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1">'rozpočet'!$A$4:$G$26</definedName>
  </definedNames>
  <calcPr fullCalcOnLoad="1"/>
</workbook>
</file>

<file path=xl/sharedStrings.xml><?xml version="1.0" encoding="utf-8"?>
<sst xmlns="http://schemas.openxmlformats.org/spreadsheetml/2006/main" count="162" uniqueCount="112">
  <si>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</si>
  <si>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</si>
  <si>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</si>
  <si>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</si>
  <si>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</si>
  <si>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</si>
  <si>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</si>
  <si>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</si>
  <si>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</si>
  <si>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</si>
  <si>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</si>
  <si>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</si>
  <si>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</si>
  <si>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</si>
  <si>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</si>
  <si>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</si>
  <si>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</si>
  <si>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</si>
  <si>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</si>
  <si>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</si>
  <si>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</si>
  <si>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</si>
  <si>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</si>
  <si>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</si>
  <si>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</si>
  <si>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</si>
  <si>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</si>
  <si>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</si>
  <si>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</si>
  <si>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</si>
  <si>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</si>
  <si>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</si>
  <si>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</si>
  <si>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</si>
  <si>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</si>
  <si>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</si>
  <si>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</si>
  <si>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</si>
  <si>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</si>
  <si>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</si>
  <si>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</si>
  <si>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</si>
  <si>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</si>
  <si>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</si>
  <si>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</si>
  <si>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</si>
  <si>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</si>
  <si>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</si>
  <si>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</si>
  <si>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</si>
  <si>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</si>
  <si>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</si>
  <si>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</si>
  <si>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</si>
  <si>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</si>
  <si>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</si>
  <si>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</si>
  <si>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</si>
  <si>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</si>
  <si>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</si>
  <si>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</si>
  <si>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</si>
  <si>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</si>
  <si>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</si>
  <si>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</si>
  <si>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</si>
  <si>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</si>
  <si>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</si>
  <si>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rozpočet</t>
  </si>
  <si>
    <t xml:space="preserve">Zpracoval:   </t>
  </si>
  <si>
    <t xml:space="preserve">Datum:   </t>
  </si>
  <si>
    <t>poznámky</t>
  </si>
  <si>
    <t>m3</t>
  </si>
  <si>
    <t>574A44</t>
  </si>
  <si>
    <t>hmotnost              t</t>
  </si>
  <si>
    <t>hmotnost  celkem</t>
  </si>
  <si>
    <t>574C06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</si>
  <si>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</si>
  <si>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</si>
  <si>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</si>
  <si>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</si>
  <si>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</si>
  <si>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SPOJOVACÍ POSTŘIK Z EMULZE DO 0,5KG/M2</t>
  </si>
  <si>
    <t>015130</t>
  </si>
  <si>
    <t>Číslo položky   OTSKP</t>
  </si>
  <si>
    <t xml:space="preserve">Celkem sanace   </t>
  </si>
  <si>
    <t>Ztěsnění dilatačních spar asf. zálivkou  průřezu do 100mm2</t>
  </si>
  <si>
    <t>574E07</t>
  </si>
  <si>
    <t>ASFALTOVÝ BETON PRO LOŽNÍ VRSTVY ACL 22+,22S - TL. 80MM</t>
  </si>
  <si>
    <t>ASFALTOVÝ BETON PRO PODKLADNÍ VRSTVY ACP 16+,16S - TL. 120MM</t>
  </si>
  <si>
    <t>574C08</t>
  </si>
  <si>
    <t>OTKSP 2023 - platný od 1.7.2023</t>
  </si>
  <si>
    <t>Hana Konvalinková</t>
  </si>
  <si>
    <t>VDZ V4 - 12,5 cm , barvou,  základní</t>
  </si>
  <si>
    <t>00066001 - CZ00066001</t>
  </si>
  <si>
    <t>Hana Konvalinková - CMS Čáslav</t>
  </si>
  <si>
    <t>Škody po zimě 2024- JÚ 10086</t>
  </si>
  <si>
    <t>Frézování  asfalt. ploch, odvoz do 20km</t>
  </si>
  <si>
    <t xml:space="preserve">Řezání asfaltového krytu vozovek do 50mm </t>
  </si>
  <si>
    <t>Čištění vozovek samosběrem</t>
  </si>
  <si>
    <t>Asfaltový beton pro ložní vrstvy ACL 16+ ,   - 4 cm</t>
  </si>
  <si>
    <t>Spojovací postřik ze sil. emulze do 1,0kg/m2 - 2x</t>
  </si>
  <si>
    <t xml:space="preserve">Asfalt. beton pro obrusné vrstvy ACO 11+   tl. 50 mm,  </t>
  </si>
  <si>
    <t>Frézování drážky průřezu spár š. do 100mm2</t>
  </si>
  <si>
    <t xml:space="preserve">oprava povrchu </t>
  </si>
  <si>
    <t>2024</t>
  </si>
  <si>
    <t>Stavba:    III/33816 Habrkovice - Rohozec</t>
  </si>
  <si>
    <t xml:space="preserve">Zpevnění krajnic z recyklátu do tl. 100mm  </t>
  </si>
  <si>
    <t>III/33816 Habrkovice - Rohozec</t>
  </si>
  <si>
    <t>0,860 - 3,160</t>
  </si>
  <si>
    <t>Objekt:    sil.  III/33816                 km  0,860 - 3,160  Škody po zimě 2024</t>
  </si>
  <si>
    <t>Bc. Petr Holan; Vladimír Kratochvíl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</si>
</sst>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ddd\ d\.\ mmmm\ yyyy"/>
    <numFmt numFmtId="178" formatCode="[$-F800]dddd\,\ mmmm\ dd\,\ yyyy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1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4" fontId="9" fillId="0" borderId="13" xfId="0" applyNumberFormat="1" applyFont="1" applyFill="1" applyBorder="1" applyAlignment="1" applyProtection="1">
      <alignment vertical="top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39" fontId="9" fillId="0" borderId="15" xfId="0" applyNumberFormat="1" applyFont="1" applyFill="1" applyBorder="1" applyAlignment="1" applyProtection="1">
      <alignment vertical="top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39" fontId="9" fillId="0" borderId="20" xfId="0" applyNumberFormat="1" applyFont="1" applyFill="1" applyBorder="1" applyAlignment="1" applyProtection="1">
      <alignment vertical="top"/>
      <protection/>
    </xf>
    <xf numFmtId="4" fontId="9" fillId="0" borderId="29" xfId="0" applyNumberFormat="1" applyFont="1" applyFill="1" applyBorder="1" applyAlignment="1" applyProtection="1">
      <alignment vertical="top"/>
      <protection/>
    </xf>
    <xf numFmtId="4" fontId="10" fillId="0" borderId="27" xfId="0" applyNumberFormat="1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27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2" fontId="9" fillId="0" borderId="20" xfId="0" applyNumberFormat="1" applyFont="1" applyBorder="1" applyAlignment="1" applyProtection="1">
      <alignment horizontal="right" vertical="center"/>
      <protection/>
    </xf>
    <xf numFmtId="4" fontId="9" fillId="0" borderId="29" xfId="0" applyNumberFormat="1" applyFont="1" applyBorder="1" applyAlignment="1" applyProtection="1">
      <alignment horizontal="right" vertical="center"/>
      <protection/>
    </xf>
    <xf numFmtId="4" fontId="18" fillId="0" borderId="30" xfId="0" applyNumberFormat="1" applyFont="1" applyBorder="1" applyAlignment="1" applyProtection="1">
      <alignment vertical="top"/>
      <protection/>
    </xf>
    <xf numFmtId="0" fontId="20" fillId="0" borderId="31" xfId="0" applyFont="1" applyBorder="1" applyAlignment="1" applyProtection="1">
      <alignment vertical="top"/>
      <protection/>
    </xf>
    <xf numFmtId="0" fontId="20" fillId="0" borderId="31" xfId="0" applyFont="1" applyBorder="1" applyAlignment="1" applyProtection="1">
      <alignment horizontal="center" vertical="center"/>
      <protection/>
    </xf>
    <xf numFmtId="4" fontId="18" fillId="0" borderId="31" xfId="0" applyNumberFormat="1" applyFont="1" applyBorder="1" applyAlignment="1" applyProtection="1">
      <alignment horizontal="right" vertical="top"/>
      <protection/>
    </xf>
    <xf numFmtId="4" fontId="20" fillId="0" borderId="32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3" xfId="0" applyFont="1" applyFill="1" applyBorder="1" applyAlignment="1" applyProtection="1">
      <alignment vertical="top" wrapText="1"/>
      <protection/>
    </xf>
    <xf numFmtId="0" fontId="20" fillId="0" borderId="31" xfId="0" applyFont="1" applyBorder="1" applyAlignment="1" applyProtection="1">
      <alignment horizontal="right" vertical="top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20" xfId="0" applyNumberFormat="1" applyFont="1" applyFill="1" applyBorder="1" applyAlignment="1" applyProtection="1">
      <alignment horizontal="right" vertical="center"/>
      <protection/>
    </xf>
    <xf numFmtId="49" fontId="10" fillId="0" borderId="28" xfId="0" applyNumberFormat="1" applyFont="1" applyBorder="1" applyAlignment="1" applyProtection="1">
      <alignment horizontal="center" vertical="center"/>
      <protection/>
    </xf>
    <xf numFmtId="4" fontId="9" fillId="0" borderId="34" xfId="0" applyNumberFormat="1" applyFont="1" applyBorder="1" applyAlignment="1" applyProtection="1">
      <alignment horizontal="right" vertical="top"/>
      <protection/>
    </xf>
    <xf numFmtId="4" fontId="9" fillId="0" borderId="35" xfId="0" applyNumberFormat="1" applyFont="1" applyBorder="1" applyAlignment="1" applyProtection="1">
      <alignment horizontal="right" vertical="top"/>
      <protection/>
    </xf>
    <xf numFmtId="14" fontId="6" fillId="0" borderId="0" xfId="0" applyNumberFormat="1" applyFont="1" applyAlignment="1" applyProtection="1">
      <alignment horizontal="right"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4" fontId="9" fillId="0" borderId="13" xfId="0" applyNumberFormat="1" applyFont="1" applyFill="1" applyBorder="1" applyAlignment="1" applyProtection="1">
      <alignment horizontal="right" vertical="top"/>
      <protection/>
    </xf>
    <xf numFmtId="4" fontId="9" fillId="35" borderId="36" xfId="0" applyNumberFormat="1" applyFont="1" applyFill="1" applyBorder="1" applyAlignment="1" applyProtection="1">
      <alignment vertical="top"/>
      <protection/>
    </xf>
    <xf numFmtId="4" fontId="9" fillId="35" borderId="34" xfId="0" applyNumberFormat="1" applyFont="1" applyFill="1" applyBorder="1" applyAlignment="1" applyProtection="1">
      <alignment vertical="top"/>
      <protection/>
    </xf>
    <xf numFmtId="39" fontId="9" fillId="35" borderId="34" xfId="0" applyNumberFormat="1" applyFont="1" applyFill="1" applyBorder="1" applyAlignment="1" applyProtection="1">
      <alignment vertical="top"/>
      <protection/>
    </xf>
    <xf numFmtId="39" fontId="9" fillId="35" borderId="37" xfId="0" applyNumberFormat="1" applyFont="1" applyFill="1" applyBorder="1" applyAlignment="1" applyProtection="1">
      <alignment vertical="top"/>
      <protection/>
    </xf>
    <xf numFmtId="4" fontId="9" fillId="35" borderId="36" xfId="0" applyNumberFormat="1" applyFont="1" applyFill="1" applyBorder="1" applyAlignment="1" applyProtection="1">
      <alignment horizontal="right" vertical="center"/>
      <protection/>
    </xf>
    <xf numFmtId="4" fontId="9" fillId="35" borderId="34" xfId="0" applyNumberFormat="1" applyFont="1" applyFill="1" applyBorder="1" applyAlignment="1" applyProtection="1">
      <alignment horizontal="right" vertical="center"/>
      <protection/>
    </xf>
    <xf numFmtId="4" fontId="9" fillId="35" borderId="37" xfId="0" applyNumberFormat="1" applyFont="1" applyFill="1" applyBorder="1" applyAlignment="1" applyProtection="1">
      <alignment horizontal="right" vertical="center"/>
      <protection/>
    </xf>
    <xf numFmtId="4" fontId="18" fillId="35" borderId="38" xfId="0" applyNumberFormat="1" applyFont="1" applyFill="1" applyBorder="1" applyAlignment="1" applyProtection="1">
      <alignment horizontal="right" vertical="top"/>
      <protection/>
    </xf>
    <xf numFmtId="0" fontId="10" fillId="36" borderId="10" xfId="0" applyFont="1" applyFill="1" applyBorder="1" applyAlignment="1" applyProtection="1">
      <alignment vertical="top"/>
      <protection/>
    </xf>
    <xf numFmtId="0" fontId="10" fillId="36" borderId="39" xfId="0" applyFont="1" applyFill="1" applyBorder="1" applyAlignment="1" applyProtection="1">
      <alignment horizontal="center" vertical="top" wrapText="1"/>
      <protection/>
    </xf>
    <xf numFmtId="12" fontId="0" fillId="0" borderId="0" xfId="0" applyNumberFormat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49" fontId="14" fillId="36" borderId="39" xfId="0" applyNumberFormat="1" applyFont="1" applyFill="1" applyBorder="1" applyAlignment="1" applyProtection="1">
      <alignment horizontal="center" vertical="center"/>
      <protection/>
    </xf>
    <xf numFmtId="0" fontId="21" fillId="36" borderId="40" xfId="0" applyFont="1" applyFill="1" applyBorder="1" applyAlignment="1">
      <alignment horizontal="center" vertical="center"/>
    </xf>
    <xf numFmtId="0" fontId="21" fillId="36" borderId="41" xfId="0" applyFont="1" applyFill="1" applyBorder="1" applyAlignment="1">
      <alignment horizontal="center" vertical="center"/>
    </xf>
    <xf numFmtId="0" fontId="21" fillId="36" borderId="42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43" xfId="0" applyNumberFormat="1" applyFont="1" applyFill="1" applyBorder="1" applyAlignment="1" applyProtection="1">
      <alignment horizontal="left" vertical="center"/>
      <protection/>
    </xf>
    <xf numFmtId="49" fontId="13" fillId="0" borderId="39" xfId="0" applyNumberFormat="1" applyFont="1" applyFill="1" applyBorder="1" applyAlignment="1" applyProtection="1">
      <alignment horizontal="left" vertical="center"/>
      <protection/>
    </xf>
    <xf numFmtId="49" fontId="13" fillId="0" borderId="40" xfId="0" applyNumberFormat="1" applyFont="1" applyFill="1" applyBorder="1" applyAlignment="1" applyProtection="1">
      <alignment horizontal="left" vertical="center"/>
      <protection/>
    </xf>
    <xf numFmtId="49" fontId="13" fillId="0" borderId="41" xfId="0" applyNumberFormat="1" applyFont="1" applyFill="1" applyBorder="1" applyAlignment="1" applyProtection="1">
      <alignment horizontal="left" vertical="center"/>
      <protection/>
    </xf>
    <xf numFmtId="49" fontId="13" fillId="0" borderId="42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44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center" vertical="center"/>
      <protection/>
    </xf>
    <xf numFmtId="49" fontId="14" fillId="0" borderId="45" xfId="0" applyNumberFormat="1" applyFont="1" applyFill="1" applyBorder="1" applyAlignment="1" applyProtection="1">
      <alignment horizontal="center" vertical="center"/>
      <protection/>
    </xf>
    <xf numFmtId="49" fontId="14" fillId="0" borderId="41" xfId="0" applyNumberFormat="1" applyFont="1" applyFill="1" applyBorder="1" applyAlignment="1" applyProtection="1">
      <alignment horizontal="center" vertical="center"/>
      <protection/>
    </xf>
    <xf numFmtId="49" fontId="14" fillId="0" borderId="42" xfId="0" applyNumberFormat="1" applyFont="1" applyFill="1" applyBorder="1" applyAlignment="1" applyProtection="1">
      <alignment horizontal="center"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49" fontId="13" fillId="0" borderId="45" xfId="0" applyNumberFormat="1" applyFont="1" applyFill="1" applyBorder="1" applyAlignment="1" applyProtection="1">
      <alignment horizontal="left" vertical="center"/>
      <protection/>
    </xf>
    <xf numFmtId="49" fontId="13" fillId="0" borderId="29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center" vertical="center" wrapText="1"/>
      <protection/>
    </xf>
    <xf numFmtId="49" fontId="14" fillId="0" borderId="45" xfId="0" applyNumberFormat="1" applyFont="1" applyFill="1" applyBorder="1" applyAlignment="1" applyProtection="1">
      <alignment horizontal="center" vertical="center" wrapText="1"/>
      <protection/>
    </xf>
    <xf numFmtId="49" fontId="14" fillId="0" borderId="41" xfId="0" applyNumberFormat="1" applyFont="1" applyFill="1" applyBorder="1" applyAlignment="1" applyProtection="1">
      <alignment horizontal="center" vertical="center" wrapText="1"/>
      <protection/>
    </xf>
    <xf numFmtId="49" fontId="14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37" xfId="0" applyNumberFormat="1" applyFont="1" applyFill="1" applyBorder="1" applyAlignment="1" applyProtection="1">
      <alignment horizontal="center" vertical="center"/>
      <protection/>
    </xf>
    <xf numFmtId="0" fontId="13" fillId="0" borderId="45" xfId="0" applyNumberFormat="1" applyFont="1" applyFill="1" applyBorder="1" applyAlignment="1" applyProtection="1">
      <alignment horizontal="center" vertical="center"/>
      <protection/>
    </xf>
    <xf numFmtId="0" fontId="13" fillId="0" borderId="41" xfId="0" applyNumberFormat="1" applyFont="1" applyFill="1" applyBorder="1" applyAlignment="1" applyProtection="1">
      <alignment horizontal="center" vertical="center"/>
      <protection/>
    </xf>
    <xf numFmtId="0" fontId="13" fillId="0" borderId="42" xfId="0" applyNumberFormat="1" applyFont="1" applyFill="1" applyBorder="1" applyAlignment="1" applyProtection="1">
      <alignment horizontal="center" vertical="center"/>
      <protection/>
    </xf>
    <xf numFmtId="49" fontId="13" fillId="0" borderId="37" xfId="0" applyNumberFormat="1" applyFont="1" applyFill="1" applyBorder="1" applyAlignment="1" applyProtection="1">
      <alignment horizontal="center" vertical="center"/>
      <protection/>
    </xf>
    <xf numFmtId="49" fontId="13" fillId="0" borderId="45" xfId="0" applyNumberFormat="1" applyFont="1" applyFill="1" applyBorder="1" applyAlignment="1" applyProtection="1">
      <alignment horizontal="center" vertical="center"/>
      <protection/>
    </xf>
    <xf numFmtId="49" fontId="13" fillId="0" borderId="41" xfId="0" applyNumberFormat="1" applyFont="1" applyFill="1" applyBorder="1" applyAlignment="1" applyProtection="1">
      <alignment horizontal="center" vertical="center"/>
      <protection/>
    </xf>
    <xf numFmtId="49" fontId="13" fillId="0" borderId="42" xfId="0" applyNumberFormat="1" applyFont="1" applyFill="1" applyBorder="1" applyAlignment="1" applyProtection="1">
      <alignment horizontal="center" vertical="center"/>
      <protection/>
    </xf>
    <xf numFmtId="14" fontId="13" fillId="0" borderId="29" xfId="0" applyNumberFormat="1" applyFont="1" applyFill="1" applyBorder="1" applyAlignment="1" applyProtection="1">
      <alignment horizontal="left" vertical="center"/>
      <protection/>
    </xf>
    <xf numFmtId="14" fontId="13" fillId="0" borderId="44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left" vertical="center"/>
      <protection/>
    </xf>
    <xf numFmtId="0" fontId="9" fillId="0" borderId="47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49" fontId="9" fillId="0" borderId="37" xfId="0" applyNumberFormat="1" applyFont="1" applyFill="1" applyBorder="1" applyAlignment="1" applyProtection="1">
      <alignment horizontal="left" vertical="center"/>
      <protection/>
    </xf>
    <xf numFmtId="0" fontId="9" fillId="0" borderId="48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9" xfId="0" applyNumberFormat="1" applyFont="1" applyFill="1" applyBorder="1" applyAlignment="1" applyProtection="1">
      <alignment horizontal="left" vertical="center"/>
      <protection/>
    </xf>
    <xf numFmtId="49" fontId="9" fillId="0" borderId="50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51" xfId="0" applyNumberFormat="1" applyFont="1" applyFill="1" applyBorder="1" applyAlignment="1" applyProtection="1">
      <alignment horizontal="left" vertical="center"/>
      <protection/>
    </xf>
    <xf numFmtId="0" fontId="9" fillId="0" borderId="52" xfId="0" applyNumberFormat="1" applyFont="1" applyFill="1" applyBorder="1" applyAlignment="1" applyProtection="1">
      <alignment horizontal="left" vertical="center"/>
      <protection/>
    </xf>
    <xf numFmtId="0" fontId="9" fillId="0" borderId="53" xfId="0" applyNumberFormat="1" applyFont="1" applyFill="1" applyBorder="1" applyAlignment="1" applyProtection="1">
      <alignment horizontal="left" vertical="center"/>
      <protection/>
    </xf>
    <xf numFmtId="49" fontId="9" fillId="0" borderId="54" xfId="0" applyNumberFormat="1" applyFont="1" applyFill="1" applyBorder="1" applyAlignment="1" applyProtection="1">
      <alignment horizontal="left" vertical="center"/>
      <protection/>
    </xf>
    <xf numFmtId="0" fontId="9" fillId="0" borderId="55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K17" sqref="K17"/>
    </sheetView>
  </sheetViews>
  <sheetFormatPr defaultColWidth="13.33203125" defaultRowHeight="10.5"/>
  <cols>
    <col min="1" max="1" width="13.33203125" style="42" customWidth="1"/>
    <col min="2" max="2" width="11.83203125" style="42" customWidth="1"/>
    <col min="3" max="3" width="25.33203125" style="42" customWidth="1"/>
    <col min="4" max="4" width="11.83203125" style="42" customWidth="1"/>
    <col min="5" max="5" width="16.33203125" style="42" customWidth="1"/>
    <col min="6" max="6" width="26.33203125" style="42" customWidth="1"/>
    <col min="7" max="7" width="13.33203125" style="42" customWidth="1"/>
    <col min="8" max="8" width="13.83203125" style="42" customWidth="1"/>
    <col min="9" max="9" width="26.16015625" style="42" customWidth="1"/>
    <col min="10" max="10" width="13.33203125" style="42" customWidth="1"/>
    <col min="11" max="11" width="13.66015625" style="42" bestFit="1" customWidth="1"/>
    <col min="12" max="16384" width="13.33203125" style="42" customWidth="1"/>
  </cols>
  <sheetData>
    <row r="1" spans="1:9" ht="28.5" customHeight="1" thickBot="1">
      <c r="A1" s="145" t="s">
        <v>18</v>
      </c>
      <c r="B1" s="146"/>
      <c r="C1" s="146"/>
      <c r="D1" s="146"/>
      <c r="E1" s="146"/>
      <c r="F1" s="146"/>
      <c r="G1" s="146"/>
      <c r="H1" s="146"/>
      <c r="I1" s="146"/>
    </row>
    <row r="2" spans="1:10" ht="12.75" customHeight="1">
      <c r="A2" s="147" t="s">
        <v>19</v>
      </c>
      <c r="B2" s="148"/>
      <c r="C2" s="151" t="s">
        <v>108</v>
      </c>
      <c r="D2" s="152"/>
      <c r="E2" s="155" t="s">
        <v>20</v>
      </c>
      <c r="F2" s="157" t="s">
        <v>21</v>
      </c>
      <c r="G2" s="158"/>
      <c r="H2" s="155" t="s">
        <v>22</v>
      </c>
      <c r="I2" s="161" t="s">
        <v>94</v>
      </c>
      <c r="J2" s="43"/>
    </row>
    <row r="3" spans="1:10" ht="12.75">
      <c r="A3" s="149"/>
      <c r="B3" s="150"/>
      <c r="C3" s="153"/>
      <c r="D3" s="154"/>
      <c r="E3" s="156"/>
      <c r="F3" s="159"/>
      <c r="G3" s="160"/>
      <c r="H3" s="156"/>
      <c r="I3" s="162"/>
      <c r="J3" s="43"/>
    </row>
    <row r="4" spans="1:10" ht="12.75">
      <c r="A4" s="163" t="s">
        <v>23</v>
      </c>
      <c r="B4" s="150"/>
      <c r="C4" s="164" t="s">
        <v>104</v>
      </c>
      <c r="D4" s="165"/>
      <c r="E4" s="168" t="s">
        <v>24</v>
      </c>
      <c r="F4" s="169"/>
      <c r="G4" s="170"/>
      <c r="H4" s="168" t="s">
        <v>22</v>
      </c>
      <c r="I4" s="171"/>
      <c r="J4" s="43"/>
    </row>
    <row r="5" spans="1:10" ht="12.75">
      <c r="A5" s="149"/>
      <c r="B5" s="150"/>
      <c r="C5" s="166"/>
      <c r="D5" s="167"/>
      <c r="E5" s="156"/>
      <c r="F5" s="159"/>
      <c r="G5" s="160"/>
      <c r="H5" s="156"/>
      <c r="I5" s="162"/>
      <c r="J5" s="43"/>
    </row>
    <row r="6" spans="1:10" ht="12.75" customHeight="1">
      <c r="A6" s="163" t="s">
        <v>25</v>
      </c>
      <c r="B6" s="150"/>
      <c r="C6" s="172" t="s">
        <v>109</v>
      </c>
      <c r="D6" s="173"/>
      <c r="E6" s="168" t="s">
        <v>26</v>
      </c>
      <c r="F6" s="169"/>
      <c r="G6" s="170"/>
      <c r="H6" s="168" t="s">
        <v>22</v>
      </c>
      <c r="I6" s="171"/>
      <c r="J6" s="43"/>
    </row>
    <row r="7" spans="1:10" ht="12.75">
      <c r="A7" s="149"/>
      <c r="B7" s="150"/>
      <c r="C7" s="174"/>
      <c r="D7" s="175"/>
      <c r="E7" s="156"/>
      <c r="F7" s="159"/>
      <c r="G7" s="160"/>
      <c r="H7" s="156"/>
      <c r="I7" s="162"/>
      <c r="J7" s="43"/>
    </row>
    <row r="8" spans="1:10" ht="12.75">
      <c r="A8" s="163" t="s">
        <v>27</v>
      </c>
      <c r="B8" s="150"/>
      <c r="C8" s="164" t="s">
        <v>105</v>
      </c>
      <c r="D8" s="165"/>
      <c r="E8" s="168" t="s">
        <v>28</v>
      </c>
      <c r="F8" s="176" t="s">
        <v>111</v>
      </c>
      <c r="G8" s="177"/>
      <c r="H8" s="168" t="s">
        <v>29</v>
      </c>
      <c r="I8" s="171"/>
      <c r="J8" s="43"/>
    </row>
    <row r="9" spans="1:10" ht="12.75">
      <c r="A9" s="149"/>
      <c r="B9" s="150"/>
      <c r="C9" s="166"/>
      <c r="D9" s="167"/>
      <c r="E9" s="156"/>
      <c r="F9" s="178"/>
      <c r="G9" s="179"/>
      <c r="H9" s="156"/>
      <c r="I9" s="162"/>
      <c r="J9" s="43"/>
    </row>
    <row r="10" spans="1:10" ht="12.75">
      <c r="A10" s="163" t="s">
        <v>30</v>
      </c>
      <c r="B10" s="150"/>
      <c r="C10" s="164" t="s">
        <v>96</v>
      </c>
      <c r="D10" s="165"/>
      <c r="E10" s="168" t="s">
        <v>31</v>
      </c>
      <c r="F10" s="180" t="s">
        <v>95</v>
      </c>
      <c r="G10" s="181"/>
      <c r="H10" s="168" t="s">
        <v>32</v>
      </c>
      <c r="I10" s="184">
        <v>45345</v>
      </c>
      <c r="J10" s="43"/>
    </row>
    <row r="11" spans="1:10" ht="12.75">
      <c r="A11" s="149"/>
      <c r="B11" s="150"/>
      <c r="C11" s="166"/>
      <c r="D11" s="167"/>
      <c r="E11" s="156"/>
      <c r="F11" s="182"/>
      <c r="G11" s="183"/>
      <c r="H11" s="156"/>
      <c r="I11" s="185"/>
      <c r="J11" s="43"/>
    </row>
    <row r="12" spans="1:9" ht="23.25" customHeight="1" thickBot="1">
      <c r="A12" s="186" t="s">
        <v>33</v>
      </c>
      <c r="B12" s="187"/>
      <c r="C12" s="187"/>
      <c r="D12" s="187"/>
      <c r="E12" s="187"/>
      <c r="F12" s="187"/>
      <c r="G12" s="187"/>
      <c r="H12" s="187"/>
      <c r="I12" s="188"/>
    </row>
    <row r="13" spans="1:10" ht="26.25" customHeight="1">
      <c r="A13" s="44" t="s">
        <v>34</v>
      </c>
      <c r="B13" s="189" t="s">
        <v>35</v>
      </c>
      <c r="C13" s="190"/>
      <c r="D13" s="45" t="s">
        <v>36</v>
      </c>
      <c r="E13" s="189" t="s">
        <v>37</v>
      </c>
      <c r="F13" s="190"/>
      <c r="G13" s="45" t="s">
        <v>38</v>
      </c>
      <c r="H13" s="189" t="s">
        <v>39</v>
      </c>
      <c r="I13" s="191"/>
      <c r="J13" s="43"/>
    </row>
    <row r="14" spans="1:10" ht="15" customHeight="1">
      <c r="A14" s="46" t="s">
        <v>40</v>
      </c>
      <c r="B14" s="47" t="s">
        <v>41</v>
      </c>
      <c r="C14" s="48">
        <f>SUM(rozpočet!G23)</f>
        <v>0</v>
      </c>
      <c r="D14" s="192" t="s">
        <v>42</v>
      </c>
      <c r="E14" s="193"/>
      <c r="F14" s="48">
        <v>0</v>
      </c>
      <c r="G14" s="192" t="s">
        <v>43</v>
      </c>
      <c r="H14" s="193"/>
      <c r="I14" s="49">
        <v>0</v>
      </c>
      <c r="J14" s="43"/>
    </row>
    <row r="15" spans="1:11" ht="15" customHeight="1">
      <c r="A15" s="46"/>
      <c r="B15" s="47" t="s">
        <v>44</v>
      </c>
      <c r="C15" s="48">
        <v>0</v>
      </c>
      <c r="D15" s="192" t="s">
        <v>45</v>
      </c>
      <c r="E15" s="193"/>
      <c r="F15" s="48">
        <v>0</v>
      </c>
      <c r="G15" s="192" t="s">
        <v>46</v>
      </c>
      <c r="H15" s="193"/>
      <c r="I15" s="49">
        <v>0</v>
      </c>
      <c r="J15" s="43"/>
      <c r="K15" s="50"/>
    </row>
    <row r="16" spans="1:10" ht="15" customHeight="1">
      <c r="A16" s="46" t="s">
        <v>47</v>
      </c>
      <c r="B16" s="47" t="s">
        <v>41</v>
      </c>
      <c r="C16" s="48">
        <v>0</v>
      </c>
      <c r="D16" s="192" t="s">
        <v>48</v>
      </c>
      <c r="E16" s="193"/>
      <c r="F16" s="48">
        <v>0</v>
      </c>
      <c r="G16" s="192" t="s">
        <v>49</v>
      </c>
      <c r="H16" s="193"/>
      <c r="I16" s="49">
        <v>0</v>
      </c>
      <c r="J16" s="43"/>
    </row>
    <row r="17" spans="1:10" ht="15" customHeight="1">
      <c r="A17" s="46"/>
      <c r="B17" s="47" t="s">
        <v>44</v>
      </c>
      <c r="C17" s="48">
        <v>0</v>
      </c>
      <c r="D17" s="192"/>
      <c r="E17" s="193"/>
      <c r="F17" s="51"/>
      <c r="G17" s="192" t="s">
        <v>50</v>
      </c>
      <c r="H17" s="193"/>
      <c r="I17" s="49">
        <v>0</v>
      </c>
      <c r="J17" s="43"/>
    </row>
    <row r="18" spans="1:10" ht="15" customHeight="1">
      <c r="A18" s="46" t="s">
        <v>51</v>
      </c>
      <c r="B18" s="47" t="s">
        <v>41</v>
      </c>
      <c r="C18" s="48">
        <v>0</v>
      </c>
      <c r="D18" s="192"/>
      <c r="E18" s="193"/>
      <c r="F18" s="51"/>
      <c r="G18" s="192" t="s">
        <v>52</v>
      </c>
      <c r="H18" s="193"/>
      <c r="I18" s="49">
        <v>0</v>
      </c>
      <c r="J18" s="43"/>
    </row>
    <row r="19" spans="1:10" ht="15" customHeight="1">
      <c r="A19" s="46"/>
      <c r="B19" s="47" t="s">
        <v>44</v>
      </c>
      <c r="C19" s="48">
        <v>0</v>
      </c>
      <c r="D19" s="192"/>
      <c r="E19" s="193"/>
      <c r="F19" s="51"/>
      <c r="G19" s="192" t="s">
        <v>53</v>
      </c>
      <c r="H19" s="193"/>
      <c r="I19" s="49">
        <v>0</v>
      </c>
      <c r="J19" s="43"/>
    </row>
    <row r="20" spans="1:10" ht="15" customHeight="1">
      <c r="A20" s="194" t="s">
        <v>54</v>
      </c>
      <c r="B20" s="195"/>
      <c r="C20" s="48">
        <v>0</v>
      </c>
      <c r="D20" s="192"/>
      <c r="E20" s="193"/>
      <c r="F20" s="51"/>
      <c r="G20" s="192"/>
      <c r="H20" s="193"/>
      <c r="I20" s="52"/>
      <c r="J20" s="43"/>
    </row>
    <row r="21" spans="1:10" ht="15" customHeight="1">
      <c r="A21" s="194" t="s">
        <v>55</v>
      </c>
      <c r="B21" s="195"/>
      <c r="C21" s="48">
        <v>0</v>
      </c>
      <c r="D21" s="192"/>
      <c r="E21" s="193"/>
      <c r="F21" s="51"/>
      <c r="G21" s="192"/>
      <c r="H21" s="193"/>
      <c r="I21" s="52"/>
      <c r="J21" s="43"/>
    </row>
    <row r="22" spans="1:10" ht="16.5" customHeight="1">
      <c r="A22" s="194" t="s">
        <v>56</v>
      </c>
      <c r="B22" s="195"/>
      <c r="C22" s="48">
        <f>SUM(C14:C21)</f>
        <v>0</v>
      </c>
      <c r="D22" s="196" t="s">
        <v>57</v>
      </c>
      <c r="E22" s="195"/>
      <c r="F22" s="48">
        <f>SUM(F14:F21)</f>
        <v>0</v>
      </c>
      <c r="G22" s="196" t="s">
        <v>58</v>
      </c>
      <c r="H22" s="195"/>
      <c r="I22" s="49">
        <f>SUM(I14:I21)</f>
        <v>0</v>
      </c>
      <c r="J22" s="43"/>
    </row>
    <row r="23" spans="1:9" ht="12.75">
      <c r="A23" s="53"/>
      <c r="B23" s="54"/>
      <c r="C23" s="54"/>
      <c r="D23" s="54"/>
      <c r="E23" s="54"/>
      <c r="F23" s="54"/>
      <c r="G23" s="54"/>
      <c r="H23" s="54"/>
      <c r="I23" s="55"/>
    </row>
    <row r="24" spans="1:9" ht="15" customHeight="1">
      <c r="A24" s="197" t="s">
        <v>59</v>
      </c>
      <c r="B24" s="198"/>
      <c r="C24" s="56">
        <v>0</v>
      </c>
      <c r="D24" s="43"/>
      <c r="E24" s="43"/>
      <c r="F24" s="43"/>
      <c r="G24" s="43"/>
      <c r="H24" s="43"/>
      <c r="I24" s="57"/>
    </row>
    <row r="25" spans="1:10" ht="15" customHeight="1">
      <c r="A25" s="197" t="s">
        <v>60</v>
      </c>
      <c r="B25" s="198"/>
      <c r="C25" s="56">
        <v>0</v>
      </c>
      <c r="D25" s="199" t="s">
        <v>61</v>
      </c>
      <c r="E25" s="198"/>
      <c r="F25" s="56">
        <f>ROUND(C25*(14/100),2)</f>
        <v>0</v>
      </c>
      <c r="G25" s="199" t="s">
        <v>13</v>
      </c>
      <c r="H25" s="198"/>
      <c r="I25" s="58">
        <f>SUM(C24:C26)</f>
        <v>0</v>
      </c>
      <c r="J25" s="43"/>
    </row>
    <row r="26" spans="1:10" ht="15" customHeight="1">
      <c r="A26" s="197" t="s">
        <v>62</v>
      </c>
      <c r="B26" s="198"/>
      <c r="C26" s="56">
        <f>C22+F22*I22</f>
        <v>0</v>
      </c>
      <c r="D26" s="199" t="s">
        <v>6</v>
      </c>
      <c r="E26" s="198"/>
      <c r="F26" s="56">
        <f>ROUND(C26*(21/100),2)</f>
        <v>0</v>
      </c>
      <c r="G26" s="199" t="s">
        <v>63</v>
      </c>
      <c r="H26" s="198"/>
      <c r="I26" s="58">
        <f>SUM(F25:F26)+I25</f>
        <v>0</v>
      </c>
      <c r="J26" s="43"/>
    </row>
    <row r="27" spans="1:9" ht="12.75">
      <c r="A27" s="59"/>
      <c r="B27" s="43"/>
      <c r="C27" s="43"/>
      <c r="D27" s="43"/>
      <c r="E27" s="43"/>
      <c r="F27" s="43"/>
      <c r="G27" s="43"/>
      <c r="H27" s="43"/>
      <c r="I27" s="57"/>
    </row>
    <row r="28" spans="1:10" ht="14.25" customHeight="1">
      <c r="A28" s="200" t="s">
        <v>64</v>
      </c>
      <c r="B28" s="201"/>
      <c r="C28" s="202"/>
      <c r="D28" s="203" t="s">
        <v>65</v>
      </c>
      <c r="E28" s="201"/>
      <c r="F28" s="202"/>
      <c r="G28" s="203" t="s">
        <v>66</v>
      </c>
      <c r="H28" s="201"/>
      <c r="I28" s="204"/>
      <c r="J28" s="43"/>
    </row>
    <row r="29" spans="1:10" ht="14.25" customHeight="1">
      <c r="A29" s="205"/>
      <c r="B29" s="206"/>
      <c r="C29" s="207"/>
      <c r="D29" s="208"/>
      <c r="E29" s="206"/>
      <c r="F29" s="207"/>
      <c r="G29" s="208"/>
      <c r="H29" s="206"/>
      <c r="I29" s="209"/>
      <c r="J29" s="43"/>
    </row>
    <row r="30" spans="1:10" ht="14.25" customHeight="1">
      <c r="A30" s="205"/>
      <c r="B30" s="206"/>
      <c r="C30" s="207"/>
      <c r="D30" s="208"/>
      <c r="E30" s="206"/>
      <c r="F30" s="207"/>
      <c r="G30" s="208"/>
      <c r="H30" s="206"/>
      <c r="I30" s="209"/>
      <c r="J30" s="43"/>
    </row>
    <row r="31" spans="1:10" ht="14.25" customHeight="1">
      <c r="A31" s="205"/>
      <c r="B31" s="206"/>
      <c r="C31" s="207"/>
      <c r="D31" s="208"/>
      <c r="E31" s="206"/>
      <c r="F31" s="207"/>
      <c r="G31" s="208"/>
      <c r="H31" s="206"/>
      <c r="I31" s="209"/>
      <c r="J31" s="43"/>
    </row>
    <row r="32" spans="1:10" ht="14.25" customHeight="1" thickBot="1">
      <c r="A32" s="210" t="s">
        <v>67</v>
      </c>
      <c r="B32" s="211"/>
      <c r="C32" s="212"/>
      <c r="D32" s="213" t="s">
        <v>67</v>
      </c>
      <c r="E32" s="211"/>
      <c r="F32" s="212"/>
      <c r="G32" s="213" t="s">
        <v>67</v>
      </c>
      <c r="H32" s="211"/>
      <c r="I32" s="214"/>
      <c r="J32" s="43"/>
    </row>
    <row r="33" spans="1:9" ht="12.75">
      <c r="A33" s="43"/>
      <c r="B33" s="43"/>
      <c r="C33" s="43"/>
      <c r="D33" s="43"/>
      <c r="E33" s="43"/>
      <c r="F33" s="43"/>
      <c r="G33" s="43"/>
      <c r="H33" s="43"/>
      <c r="I33" s="43"/>
    </row>
  </sheetData>
  <sheetProtection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PageLayoutView="0" workbookViewId="0" topLeftCell="A1">
      <selection activeCell="F17" sqref="F17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6" width="17.16015625" style="4" customWidth="1"/>
    <col min="7" max="7" width="22" style="5" customWidth="1"/>
    <col min="8" max="8" width="14.33203125" style="69" hidden="1" customWidth="1"/>
    <col min="9" max="9" width="10.5" style="70" hidden="1" customWidth="1"/>
    <col min="10" max="10" width="2.33203125" style="1" hidden="1" customWidth="1"/>
    <col min="11" max="11" width="9.16015625" style="1" hidden="1" customWidth="1"/>
    <col min="12" max="16384" width="10.5" style="1" customWidth="1"/>
  </cols>
  <sheetData>
    <row r="1" spans="1:9" s="6" customFormat="1" ht="27.75" customHeight="1">
      <c r="A1" s="215" t="s">
        <v>5</v>
      </c>
      <c r="B1" s="215"/>
      <c r="C1" s="215"/>
      <c r="D1" s="215"/>
      <c r="E1" s="215"/>
      <c r="F1" s="215"/>
      <c r="G1" s="215"/>
      <c r="I1" s="64"/>
    </row>
    <row r="2" spans="1:9" s="6" customFormat="1" ht="12.75" customHeight="1">
      <c r="A2" s="20" t="s">
        <v>106</v>
      </c>
      <c r="B2" s="7"/>
      <c r="C2" s="21" t="s">
        <v>5</v>
      </c>
      <c r="D2" s="7"/>
      <c r="E2" s="7"/>
      <c r="F2" s="7"/>
      <c r="G2" s="7"/>
      <c r="H2" s="65"/>
      <c r="I2" s="64"/>
    </row>
    <row r="3" spans="1:9" s="6" customFormat="1" ht="12.75" customHeight="1">
      <c r="A3" s="20" t="s">
        <v>110</v>
      </c>
      <c r="B3" s="7"/>
      <c r="C3" s="7"/>
      <c r="D3" s="7"/>
      <c r="E3" s="14"/>
      <c r="F3" s="14"/>
      <c r="G3" s="7"/>
      <c r="H3" s="65"/>
      <c r="I3" s="64"/>
    </row>
    <row r="4" spans="1:9" s="6" customFormat="1" ht="13.5" customHeight="1">
      <c r="A4" s="8"/>
      <c r="B4" s="7"/>
      <c r="C4" s="8"/>
      <c r="D4" s="7"/>
      <c r="E4" s="7"/>
      <c r="F4" s="7"/>
      <c r="G4" s="7"/>
      <c r="H4" s="65"/>
      <c r="I4" s="64"/>
    </row>
    <row r="5" spans="1:9" s="6" customFormat="1" ht="1.5" customHeight="1">
      <c r="A5" s="9"/>
      <c r="B5" s="10"/>
      <c r="C5" s="11"/>
      <c r="D5" s="10"/>
      <c r="E5" s="12"/>
      <c r="F5" s="12"/>
      <c r="G5" s="13"/>
      <c r="H5" s="66"/>
      <c r="I5" s="64"/>
    </row>
    <row r="6" spans="1:9" s="6" customFormat="1" ht="20.25" customHeight="1">
      <c r="A6" s="14" t="s">
        <v>15</v>
      </c>
      <c r="B6" s="14"/>
      <c r="C6" s="18"/>
      <c r="D6" s="14"/>
      <c r="E6" s="14"/>
      <c r="F6" s="14"/>
      <c r="G6" s="14"/>
      <c r="H6" s="67"/>
      <c r="I6" s="64"/>
    </row>
    <row r="7" spans="1:9" s="6" customFormat="1" ht="12.75" customHeight="1">
      <c r="A7" s="14" t="s">
        <v>1</v>
      </c>
      <c r="B7" s="14"/>
      <c r="C7" s="18"/>
      <c r="D7" s="14" t="s">
        <v>69</v>
      </c>
      <c r="E7" s="216" t="s">
        <v>92</v>
      </c>
      <c r="F7" s="217"/>
      <c r="G7" s="62" t="s">
        <v>5</v>
      </c>
      <c r="H7" s="67" t="s">
        <v>69</v>
      </c>
      <c r="I7" s="64"/>
    </row>
    <row r="8" spans="1:9" s="6" customFormat="1" ht="12.75" customHeight="1">
      <c r="A8" s="14" t="s">
        <v>68</v>
      </c>
      <c r="B8" s="15"/>
      <c r="C8" s="19"/>
      <c r="D8" s="15" t="s">
        <v>70</v>
      </c>
      <c r="E8" s="16" t="s">
        <v>5</v>
      </c>
      <c r="F8" s="131">
        <v>45345</v>
      </c>
      <c r="G8" s="63" t="s">
        <v>5</v>
      </c>
      <c r="H8" s="67" t="s">
        <v>70</v>
      </c>
      <c r="I8" s="64"/>
    </row>
    <row r="9" spans="1:9" s="6" customFormat="1" ht="6.75" customHeight="1">
      <c r="A9" s="17"/>
      <c r="B9" s="17"/>
      <c r="C9" s="17"/>
      <c r="D9" s="17"/>
      <c r="E9" s="17" t="s">
        <v>5</v>
      </c>
      <c r="F9" s="17"/>
      <c r="G9" s="17"/>
      <c r="H9" s="68"/>
      <c r="I9" s="64"/>
    </row>
    <row r="10" ht="24" customHeight="1" thickBot="1">
      <c r="B10" s="3">
        <v>1</v>
      </c>
    </row>
    <row r="11" spans="1:11" s="22" customFormat="1" ht="57.75" customHeight="1" thickBot="1">
      <c r="A11" s="124" t="s">
        <v>84</v>
      </c>
      <c r="B11" s="23" t="s">
        <v>7</v>
      </c>
      <c r="C11" s="24" t="s">
        <v>0</v>
      </c>
      <c r="D11" s="23" t="s">
        <v>8</v>
      </c>
      <c r="E11" s="23" t="s">
        <v>9</v>
      </c>
      <c r="F11" s="143" t="s">
        <v>91</v>
      </c>
      <c r="G11" s="25" t="s">
        <v>10</v>
      </c>
      <c r="H11" s="71" t="s">
        <v>74</v>
      </c>
      <c r="I11" s="72" t="s">
        <v>75</v>
      </c>
      <c r="J11" s="60"/>
      <c r="K11" s="60" t="s">
        <v>71</v>
      </c>
    </row>
    <row r="12" spans="1:11" s="22" customFormat="1" ht="15">
      <c r="A12" s="85" t="s">
        <v>11</v>
      </c>
      <c r="B12" s="86" t="s">
        <v>16</v>
      </c>
      <c r="C12" s="87" t="s">
        <v>12</v>
      </c>
      <c r="D12" s="88">
        <v>1</v>
      </c>
      <c r="E12" s="89"/>
      <c r="F12" s="134"/>
      <c r="G12" s="90">
        <f aca="true" t="shared" si="0" ref="G12:G22">E12*D12</f>
        <v>0</v>
      </c>
      <c r="H12" s="73"/>
      <c r="I12" s="74"/>
      <c r="J12" s="75"/>
      <c r="K12" s="60"/>
    </row>
    <row r="13" spans="1:11" s="22" customFormat="1" ht="15">
      <c r="A13" s="91">
        <v>113728</v>
      </c>
      <c r="B13" s="92" t="s">
        <v>97</v>
      </c>
      <c r="C13" s="93" t="s">
        <v>72</v>
      </c>
      <c r="D13" s="94">
        <v>4</v>
      </c>
      <c r="E13" s="84"/>
      <c r="F13" s="135"/>
      <c r="G13" s="95">
        <f t="shared" si="0"/>
        <v>0</v>
      </c>
      <c r="H13" s="76" t="s">
        <v>5</v>
      </c>
      <c r="I13" s="77" t="s">
        <v>5</v>
      </c>
      <c r="J13" s="78"/>
      <c r="K13" s="61"/>
    </row>
    <row r="14" spans="1:11" s="22" customFormat="1" ht="15">
      <c r="A14" s="91">
        <v>919111</v>
      </c>
      <c r="B14" s="92" t="s">
        <v>98</v>
      </c>
      <c r="C14" s="93" t="s">
        <v>17</v>
      </c>
      <c r="D14" s="94">
        <v>12</v>
      </c>
      <c r="E14" s="84"/>
      <c r="F14" s="135"/>
      <c r="G14" s="95">
        <f t="shared" si="0"/>
        <v>0</v>
      </c>
      <c r="H14" s="76"/>
      <c r="I14" s="79"/>
      <c r="J14" s="78"/>
      <c r="K14" s="61" t="s">
        <v>5</v>
      </c>
    </row>
    <row r="15" spans="1:11" s="22" customFormat="1" ht="15">
      <c r="A15" s="91">
        <v>93818</v>
      </c>
      <c r="B15" s="92" t="s">
        <v>99</v>
      </c>
      <c r="C15" s="93" t="s">
        <v>2</v>
      </c>
      <c r="D15" s="94">
        <v>11960</v>
      </c>
      <c r="E15" s="84"/>
      <c r="F15" s="135"/>
      <c r="G15" s="95">
        <f t="shared" si="0"/>
        <v>0</v>
      </c>
      <c r="H15" s="76"/>
      <c r="I15" s="79"/>
      <c r="J15" s="78"/>
      <c r="K15" s="61" t="s">
        <v>5</v>
      </c>
    </row>
    <row r="16" spans="1:13" s="22" customFormat="1" ht="15">
      <c r="A16" s="91" t="s">
        <v>76</v>
      </c>
      <c r="B16" s="92" t="s">
        <v>100</v>
      </c>
      <c r="C16" s="93" t="s">
        <v>72</v>
      </c>
      <c r="D16" s="94">
        <v>318</v>
      </c>
      <c r="E16" s="84"/>
      <c r="F16" s="135"/>
      <c r="G16" s="95">
        <f t="shared" si="0"/>
        <v>0</v>
      </c>
      <c r="H16" s="76"/>
      <c r="I16" s="79"/>
      <c r="J16" s="78"/>
      <c r="K16" s="61"/>
      <c r="M16" s="144"/>
    </row>
    <row r="17" spans="1:11" s="22" customFormat="1" ht="15">
      <c r="A17" s="91">
        <v>572223</v>
      </c>
      <c r="B17" s="92" t="s">
        <v>101</v>
      </c>
      <c r="C17" s="93" t="s">
        <v>2</v>
      </c>
      <c r="D17" s="94">
        <v>23920</v>
      </c>
      <c r="E17" s="84"/>
      <c r="F17" s="135"/>
      <c r="G17" s="95">
        <f t="shared" si="0"/>
        <v>0</v>
      </c>
      <c r="H17" s="76"/>
      <c r="I17" s="79"/>
      <c r="J17" s="78"/>
      <c r="K17" s="61"/>
    </row>
    <row r="18" spans="1:11" s="22" customFormat="1" ht="15">
      <c r="A18" s="91" t="s">
        <v>73</v>
      </c>
      <c r="B18" s="92" t="s">
        <v>102</v>
      </c>
      <c r="C18" s="93" t="s">
        <v>2</v>
      </c>
      <c r="D18" s="94">
        <v>11960</v>
      </c>
      <c r="E18" s="84"/>
      <c r="F18" s="135"/>
      <c r="G18" s="95">
        <f t="shared" si="0"/>
        <v>0</v>
      </c>
      <c r="H18" s="76"/>
      <c r="I18" s="79"/>
      <c r="J18" s="78"/>
      <c r="K18" s="61"/>
    </row>
    <row r="19" spans="1:11" s="22" customFormat="1" ht="15">
      <c r="A19" s="91">
        <v>113761</v>
      </c>
      <c r="B19" s="92" t="s">
        <v>103</v>
      </c>
      <c r="C19" s="93" t="s">
        <v>4</v>
      </c>
      <c r="D19" s="94">
        <v>12</v>
      </c>
      <c r="E19" s="84"/>
      <c r="F19" s="135"/>
      <c r="G19" s="95">
        <f t="shared" si="0"/>
        <v>0</v>
      </c>
      <c r="H19" s="76"/>
      <c r="I19" s="79"/>
      <c r="J19" s="78"/>
      <c r="K19" s="61" t="s">
        <v>5</v>
      </c>
    </row>
    <row r="20" spans="1:11" s="22" customFormat="1" ht="15">
      <c r="A20" s="91">
        <v>931311</v>
      </c>
      <c r="B20" s="92" t="s">
        <v>86</v>
      </c>
      <c r="C20" s="93" t="s">
        <v>4</v>
      </c>
      <c r="D20" s="94">
        <v>12</v>
      </c>
      <c r="E20" s="84"/>
      <c r="F20" s="135"/>
      <c r="G20" s="95">
        <f t="shared" si="0"/>
        <v>0</v>
      </c>
      <c r="H20" s="76"/>
      <c r="I20" s="79"/>
      <c r="J20" s="78"/>
      <c r="K20" s="61" t="s">
        <v>5</v>
      </c>
    </row>
    <row r="21" spans="1:11" s="22" customFormat="1" ht="15">
      <c r="A21" s="91">
        <v>56962</v>
      </c>
      <c r="B21" s="92" t="s">
        <v>107</v>
      </c>
      <c r="C21" s="93" t="s">
        <v>2</v>
      </c>
      <c r="D21" s="94">
        <v>2300</v>
      </c>
      <c r="E21" s="96"/>
      <c r="F21" s="136"/>
      <c r="G21" s="95">
        <f t="shared" si="0"/>
        <v>0</v>
      </c>
      <c r="H21" s="76"/>
      <c r="I21" s="79"/>
      <c r="J21" s="78"/>
      <c r="K21" s="61"/>
    </row>
    <row r="22" spans="1:11" s="22" customFormat="1" ht="15.75" thickBot="1">
      <c r="A22" s="97">
        <v>915111</v>
      </c>
      <c r="B22" s="98" t="s">
        <v>93</v>
      </c>
      <c r="C22" s="99" t="s">
        <v>2</v>
      </c>
      <c r="D22" s="41">
        <v>575</v>
      </c>
      <c r="E22" s="100"/>
      <c r="F22" s="137"/>
      <c r="G22" s="101">
        <f t="shared" si="0"/>
        <v>0</v>
      </c>
      <c r="H22" s="73"/>
      <c r="I22" s="74"/>
      <c r="J22" s="75"/>
      <c r="K22" s="60"/>
    </row>
    <row r="23" spans="1:11" s="22" customFormat="1" ht="15">
      <c r="A23" s="132"/>
      <c r="B23" s="86" t="s">
        <v>13</v>
      </c>
      <c r="C23" s="86"/>
      <c r="D23" s="86"/>
      <c r="E23" s="133" t="s">
        <v>5</v>
      </c>
      <c r="F23" s="133"/>
      <c r="G23" s="102">
        <f>SUM(G12:G22)</f>
        <v>0</v>
      </c>
      <c r="H23" s="81"/>
      <c r="I23" s="81"/>
      <c r="J23" s="82"/>
      <c r="K23" s="83"/>
    </row>
    <row r="24" spans="1:11" s="22" customFormat="1" ht="15">
      <c r="A24" s="32"/>
      <c r="B24" s="30" t="s">
        <v>6</v>
      </c>
      <c r="C24" s="30"/>
      <c r="D24" s="30"/>
      <c r="E24" s="33" t="s">
        <v>5</v>
      </c>
      <c r="F24" s="129"/>
      <c r="G24" s="34">
        <f>G23*0.21</f>
        <v>0</v>
      </c>
      <c r="H24" s="81"/>
      <c r="I24" s="81"/>
      <c r="J24" s="82"/>
      <c r="K24" s="83"/>
    </row>
    <row r="25" spans="1:11" s="22" customFormat="1" ht="15.75" thickBot="1">
      <c r="A25" s="35"/>
      <c r="B25" s="36" t="s">
        <v>14</v>
      </c>
      <c r="C25" s="36"/>
      <c r="D25" s="36"/>
      <c r="E25" s="37" t="s">
        <v>5</v>
      </c>
      <c r="F25" s="130"/>
      <c r="G25" s="38">
        <f>G24+G23</f>
        <v>0</v>
      </c>
      <c r="H25" s="81"/>
      <c r="I25" s="81"/>
      <c r="J25" s="82"/>
      <c r="K25" s="83"/>
    </row>
    <row r="26" spans="8:11" ht="24" customHeight="1">
      <c r="H26" s="81"/>
      <c r="I26" s="81"/>
      <c r="J26" s="82"/>
      <c r="K26" s="83"/>
    </row>
    <row r="27" spans="8:11" ht="12" customHeight="1">
      <c r="H27" s="81"/>
      <c r="I27" s="81"/>
      <c r="J27" s="82"/>
      <c r="K27" s="83"/>
    </row>
    <row r="28" spans="8:11" ht="12" customHeight="1">
      <c r="H28" s="81"/>
      <c r="I28" s="81"/>
      <c r="J28" s="82"/>
      <c r="K28" s="83"/>
    </row>
    <row r="29" spans="8:11" ht="12" customHeight="1">
      <c r="H29" s="80"/>
      <c r="I29" s="80"/>
      <c r="J29" s="22"/>
      <c r="K29" s="22"/>
    </row>
    <row r="30" spans="8:11" ht="12" customHeight="1">
      <c r="H30" s="80"/>
      <c r="I30" s="80"/>
      <c r="J30" s="22"/>
      <c r="K30" s="22"/>
    </row>
    <row r="31" spans="8:11" ht="12" customHeight="1">
      <c r="H31" s="80"/>
      <c r="I31" s="80"/>
      <c r="J31" s="22"/>
      <c r="K31" s="22"/>
    </row>
  </sheetData>
  <sheetProtection/>
  <mergeCells count="2">
    <mergeCell ref="A1:G1"/>
    <mergeCell ref="E7:F7"/>
  </mergeCells>
  <printOptions/>
  <pageMargins left="0.39370079040527345" right="0.39370079040527345" top="0.7874015808105469" bottom="0.7874015808105469" header="0" footer="0"/>
  <pageSetup blackAndWhite="1" fitToHeight="1" fitToWidth="1" horizontalDpi="300" verticalDpi="300" orientation="landscape" paperSize="9" scale="92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zoomScalePageLayoutView="0" workbookViewId="0" topLeftCell="A1">
      <selection activeCell="B27" sqref="B27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6" width="17.16015625" style="4" customWidth="1"/>
    <col min="7" max="7" width="18.66015625" style="5" customWidth="1"/>
    <col min="8" max="8" width="17.83203125" style="5" customWidth="1"/>
    <col min="9" max="10" width="10.5" style="1" customWidth="1"/>
    <col min="11" max="11" width="31.33203125" style="1" customWidth="1"/>
    <col min="12" max="16384" width="10.5" style="1" customWidth="1"/>
  </cols>
  <sheetData>
    <row r="1" spans="1:8" s="6" customFormat="1" ht="27.75" customHeight="1">
      <c r="A1" s="215" t="s">
        <v>5</v>
      </c>
      <c r="B1" s="215"/>
      <c r="C1" s="215"/>
      <c r="D1" s="215"/>
      <c r="E1" s="215"/>
      <c r="F1" s="215"/>
      <c r="G1" s="215"/>
      <c r="H1" s="215"/>
    </row>
    <row r="2" spans="1:8" s="6" customFormat="1" ht="21.75" customHeight="1">
      <c r="A2" s="103" t="s">
        <v>77</v>
      </c>
      <c r="B2" s="7"/>
      <c r="C2" s="21" t="s">
        <v>5</v>
      </c>
      <c r="D2" s="7"/>
      <c r="E2" s="7"/>
      <c r="F2" s="7"/>
      <c r="G2" s="7"/>
      <c r="H2" s="7"/>
    </row>
    <row r="3" spans="1:8" s="6" customFormat="1" ht="21.75" customHeight="1">
      <c r="A3" s="103"/>
      <c r="B3" s="7"/>
      <c r="C3" s="21"/>
      <c r="D3" s="7"/>
      <c r="E3" s="7"/>
      <c r="F3" s="7"/>
      <c r="G3" s="7"/>
      <c r="H3" s="7"/>
    </row>
    <row r="4" spans="1:8" s="6" customFormat="1" ht="12.75" customHeight="1" thickBot="1">
      <c r="A4" s="20" t="s">
        <v>5</v>
      </c>
      <c r="B4" s="7"/>
      <c r="C4" s="7"/>
      <c r="D4" s="7"/>
      <c r="E4" s="14"/>
      <c r="F4" s="14"/>
      <c r="G4" s="7"/>
      <c r="H4" s="7"/>
    </row>
    <row r="5" spans="1:7" s="22" customFormat="1" ht="57" customHeight="1" thickBot="1">
      <c r="A5" s="124" t="s">
        <v>84</v>
      </c>
      <c r="B5" s="142" t="s">
        <v>7</v>
      </c>
      <c r="C5" s="24" t="s">
        <v>0</v>
      </c>
      <c r="D5" s="23" t="s">
        <v>8</v>
      </c>
      <c r="E5" s="23" t="s">
        <v>9</v>
      </c>
      <c r="F5" s="143" t="s">
        <v>91</v>
      </c>
      <c r="G5" s="25" t="s">
        <v>10</v>
      </c>
    </row>
    <row r="6" spans="1:12" s="22" customFormat="1" ht="15">
      <c r="A6" s="26">
        <v>21461</v>
      </c>
      <c r="B6" s="27" t="s">
        <v>78</v>
      </c>
      <c r="C6" s="28" t="s">
        <v>2</v>
      </c>
      <c r="D6" s="104"/>
      <c r="E6" s="126"/>
      <c r="F6" s="138"/>
      <c r="G6" s="105">
        <f>SUM(D6*E6)</f>
        <v>0</v>
      </c>
      <c r="J6" s="106"/>
      <c r="L6" s="107"/>
    </row>
    <row r="7" spans="1:12" s="111" customFormat="1" ht="30">
      <c r="A7" s="123" t="s">
        <v>83</v>
      </c>
      <c r="B7" s="108" t="s">
        <v>79</v>
      </c>
      <c r="C7" s="31" t="s">
        <v>3</v>
      </c>
      <c r="D7" s="109"/>
      <c r="E7" s="48"/>
      <c r="F7" s="139"/>
      <c r="G7" s="110">
        <f aca="true" t="shared" si="0" ref="G7:G12">SUM(D7*E7)</f>
        <v>0</v>
      </c>
      <c r="J7" s="112"/>
      <c r="L7" s="113"/>
    </row>
    <row r="8" spans="1:12" s="22" customFormat="1" ht="15">
      <c r="A8" s="29">
        <v>122938</v>
      </c>
      <c r="B8" s="30" t="s">
        <v>80</v>
      </c>
      <c r="C8" s="31" t="s">
        <v>72</v>
      </c>
      <c r="D8" s="109"/>
      <c r="E8" s="48"/>
      <c r="F8" s="139"/>
      <c r="G8" s="110">
        <f t="shared" si="0"/>
        <v>0</v>
      </c>
      <c r="J8" s="106"/>
      <c r="L8" s="107"/>
    </row>
    <row r="9" spans="1:12" s="22" customFormat="1" ht="15">
      <c r="A9" s="29">
        <v>56333</v>
      </c>
      <c r="B9" s="30" t="s">
        <v>81</v>
      </c>
      <c r="C9" s="31" t="s">
        <v>2</v>
      </c>
      <c r="D9" s="109"/>
      <c r="E9" s="48"/>
      <c r="F9" s="139"/>
      <c r="G9" s="110">
        <f t="shared" si="0"/>
        <v>0</v>
      </c>
      <c r="J9" s="106"/>
      <c r="L9" s="107"/>
    </row>
    <row r="10" spans="1:12" s="22" customFormat="1" ht="15">
      <c r="A10" s="123" t="s">
        <v>87</v>
      </c>
      <c r="B10" s="30" t="s">
        <v>89</v>
      </c>
      <c r="C10" s="31" t="s">
        <v>72</v>
      </c>
      <c r="D10" s="114"/>
      <c r="E10" s="48"/>
      <c r="F10" s="139"/>
      <c r="G10" s="110">
        <f t="shared" si="0"/>
        <v>0</v>
      </c>
      <c r="J10" s="106"/>
      <c r="L10" s="107"/>
    </row>
    <row r="11" spans="1:12" s="22" customFormat="1" ht="15">
      <c r="A11" s="29">
        <v>572213</v>
      </c>
      <c r="B11" s="30" t="s">
        <v>82</v>
      </c>
      <c r="C11" s="31" t="s">
        <v>2</v>
      </c>
      <c r="D11" s="109"/>
      <c r="E11" s="48"/>
      <c r="F11" s="139"/>
      <c r="G11" s="110">
        <f t="shared" si="0"/>
        <v>0</v>
      </c>
      <c r="J11" s="106"/>
      <c r="L11" s="107"/>
    </row>
    <row r="12" spans="1:12" s="22" customFormat="1" ht="15.75" thickBot="1">
      <c r="A12" s="128" t="s">
        <v>90</v>
      </c>
      <c r="B12" s="39" t="s">
        <v>88</v>
      </c>
      <c r="C12" s="40" t="s">
        <v>72</v>
      </c>
      <c r="D12" s="115"/>
      <c r="E12" s="127"/>
      <c r="F12" s="140"/>
      <c r="G12" s="116">
        <f t="shared" si="0"/>
        <v>0</v>
      </c>
      <c r="J12" s="106"/>
      <c r="L12" s="107"/>
    </row>
    <row r="13" spans="1:7" s="122" customFormat="1" ht="16.5" thickBot="1">
      <c r="A13" s="117"/>
      <c r="B13" s="118" t="s">
        <v>85</v>
      </c>
      <c r="C13" s="119" t="s">
        <v>2</v>
      </c>
      <c r="D13" s="125"/>
      <c r="E13" s="120" t="s">
        <v>5</v>
      </c>
      <c r="F13" s="141"/>
      <c r="G13" s="121">
        <f>SUM(G6:G12)</f>
        <v>0</v>
      </c>
    </row>
    <row r="14" ht="24" customHeight="1"/>
    <row r="15" ht="30" customHeight="1"/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Hana Konvalinková</cp:lastModifiedBy>
  <cp:lastPrinted>2024-02-28T07:43:20Z</cp:lastPrinted>
  <dcterms:created xsi:type="dcterms:W3CDTF">2014-05-16T09:31:30Z</dcterms:created>
  <dcterms:modified xsi:type="dcterms:W3CDTF">2024-03-04T12:04:25Z</dcterms:modified>
  <cp:category/>
  <cp:version/>
  <cp:contentType/>
  <cp:contentStatus/>
</cp:coreProperties>
</file>