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hofmiler_ksus_cz/Documents/Plocha/VZ 44-24 revize kotlů/"/>
    </mc:Choice>
  </mc:AlternateContent>
  <xr:revisionPtr revIDLastSave="440" documentId="11_423B881820C74FC0F3775E69A0F3A62B8E2CA7F1" xr6:coauthVersionLast="47" xr6:coauthVersionMax="47" xr10:uidLastSave="{2EEA91C1-32A6-4B6B-88C9-163DE3BFC4A9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3" i="1" l="1"/>
  <c r="W24" i="1" l="1"/>
  <c r="W9" i="1"/>
  <c r="I72" i="1" l="1"/>
  <c r="I50" i="1" l="1"/>
  <c r="I88" i="1"/>
  <c r="I77" i="1"/>
  <c r="I76" i="1"/>
  <c r="I81" i="1" l="1"/>
  <c r="I82" i="1"/>
  <c r="I83" i="1"/>
  <c r="I84" i="1"/>
  <c r="I71" i="1"/>
  <c r="I74" i="1"/>
  <c r="I75" i="1"/>
  <c r="I78" i="1"/>
  <c r="I79" i="1"/>
  <c r="I80" i="1"/>
  <c r="I85" i="1"/>
  <c r="I70" i="1"/>
  <c r="I69" i="1"/>
  <c r="I68" i="1"/>
  <c r="H90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l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H91" i="1"/>
  <c r="H92" i="1" s="1"/>
  <c r="T38" i="1"/>
  <c r="Q38" i="1"/>
  <c r="T13" i="1"/>
  <c r="N13" i="1"/>
  <c r="H13" i="1"/>
  <c r="E13" i="1"/>
  <c r="Q5" i="1"/>
  <c r="T37" i="1"/>
  <c r="Q37" i="1"/>
  <c r="N37" i="1"/>
  <c r="H37" i="1"/>
  <c r="E37" i="1"/>
  <c r="T26" i="1"/>
  <c r="Q26" i="1"/>
  <c r="N26" i="1"/>
  <c r="H26" i="1"/>
  <c r="E26" i="1"/>
  <c r="W32" i="1"/>
  <c r="T32" i="1"/>
  <c r="Q32" i="1"/>
  <c r="N32" i="1"/>
  <c r="H32" i="1"/>
  <c r="E32" i="1"/>
  <c r="T25" i="1"/>
  <c r="Q25" i="1"/>
  <c r="N25" i="1"/>
  <c r="H25" i="1"/>
  <c r="E25" i="1"/>
  <c r="T16" i="1"/>
  <c r="Q16" i="1"/>
  <c r="N16" i="1"/>
  <c r="K16" i="1"/>
  <c r="H16" i="1"/>
  <c r="E16" i="1"/>
  <c r="W12" i="1"/>
  <c r="T12" i="1"/>
  <c r="Q12" i="1"/>
  <c r="T9" i="1"/>
  <c r="Q9" i="1"/>
  <c r="N9" i="1"/>
  <c r="K9" i="1"/>
  <c r="H9" i="1"/>
  <c r="E9" i="1"/>
  <c r="T10" i="1"/>
  <c r="Q10" i="1"/>
  <c r="N10" i="1"/>
  <c r="K10" i="1"/>
  <c r="H10" i="1"/>
  <c r="E10" i="1"/>
  <c r="T36" i="1"/>
  <c r="Q36" i="1"/>
  <c r="N36" i="1"/>
  <c r="H36" i="1"/>
  <c r="E36" i="1"/>
  <c r="W31" i="1"/>
  <c r="T31" i="1"/>
  <c r="Q31" i="1"/>
  <c r="H31" i="1"/>
  <c r="E31" i="1"/>
  <c r="W6" i="1"/>
  <c r="T6" i="1"/>
  <c r="Q6" i="1"/>
  <c r="W8" i="1"/>
  <c r="T8" i="1"/>
  <c r="Q8" i="1"/>
  <c r="K8" i="1"/>
  <c r="W39" i="1"/>
  <c r="T39" i="1"/>
  <c r="Q39" i="1"/>
  <c r="W35" i="1"/>
  <c r="T35" i="1"/>
  <c r="Q35" i="1"/>
  <c r="T42" i="1"/>
  <c r="Q42" i="1"/>
  <c r="N42" i="1"/>
  <c r="K42" i="1"/>
  <c r="H42" i="1"/>
  <c r="E42" i="1"/>
  <c r="T41" i="1"/>
  <c r="Q41" i="1"/>
  <c r="N41" i="1"/>
  <c r="H41" i="1"/>
  <c r="E41" i="1"/>
  <c r="Q19" i="1"/>
  <c r="T11" i="1"/>
  <c r="Q11" i="1"/>
  <c r="N11" i="1"/>
  <c r="H11" i="1"/>
  <c r="E11" i="1"/>
  <c r="T14" i="1"/>
  <c r="Q14" i="1"/>
  <c r="N14" i="1"/>
  <c r="K14" i="1"/>
  <c r="H14" i="1"/>
  <c r="E14" i="1"/>
  <c r="T22" i="1"/>
  <c r="Q22" i="1"/>
  <c r="N22" i="1"/>
  <c r="H22" i="1"/>
  <c r="E22" i="1"/>
  <c r="Q4" i="1"/>
  <c r="Q21" i="1"/>
  <c r="W23" i="1"/>
  <c r="T23" i="1"/>
  <c r="Q23" i="1"/>
  <c r="K23" i="1"/>
  <c r="W30" i="1"/>
  <c r="T30" i="1"/>
  <c r="Q30" i="1"/>
  <c r="N30" i="1"/>
  <c r="H30" i="1"/>
  <c r="E30" i="1"/>
  <c r="T46" i="1"/>
  <c r="Q46" i="1"/>
  <c r="N46" i="1"/>
  <c r="H46" i="1"/>
  <c r="E46" i="1"/>
  <c r="Q45" i="1"/>
  <c r="W40" i="1"/>
  <c r="T40" i="1"/>
  <c r="Q40" i="1"/>
  <c r="W44" i="1"/>
  <c r="T44" i="1"/>
  <c r="Q44" i="1"/>
  <c r="K44" i="1"/>
  <c r="Q27" i="1"/>
  <c r="W15" i="1"/>
  <c r="T15" i="1"/>
  <c r="Q15" i="1"/>
  <c r="T24" i="1"/>
  <c r="Q24" i="1"/>
  <c r="K24" i="1"/>
  <c r="T3" i="1"/>
  <c r="Q3" i="1"/>
  <c r="N3" i="1"/>
  <c r="H3" i="1"/>
  <c r="E3" i="1"/>
  <c r="T28" i="1"/>
  <c r="Q28" i="1"/>
  <c r="N28" i="1"/>
  <c r="H28" i="1"/>
  <c r="E28" i="1"/>
  <c r="T43" i="1"/>
  <c r="Q43" i="1"/>
  <c r="N43" i="1"/>
  <c r="K43" i="1"/>
  <c r="H43" i="1"/>
  <c r="E43" i="1"/>
  <c r="T33" i="1"/>
  <c r="Q33" i="1"/>
  <c r="N33" i="1"/>
  <c r="H33" i="1"/>
  <c r="E33" i="1"/>
  <c r="T34" i="1"/>
  <c r="Q34" i="1"/>
  <c r="N34" i="1"/>
  <c r="H34" i="1"/>
  <c r="E34" i="1"/>
  <c r="T29" i="1"/>
  <c r="Q29" i="1"/>
  <c r="N29" i="1"/>
  <c r="H29" i="1"/>
  <c r="E29" i="1"/>
  <c r="T20" i="1"/>
  <c r="Q20" i="1"/>
  <c r="N20" i="1"/>
  <c r="H20" i="1"/>
  <c r="E20" i="1"/>
  <c r="T7" i="1"/>
  <c r="Q7" i="1"/>
  <c r="N7" i="1"/>
  <c r="H7" i="1"/>
  <c r="E7" i="1"/>
  <c r="T17" i="1"/>
  <c r="Q17" i="1"/>
  <c r="N17" i="1"/>
  <c r="H17" i="1"/>
  <c r="E17" i="1"/>
  <c r="T18" i="1"/>
  <c r="Q18" i="1"/>
  <c r="N18" i="1"/>
  <c r="H18" i="1"/>
  <c r="E18" i="1"/>
  <c r="N2" i="1"/>
  <c r="A40" i="1" l="1"/>
  <c r="A41" i="1" s="1"/>
  <c r="A42" i="1" s="1"/>
  <c r="A43" i="1" s="1"/>
  <c r="A44" i="1" s="1"/>
  <c r="A45" i="1" s="1"/>
  <c r="A46" i="1" s="1"/>
  <c r="K47" i="1"/>
  <c r="H47" i="1"/>
  <c r="N47" i="1"/>
  <c r="E47" i="1"/>
  <c r="T47" i="1"/>
  <c r="Q47" i="1"/>
  <c r="W47" i="1"/>
  <c r="I51" i="1" l="1"/>
  <c r="I52" i="1" s="1"/>
  <c r="H56" i="1" s="1"/>
  <c r="H99" i="1" s="1"/>
  <c r="H100" i="1" s="1"/>
  <c r="H101" i="1" s="1"/>
  <c r="I53" i="1" l="1"/>
  <c r="I54" i="1" s="1"/>
  <c r="H57" i="1" s="1"/>
</calcChain>
</file>

<file path=xl/sharedStrings.xml><?xml version="1.0" encoding="utf-8"?>
<sst xmlns="http://schemas.openxmlformats.org/spreadsheetml/2006/main" count="137" uniqueCount="102">
  <si>
    <t>Střediska KSUS</t>
  </si>
  <si>
    <t>odborná prohlídka kotelny dle ČUBP 91/1993 Sb.</t>
  </si>
  <si>
    <t>revize TNS dle ČSN 69 00 12</t>
  </si>
  <si>
    <t xml:space="preserve">kontroly spalinových cest </t>
  </si>
  <si>
    <t>kontrola kotlů na pevná paliva dle zákona o ovzduší 201/2012 Sb.</t>
  </si>
  <si>
    <t>počet</t>
  </si>
  <si>
    <t>cena za kus</t>
  </si>
  <si>
    <t>cena celkem</t>
  </si>
  <si>
    <t>Kutná Hora, Kouřimská</t>
  </si>
  <si>
    <t>Kutná Hora, Cihlářská</t>
  </si>
  <si>
    <t>Český Brod</t>
  </si>
  <si>
    <t>Městec Králové</t>
  </si>
  <si>
    <t>Radovesnice II.</t>
  </si>
  <si>
    <t>Říčany, Žižkova</t>
  </si>
  <si>
    <t>Říčany, Podhrázská</t>
  </si>
  <si>
    <t>Zásmuky</t>
  </si>
  <si>
    <t>Poděbrady</t>
  </si>
  <si>
    <t>Bělá pod Bezdězem</t>
  </si>
  <si>
    <t>Mšeno</t>
  </si>
  <si>
    <t>Kostelec n. Černými lesy</t>
  </si>
  <si>
    <t>Nymburk</t>
  </si>
  <si>
    <t>Zbraslavice</t>
  </si>
  <si>
    <t>Velké Popovice</t>
  </si>
  <si>
    <t>Žandov</t>
  </si>
  <si>
    <t>Žebrák</t>
  </si>
  <si>
    <t>Neumětely</t>
  </si>
  <si>
    <t>Rakovník</t>
  </si>
  <si>
    <t>Mochov</t>
  </si>
  <si>
    <t>Ml. Boleslav - Bezděčín</t>
  </si>
  <si>
    <t>Benátky n. Jizerou</t>
  </si>
  <si>
    <t>Mnichovo Hradiště</t>
  </si>
  <si>
    <t>Kolín</t>
  </si>
  <si>
    <t>Dřínov</t>
  </si>
  <si>
    <t>Mělník</t>
  </si>
  <si>
    <t>Vlašim</t>
  </si>
  <si>
    <t>Votice</t>
  </si>
  <si>
    <t>Sedlčany</t>
  </si>
  <si>
    <t>Dobříš</t>
  </si>
  <si>
    <t>Čechtice</t>
  </si>
  <si>
    <t>Rožmitál p. Třemšínem</t>
  </si>
  <si>
    <t>Sedlec - Prčice</t>
  </si>
  <si>
    <t>Drásov</t>
  </si>
  <si>
    <t>Dolínek (Odolena Voda)</t>
  </si>
  <si>
    <t>Jesenice u Rakovníka</t>
  </si>
  <si>
    <t>Králův Dvůr</t>
  </si>
  <si>
    <t>Rudná</t>
  </si>
  <si>
    <t>Nové Strašecí</t>
  </si>
  <si>
    <t>Slaný</t>
  </si>
  <si>
    <t>Čáslav</t>
  </si>
  <si>
    <t>Jílové</t>
  </si>
  <si>
    <t>cena</t>
  </si>
  <si>
    <t>Kč/km</t>
  </si>
  <si>
    <t xml:space="preserve">Náklady na dopravu </t>
  </si>
  <si>
    <t>km</t>
  </si>
  <si>
    <t>DPH</t>
  </si>
  <si>
    <t>Je potřeba zohlednit možnost spojit jednu cestu na více středisek.</t>
  </si>
  <si>
    <t>Cena za PHM bude určena dle skutečné vzdálenosti v tabulce je uveden předpoklad.</t>
  </si>
  <si>
    <t>!!! Vyplňovat pouze pole vyznačené modrou barvou.!!!</t>
  </si>
  <si>
    <t>Cena celkem s DPH za 1rok</t>
  </si>
  <si>
    <t>CELKEM ZA 4 ROKY - KONTROLY A REVIZE s DPH</t>
  </si>
  <si>
    <t>ks</t>
  </si>
  <si>
    <t>cena/ks</t>
  </si>
  <si>
    <t>celkem</t>
  </si>
  <si>
    <t xml:space="preserve">Popis </t>
  </si>
  <si>
    <t>školení obsluhy TNS</t>
  </si>
  <si>
    <t>jednotka</t>
  </si>
  <si>
    <t>bm</t>
  </si>
  <si>
    <t>hod</t>
  </si>
  <si>
    <t>CELKEM bez DPH</t>
  </si>
  <si>
    <t>CELKEM s DPH</t>
  </si>
  <si>
    <t xml:space="preserve">uvedení plynového kotle do provozu po letní sezóně </t>
  </si>
  <si>
    <t>lidí</t>
  </si>
  <si>
    <t>výměna tlakové nádoby 5-20L (materiál + práce)</t>
  </si>
  <si>
    <t>výměna tlakové nádoby 21-30L (materiál + práce)</t>
  </si>
  <si>
    <t>výměna tlakové nádoby 31-40L (materiál + práce)</t>
  </si>
  <si>
    <t>výměna tlakové nádoby 41-50L (materiál + práce)</t>
  </si>
  <si>
    <t>výměna plynového kulového uzávěru u kotle (materiál + práce)</t>
  </si>
  <si>
    <t>výměna vodovodního kulového uzávěru u kotle (materiál + práce)</t>
  </si>
  <si>
    <t>výměna plynové hadice u spotřebiče (cca 2m, materiál + práce)</t>
  </si>
  <si>
    <t>výměna oběhového čerpadla (GRUNDFOS ALPHA 2 25-60) (materiál + práce)</t>
  </si>
  <si>
    <t>Výměna prostorového termostatu (drátový, materiál + práce)</t>
  </si>
  <si>
    <t>Výměna prostorového termostatu (bezdrátový, materiál + práce)</t>
  </si>
  <si>
    <t>CELKEM ZA 4 ROKY - KONTROLY A REVIZE bez DPH</t>
  </si>
  <si>
    <t>Ostatní nespecifikovaná práce pro dokončení řádné revize, které jsou nezbytné pro řádné dokončení požadovaných služeb. Ceny budou vždy předem odsouhlaseny objednavatelem (hodinová sazba).</t>
  </si>
  <si>
    <t>Pevná maximální částka, která bude použita na případné opravy kotlů a jeho příslušenství, kdy částka náhradního dílu včetně  opravy nepřesáhne 25% pořizovací ceny nového kotle. Ceny budou vždy předem odsouhlaseny objednavatelem.</t>
  </si>
  <si>
    <t>Tabulka na vícepráce, které budou vždy předem odsouhlaseny objednavatelem.</t>
  </si>
  <si>
    <t>školení obsluhy nízkotlakového plynového kotle</t>
  </si>
  <si>
    <t>Jednotlivé množství se může lišit dle aktuální potřeby, toto je pouze předpokládaný odhad kusů</t>
  </si>
  <si>
    <t>Tloskov-Neveklov</t>
  </si>
  <si>
    <t>obnova nátěru plynovodního potrubí (obroušení + nátěr + práce)</t>
  </si>
  <si>
    <t>Strnady-Jíloviště</t>
  </si>
  <si>
    <t>výměna tlakové nádoby 51-100L (materiál + práce)</t>
  </si>
  <si>
    <t>Cena za kontroly a revize bez DPH za 1 rok</t>
  </si>
  <si>
    <t>Cena za kontroly a dopravu bez DPH za 1 rok</t>
  </si>
  <si>
    <t>výměna tlakové nádoby 101-250L (materiál + práce)</t>
  </si>
  <si>
    <t xml:space="preserve">DPH </t>
  </si>
  <si>
    <t>kontrola plyn. spotřebičů dle zákona č.250/2021 Sb</t>
  </si>
  <si>
    <t>kontrola plyn. zařízení ( rozvod plynu) dle zákona č.250/2021 Sb</t>
  </si>
  <si>
    <t>revize plyn. zařízení (rozvod plynu) dle zákona č.250/2021 Sb</t>
  </si>
  <si>
    <t>Požadovaný počet jednotlivých kontrol a revizí se může měnit dle stavu a počtů kotlů, komínů, TNS atd….</t>
  </si>
  <si>
    <t>Celkem za smlouvu bez DPH na 4 roky (revize + vícepráce)</t>
  </si>
  <si>
    <t>Celkem za smlouvu s DPH na 4 roky (revize + vícepráce)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</si>
</sst>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_-* #,##0\ &quot;Kč&quot;_-;\-* #,##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sz val="16"/>
      <color rgb="FFFF0000"/>
      <name val="Times New Roman"/>
      <family val="1"/>
      <charset val="238"/>
    </font>
    <font>
      <u/>
      <sz val="16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u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5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4" fillId="0" borderId="16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6" fillId="0" borderId="18" xfId="0" applyNumberFormat="1" applyFont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165" fontId="6" fillId="0" borderId="20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3" borderId="18" xfId="0" applyNumberFormat="1" applyFont="1" applyFill="1" applyBorder="1" applyAlignment="1">
      <alignment horizontal="center"/>
    </xf>
    <xf numFmtId="165" fontId="6" fillId="3" borderId="19" xfId="0" applyNumberFormat="1" applyFont="1" applyFill="1" applyBorder="1" applyAlignment="1">
      <alignment horizontal="center"/>
    </xf>
    <xf numFmtId="165" fontId="6" fillId="3" borderId="22" xfId="0" applyNumberFormat="1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165" fontId="6" fillId="3" borderId="23" xfId="0" applyNumberFormat="1" applyFont="1" applyFill="1" applyBorder="1" applyAlignment="1">
      <alignment horizontal="center"/>
    </xf>
    <xf numFmtId="165" fontId="6" fillId="0" borderId="0" xfId="0" applyNumberFormat="1" applyFont="1"/>
    <xf numFmtId="0" fontId="6" fillId="0" borderId="0" xfId="0" applyFont="1"/>
    <xf numFmtId="1" fontId="6" fillId="0" borderId="25" xfId="0" applyNumberFormat="1" applyFont="1" applyBorder="1" applyAlignment="1">
      <alignment horizontal="center"/>
    </xf>
    <xf numFmtId="165" fontId="6" fillId="2" borderId="26" xfId="0" applyNumberFormat="1" applyFont="1" applyFill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3" borderId="25" xfId="0" applyNumberFormat="1" applyFont="1" applyFill="1" applyBorder="1" applyAlignment="1">
      <alignment horizontal="center"/>
    </xf>
    <xf numFmtId="165" fontId="6" fillId="3" borderId="26" xfId="0" applyNumberFormat="1" applyFont="1" applyFill="1" applyBorder="1" applyAlignment="1">
      <alignment horizontal="center"/>
    </xf>
    <xf numFmtId="165" fontId="6" fillId="3" borderId="20" xfId="0" applyNumberFormat="1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165" fontId="6" fillId="3" borderId="28" xfId="0" applyNumberFormat="1" applyFont="1" applyFill="1" applyBorder="1" applyAlignment="1">
      <alignment horizontal="center"/>
    </xf>
    <xf numFmtId="1" fontId="7" fillId="3" borderId="25" xfId="0" applyNumberFormat="1" applyFont="1" applyFill="1" applyBorder="1" applyAlignment="1">
      <alignment horizontal="center"/>
    </xf>
    <xf numFmtId="165" fontId="7" fillId="3" borderId="26" xfId="0" applyNumberFormat="1" applyFont="1" applyFill="1" applyBorder="1" applyAlignment="1">
      <alignment horizontal="center"/>
    </xf>
    <xf numFmtId="165" fontId="7" fillId="3" borderId="20" xfId="0" applyNumberFormat="1" applyFont="1" applyFill="1" applyBorder="1" applyAlignment="1">
      <alignment horizontal="center"/>
    </xf>
    <xf numFmtId="1" fontId="6" fillId="3" borderId="27" xfId="0" applyNumberFormat="1" applyFont="1" applyFill="1" applyBorder="1" applyAlignment="1">
      <alignment horizontal="center"/>
    </xf>
    <xf numFmtId="165" fontId="6" fillId="3" borderId="29" xfId="0" applyNumberFormat="1" applyFont="1" applyFill="1" applyBorder="1" applyAlignment="1">
      <alignment horizontal="center"/>
    </xf>
    <xf numFmtId="1" fontId="8" fillId="3" borderId="27" xfId="0" applyNumberFormat="1" applyFont="1" applyFill="1" applyBorder="1" applyAlignment="1">
      <alignment horizontal="center"/>
    </xf>
    <xf numFmtId="165" fontId="8" fillId="3" borderId="26" xfId="0" applyNumberFormat="1" applyFont="1" applyFill="1" applyBorder="1" applyAlignment="1">
      <alignment horizontal="center"/>
    </xf>
    <xf numFmtId="165" fontId="8" fillId="3" borderId="29" xfId="0" applyNumberFormat="1" applyFont="1" applyFill="1" applyBorder="1" applyAlignment="1">
      <alignment horizontal="center"/>
    </xf>
    <xf numFmtId="1" fontId="8" fillId="3" borderId="25" xfId="0" applyNumberFormat="1" applyFont="1" applyFill="1" applyBorder="1" applyAlignment="1">
      <alignment horizontal="center"/>
    </xf>
    <xf numFmtId="165" fontId="8" fillId="3" borderId="20" xfId="0" applyNumberFormat="1" applyFont="1" applyFill="1" applyBorder="1" applyAlignment="1">
      <alignment horizontal="center"/>
    </xf>
    <xf numFmtId="1" fontId="8" fillId="0" borderId="25" xfId="0" applyNumberFormat="1" applyFont="1" applyBorder="1" applyAlignment="1">
      <alignment horizontal="center"/>
    </xf>
    <xf numFmtId="165" fontId="8" fillId="2" borderId="26" xfId="0" applyNumberFormat="1" applyFont="1" applyFill="1" applyBorder="1" applyAlignment="1">
      <alignment horizontal="center"/>
    </xf>
    <xf numFmtId="1" fontId="8" fillId="0" borderId="27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165" fontId="6" fillId="0" borderId="28" xfId="0" applyNumberFormat="1" applyFont="1" applyBorder="1" applyAlignment="1">
      <alignment horizontal="center"/>
    </xf>
    <xf numFmtId="165" fontId="8" fillId="0" borderId="0" xfId="0" applyNumberFormat="1" applyFont="1"/>
    <xf numFmtId="0" fontId="8" fillId="0" borderId="0" xfId="0" applyFont="1"/>
    <xf numFmtId="0" fontId="6" fillId="0" borderId="25" xfId="0" applyFont="1" applyBorder="1" applyAlignment="1">
      <alignment horizontal="center" wrapText="1"/>
    </xf>
    <xf numFmtId="0" fontId="6" fillId="0" borderId="25" xfId="0" applyFont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165" fontId="8" fillId="3" borderId="28" xfId="0" applyNumberFormat="1" applyFont="1" applyFill="1" applyBorder="1" applyAlignment="1">
      <alignment horizontal="center"/>
    </xf>
    <xf numFmtId="1" fontId="6" fillId="3" borderId="32" xfId="0" applyNumberFormat="1" applyFont="1" applyFill="1" applyBorder="1" applyAlignment="1">
      <alignment horizontal="center"/>
    </xf>
    <xf numFmtId="165" fontId="6" fillId="3" borderId="33" xfId="0" applyNumberFormat="1" applyFont="1" applyFill="1" applyBorder="1" applyAlignment="1">
      <alignment horizontal="center"/>
    </xf>
    <xf numFmtId="165" fontId="6" fillId="3" borderId="34" xfId="0" applyNumberFormat="1" applyFont="1" applyFill="1" applyBorder="1" applyAlignment="1">
      <alignment horizontal="center"/>
    </xf>
    <xf numFmtId="1" fontId="6" fillId="0" borderId="32" xfId="0" applyNumberFormat="1" applyFont="1" applyBorder="1" applyAlignment="1">
      <alignment horizontal="center"/>
    </xf>
    <xf numFmtId="165" fontId="6" fillId="2" borderId="33" xfId="0" applyNumberFormat="1" applyFont="1" applyFill="1" applyBorder="1" applyAlignment="1">
      <alignment horizontal="center"/>
    </xf>
    <xf numFmtId="1" fontId="6" fillId="0" borderId="35" xfId="0" applyNumberFormat="1" applyFont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165" fontId="6" fillId="3" borderId="37" xfId="0" applyNumberFormat="1" applyFont="1" applyFill="1" applyBorder="1" applyAlignment="1">
      <alignment horizontal="center"/>
    </xf>
    <xf numFmtId="0" fontId="2" fillId="0" borderId="13" xfId="0" applyFont="1" applyBorder="1" applyAlignment="1">
      <alignment wrapText="1"/>
    </xf>
    <xf numFmtId="0" fontId="2" fillId="0" borderId="10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4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165" fontId="2" fillId="0" borderId="0" xfId="0" applyNumberFormat="1" applyFont="1"/>
    <xf numFmtId="0" fontId="2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0" fontId="9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38" xfId="0" applyFont="1" applyBorder="1" applyAlignment="1">
      <alignment wrapText="1"/>
    </xf>
    <xf numFmtId="165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/>
    <xf numFmtId="0" fontId="10" fillId="0" borderId="0" xfId="0" applyFont="1"/>
    <xf numFmtId="0" fontId="11" fillId="0" borderId="4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5" fontId="5" fillId="0" borderId="0" xfId="0" applyNumberFormat="1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5" fontId="6" fillId="0" borderId="34" xfId="0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5" fontId="6" fillId="0" borderId="36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165" fontId="11" fillId="0" borderId="0" xfId="0" applyNumberFormat="1" applyFont="1"/>
    <xf numFmtId="0" fontId="5" fillId="0" borderId="26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6" fontId="5" fillId="2" borderId="46" xfId="2" applyNumberFormat="1" applyFont="1" applyFill="1" applyBorder="1" applyAlignment="1">
      <alignment horizontal="center"/>
    </xf>
    <xf numFmtId="166" fontId="5" fillId="2" borderId="26" xfId="2" applyNumberFormat="1" applyFont="1" applyFill="1" applyBorder="1" applyAlignment="1">
      <alignment horizontal="center"/>
    </xf>
    <xf numFmtId="166" fontId="5" fillId="2" borderId="56" xfId="2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center" vertical="center"/>
    </xf>
    <xf numFmtId="166" fontId="5" fillId="0" borderId="33" xfId="2" applyNumberFormat="1" applyFont="1" applyBorder="1" applyAlignment="1">
      <alignment horizontal="center" vertical="center"/>
    </xf>
    <xf numFmtId="165" fontId="2" fillId="0" borderId="51" xfId="0" applyNumberFormat="1" applyFont="1" applyBorder="1" applyAlignment="1">
      <alignment horizontal="center"/>
    </xf>
    <xf numFmtId="165" fontId="7" fillId="0" borderId="0" xfId="0" applyNumberFormat="1" applyFont="1"/>
    <xf numFmtId="0" fontId="5" fillId="0" borderId="17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4" xfId="0" applyFont="1" applyBorder="1"/>
    <xf numFmtId="165" fontId="2" fillId="0" borderId="53" xfId="0" applyNumberFormat="1" applyFont="1" applyBorder="1" applyAlignment="1">
      <alignment horizontal="center"/>
    </xf>
    <xf numFmtId="0" fontId="10" fillId="0" borderId="19" xfId="1" applyNumberFormat="1" applyFont="1" applyFill="1" applyBorder="1" applyAlignment="1"/>
    <xf numFmtId="0" fontId="10" fillId="0" borderId="19" xfId="0" applyFont="1" applyBorder="1" applyAlignment="1">
      <alignment horizontal="left"/>
    </xf>
    <xf numFmtId="44" fontId="2" fillId="2" borderId="63" xfId="2" applyFont="1" applyFill="1" applyBorder="1" applyAlignment="1">
      <alignment horizontal="center"/>
    </xf>
    <xf numFmtId="0" fontId="10" fillId="0" borderId="48" xfId="0" applyFont="1" applyBorder="1"/>
    <xf numFmtId="0" fontId="2" fillId="0" borderId="68" xfId="0" applyFont="1" applyBorder="1"/>
    <xf numFmtId="0" fontId="10" fillId="0" borderId="50" xfId="0" applyFont="1" applyBorder="1"/>
    <xf numFmtId="0" fontId="10" fillId="0" borderId="51" xfId="0" applyFont="1" applyBorder="1"/>
    <xf numFmtId="0" fontId="11" fillId="0" borderId="13" xfId="0" applyFont="1" applyBorder="1" applyAlignment="1">
      <alignment vertical="center"/>
    </xf>
    <xf numFmtId="0" fontId="11" fillId="0" borderId="44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165" fontId="11" fillId="0" borderId="59" xfId="0" applyNumberFormat="1" applyFont="1" applyBorder="1" applyAlignment="1">
      <alignment horizontal="center" vertical="center"/>
    </xf>
    <xf numFmtId="9" fontId="11" fillId="0" borderId="44" xfId="0" applyNumberFormat="1" applyFont="1" applyBorder="1" applyAlignment="1">
      <alignment horizontal="center" vertical="center"/>
    </xf>
    <xf numFmtId="165" fontId="11" fillId="0" borderId="44" xfId="0" applyNumberFormat="1" applyFont="1" applyBorder="1" applyAlignment="1">
      <alignment horizontal="center" vertical="center"/>
    </xf>
    <xf numFmtId="0" fontId="11" fillId="0" borderId="61" xfId="0" applyFont="1" applyBorder="1" applyAlignment="1">
      <alignment vertical="center"/>
    </xf>
    <xf numFmtId="0" fontId="11" fillId="0" borderId="43" xfId="0" applyFont="1" applyBorder="1" applyAlignment="1">
      <alignment horizontal="center" vertical="center"/>
    </xf>
    <xf numFmtId="165" fontId="11" fillId="0" borderId="43" xfId="0" applyNumberFormat="1" applyFont="1" applyBorder="1" applyAlignment="1">
      <alignment horizontal="center" vertical="center"/>
    </xf>
    <xf numFmtId="165" fontId="16" fillId="0" borderId="13" xfId="0" applyNumberFormat="1" applyFont="1" applyBorder="1" applyAlignment="1">
      <alignment horizontal="left" vertical="center"/>
    </xf>
    <xf numFmtId="0" fontId="9" fillId="0" borderId="44" xfId="0" applyFont="1" applyBorder="1" applyAlignment="1">
      <alignment horizontal="left" vertical="center"/>
    </xf>
    <xf numFmtId="165" fontId="9" fillId="0" borderId="45" xfId="0" applyNumberFormat="1" applyFont="1" applyBorder="1" applyAlignment="1">
      <alignment horizontal="left" vertical="center"/>
    </xf>
    <xf numFmtId="165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9" fontId="16" fillId="0" borderId="44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0" fontId="2" fillId="0" borderId="46" xfId="0" applyNumberFormat="1" applyFont="1" applyBorder="1" applyAlignment="1">
      <alignment horizontal="right"/>
    </xf>
    <xf numFmtId="10" fontId="2" fillId="0" borderId="64" xfId="0" applyNumberFormat="1" applyFont="1" applyBorder="1" applyAlignment="1">
      <alignment horizontal="right"/>
    </xf>
    <xf numFmtId="165" fontId="2" fillId="0" borderId="53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50" xfId="0" applyFont="1" applyBorder="1" applyAlignment="1">
      <alignment vertical="top" wrapText="1"/>
    </xf>
    <xf numFmtId="0" fontId="5" fillId="0" borderId="51" xfId="0" applyFont="1" applyBorder="1" applyAlignment="1">
      <alignment vertical="top" wrapText="1"/>
    </xf>
    <xf numFmtId="0" fontId="5" fillId="0" borderId="35" xfId="0" applyFont="1" applyBorder="1" applyAlignment="1">
      <alignment vertical="top" wrapText="1"/>
    </xf>
    <xf numFmtId="0" fontId="2" fillId="0" borderId="1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5" fillId="0" borderId="24" xfId="0" applyFont="1" applyBorder="1"/>
    <xf numFmtId="0" fontId="5" fillId="0" borderId="48" xfId="0" applyFont="1" applyBorder="1"/>
    <xf numFmtId="0" fontId="5" fillId="0" borderId="27" xfId="0" applyFont="1" applyBorder="1"/>
    <xf numFmtId="0" fontId="5" fillId="0" borderId="52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5" fillId="0" borderId="54" xfId="0" applyFont="1" applyBorder="1" applyAlignment="1">
      <alignment wrapText="1"/>
    </xf>
    <xf numFmtId="0" fontId="5" fillId="0" borderId="55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top" wrapText="1"/>
    </xf>
    <xf numFmtId="0" fontId="5" fillId="0" borderId="40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1" xfId="0" applyFont="1" applyBorder="1" applyAlignment="1">
      <alignment horizontal="left" vertical="top" wrapText="1"/>
    </xf>
    <xf numFmtId="166" fontId="5" fillId="0" borderId="26" xfId="2" applyNumberFormat="1" applyFont="1" applyBorder="1" applyAlignment="1">
      <alignment horizontal="center"/>
    </xf>
    <xf numFmtId="166" fontId="5" fillId="0" borderId="28" xfId="2" applyNumberFormat="1" applyFont="1" applyBorder="1" applyAlignment="1">
      <alignment horizontal="center"/>
    </xf>
    <xf numFmtId="0" fontId="5" fillId="0" borderId="56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166" fontId="5" fillId="2" borderId="56" xfId="2" applyNumberFormat="1" applyFont="1" applyFill="1" applyBorder="1" applyAlignment="1">
      <alignment horizontal="center" vertical="center" wrapText="1"/>
    </xf>
    <xf numFmtId="166" fontId="5" fillId="2" borderId="58" xfId="2" applyNumberFormat="1" applyFont="1" applyFill="1" applyBorder="1" applyAlignment="1">
      <alignment horizontal="center" vertical="center" wrapText="1"/>
    </xf>
    <xf numFmtId="166" fontId="5" fillId="0" borderId="26" xfId="2" applyNumberFormat="1" applyFont="1" applyBorder="1" applyAlignment="1">
      <alignment horizontal="center" vertical="center" wrapText="1"/>
    </xf>
    <xf numFmtId="166" fontId="5" fillId="0" borderId="28" xfId="2" applyNumberFormat="1" applyFont="1" applyBorder="1" applyAlignment="1">
      <alignment horizontal="center" vertical="center" wrapText="1"/>
    </xf>
    <xf numFmtId="165" fontId="2" fillId="0" borderId="63" xfId="0" applyNumberFormat="1" applyFont="1" applyBorder="1" applyAlignment="1">
      <alignment horizontal="center"/>
    </xf>
    <xf numFmtId="165" fontId="2" fillId="0" borderId="49" xfId="0" applyNumberFormat="1" applyFont="1" applyBorder="1" applyAlignment="1">
      <alignment horizontal="center"/>
    </xf>
    <xf numFmtId="165" fontId="11" fillId="0" borderId="44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/>
    </xf>
    <xf numFmtId="0" fontId="11" fillId="0" borderId="51" xfId="0" applyFont="1" applyBorder="1" applyAlignment="1">
      <alignment horizontal="center"/>
    </xf>
    <xf numFmtId="165" fontId="11" fillId="0" borderId="51" xfId="0" applyNumberFormat="1" applyFont="1" applyBorder="1"/>
    <xf numFmtId="165" fontId="11" fillId="0" borderId="1" xfId="0" applyNumberFormat="1" applyFont="1" applyBorder="1" applyAlignment="1">
      <alignment horizontal="right" vertical="center"/>
    </xf>
    <xf numFmtId="165" fontId="11" fillId="0" borderId="59" xfId="0" applyNumberFormat="1" applyFont="1" applyBorder="1" applyAlignment="1">
      <alignment horizontal="right" vertical="center"/>
    </xf>
    <xf numFmtId="165" fontId="11" fillId="0" borderId="60" xfId="0" applyNumberFormat="1" applyFont="1" applyBorder="1" applyAlignment="1">
      <alignment horizontal="right" vertical="center"/>
    </xf>
    <xf numFmtId="0" fontId="14" fillId="0" borderId="1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5" fillId="0" borderId="24" xfId="0" applyFont="1" applyBorder="1" applyAlignment="1">
      <alignment horizontal="left"/>
    </xf>
    <xf numFmtId="0" fontId="5" fillId="0" borderId="48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166" fontId="5" fillId="0" borderId="33" xfId="2" applyNumberFormat="1" applyFont="1" applyBorder="1" applyAlignment="1">
      <alignment horizontal="center" vertical="center"/>
    </xf>
    <xf numFmtId="166" fontId="5" fillId="0" borderId="37" xfId="2" applyNumberFormat="1" applyFont="1" applyBorder="1" applyAlignment="1">
      <alignment horizontal="center" vertical="center"/>
    </xf>
    <xf numFmtId="166" fontId="2" fillId="0" borderId="1" xfId="2" applyNumberFormat="1" applyFont="1" applyFill="1" applyBorder="1" applyAlignment="1">
      <alignment horizontal="center"/>
    </xf>
    <xf numFmtId="166" fontId="2" fillId="0" borderId="60" xfId="2" applyNumberFormat="1" applyFont="1" applyFill="1" applyBorder="1" applyAlignment="1">
      <alignment horizontal="center"/>
    </xf>
    <xf numFmtId="166" fontId="2" fillId="0" borderId="24" xfId="2" applyNumberFormat="1" applyFont="1" applyFill="1" applyBorder="1" applyAlignment="1">
      <alignment horizontal="center"/>
    </xf>
    <xf numFmtId="166" fontId="2" fillId="0" borderId="65" xfId="2" applyNumberFormat="1" applyFont="1" applyFill="1" applyBorder="1" applyAlignment="1">
      <alignment horizontal="center"/>
    </xf>
    <xf numFmtId="166" fontId="2" fillId="0" borderId="50" xfId="2" applyNumberFormat="1" applyFont="1" applyFill="1" applyBorder="1" applyAlignment="1">
      <alignment horizontal="center"/>
    </xf>
    <xf numFmtId="166" fontId="2" fillId="0" borderId="67" xfId="2" applyNumberFormat="1" applyFont="1" applyFill="1" applyBorder="1" applyAlignment="1">
      <alignment horizontal="center"/>
    </xf>
    <xf numFmtId="166" fontId="2" fillId="0" borderId="52" xfId="2" applyNumberFormat="1" applyFont="1" applyFill="1" applyBorder="1" applyAlignment="1">
      <alignment horizontal="center"/>
    </xf>
    <xf numFmtId="166" fontId="2" fillId="0" borderId="66" xfId="2" applyNumberFormat="1" applyFont="1" applyFill="1" applyBorder="1" applyAlignment="1">
      <alignment horizontal="center"/>
    </xf>
    <xf numFmtId="165" fontId="15" fillId="0" borderId="1" xfId="0" applyNumberFormat="1" applyFont="1" applyBorder="1" applyAlignment="1">
      <alignment horizontal="right" vertical="center"/>
    </xf>
    <xf numFmtId="165" fontId="15" fillId="0" borderId="59" xfId="0" applyNumberFormat="1" applyFont="1" applyBorder="1" applyAlignment="1">
      <alignment horizontal="right" vertical="center"/>
    </xf>
    <xf numFmtId="165" fontId="15" fillId="0" borderId="60" xfId="0" applyNumberFormat="1" applyFont="1" applyBorder="1" applyAlignment="1">
      <alignment horizontal="right" vertical="center"/>
    </xf>
    <xf numFmtId="165" fontId="15" fillId="0" borderId="13" xfId="0" applyNumberFormat="1" applyFont="1" applyBorder="1" applyAlignment="1">
      <alignment horizontal="right" vertical="center"/>
    </xf>
    <xf numFmtId="165" fontId="15" fillId="0" borderId="44" xfId="0" applyNumberFormat="1" applyFont="1" applyBorder="1" applyAlignment="1">
      <alignment horizontal="right" vertical="center"/>
    </xf>
    <xf numFmtId="165" fontId="15" fillId="0" borderId="45" xfId="0" applyNumberFormat="1" applyFont="1" applyBorder="1" applyAlignment="1">
      <alignment horizontal="right" vertical="center"/>
    </xf>
    <xf numFmtId="165" fontId="15" fillId="0" borderId="61" xfId="0" applyNumberFormat="1" applyFont="1" applyBorder="1" applyAlignment="1">
      <alignment horizontal="right" vertical="center"/>
    </xf>
    <xf numFmtId="165" fontId="15" fillId="0" borderId="43" xfId="0" applyNumberFormat="1" applyFont="1" applyBorder="1" applyAlignment="1">
      <alignment horizontal="right" vertical="center"/>
    </xf>
    <xf numFmtId="165" fontId="15" fillId="0" borderId="62" xfId="0" applyNumberFormat="1" applyFont="1" applyBorder="1" applyAlignment="1">
      <alignment horizontal="right" vertical="center"/>
    </xf>
    <xf numFmtId="165" fontId="11" fillId="0" borderId="13" xfId="0" applyNumberFormat="1" applyFont="1" applyBorder="1" applyAlignment="1">
      <alignment horizontal="right" vertical="center" wrapText="1"/>
    </xf>
    <xf numFmtId="165" fontId="11" fillId="0" borderId="44" xfId="0" applyNumberFormat="1" applyFont="1" applyBorder="1" applyAlignment="1">
      <alignment horizontal="right" vertical="center" wrapText="1"/>
    </xf>
    <xf numFmtId="165" fontId="11" fillId="0" borderId="45" xfId="0" applyNumberFormat="1" applyFont="1" applyBorder="1" applyAlignment="1">
      <alignment horizontal="right" vertical="center" wrapText="1"/>
    </xf>
    <xf numFmtId="165" fontId="11" fillId="0" borderId="13" xfId="0" applyNumberFormat="1" applyFont="1" applyBorder="1" applyAlignment="1">
      <alignment horizontal="right" vertical="center"/>
    </xf>
    <xf numFmtId="165" fontId="11" fillId="0" borderId="44" xfId="0" applyNumberFormat="1" applyFont="1" applyBorder="1" applyAlignment="1">
      <alignment horizontal="right" vertical="center"/>
    </xf>
    <xf numFmtId="165" fontId="11" fillId="0" borderId="45" xfId="0" applyNumberFormat="1" applyFont="1" applyBorder="1" applyAlignment="1">
      <alignment horizontal="right" vertical="center"/>
    </xf>
    <xf numFmtId="165" fontId="11" fillId="0" borderId="61" xfId="0" applyNumberFormat="1" applyFont="1" applyBorder="1" applyAlignment="1">
      <alignment horizontal="right" vertical="center"/>
    </xf>
    <xf numFmtId="165" fontId="11" fillId="0" borderId="43" xfId="0" applyNumberFormat="1" applyFont="1" applyBorder="1" applyAlignment="1">
      <alignment horizontal="right" vertical="center"/>
    </xf>
    <xf numFmtId="165" fontId="11" fillId="0" borderId="62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6" fontId="5" fillId="0" borderId="46" xfId="2" applyNumberFormat="1" applyFont="1" applyBorder="1" applyAlignment="1">
      <alignment horizontal="center"/>
    </xf>
    <xf numFmtId="166" fontId="5" fillId="0" borderId="47" xfId="2" applyNumberFormat="1" applyFont="1" applyBorder="1" applyAlignment="1">
      <alignment horizontal="center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1"/>
  <sheetViews>
    <sheetView tabSelected="1" showWhiteSpace="0" topLeftCell="A78" zoomScale="90" zoomScaleNormal="90" workbookViewId="0">
      <selection activeCell="H89" sqref="H89"/>
    </sheetView>
  </sheetViews>
  <sheetFormatPr defaultRowHeight="12.75" x14ac:dyDescent="0.2"/>
  <cols>
    <col min="1" max="1" width="3.42578125" style="76" customWidth="1"/>
    <col min="2" max="2" width="39.42578125" style="76" customWidth="1"/>
    <col min="3" max="3" width="8.140625" style="72" customWidth="1"/>
    <col min="4" max="4" width="11.5703125" style="72" customWidth="1"/>
    <col min="5" max="5" width="15.42578125" style="72" customWidth="1"/>
    <col min="6" max="6" width="8.140625" style="72" customWidth="1"/>
    <col min="7" max="7" width="11.5703125" style="73" customWidth="1"/>
    <col min="8" max="8" width="15.42578125" style="73" customWidth="1"/>
    <col min="9" max="9" width="8.140625" style="74" customWidth="1"/>
    <col min="10" max="10" width="11.5703125" style="73" customWidth="1"/>
    <col min="11" max="11" width="13" style="73" customWidth="1"/>
    <col min="12" max="12" width="8.140625" style="74" customWidth="1"/>
    <col min="13" max="13" width="11.5703125" style="73" customWidth="1"/>
    <col min="14" max="14" width="15.42578125" style="73" customWidth="1"/>
    <col min="15" max="15" width="8.140625" style="72" customWidth="1"/>
    <col min="16" max="16" width="11.5703125" style="73" customWidth="1"/>
    <col min="17" max="17" width="15.42578125" style="73" customWidth="1"/>
    <col min="18" max="18" width="8.140625" style="72" customWidth="1"/>
    <col min="19" max="19" width="11.5703125" style="73" customWidth="1"/>
    <col min="20" max="20" width="15.42578125" style="75" customWidth="1"/>
    <col min="21" max="21" width="8.140625" style="76" customWidth="1"/>
    <col min="22" max="22" width="11.5703125" style="75" customWidth="1"/>
    <col min="23" max="23" width="15.42578125" style="75" customWidth="1"/>
    <col min="24" max="24" width="10.42578125" style="76" bestFit="1" customWidth="1"/>
    <col min="25" max="16384" width="9.140625" style="76"/>
  </cols>
  <sheetData>
    <row r="1" spans="1:24" s="2" customFormat="1" ht="56.25" customHeight="1" thickBot="1" x14ac:dyDescent="0.3">
      <c r="B1" s="1" t="s">
        <v>0</v>
      </c>
      <c r="C1" s="164" t="s">
        <v>96</v>
      </c>
      <c r="D1" s="165"/>
      <c r="E1" s="166"/>
      <c r="F1" s="167" t="s">
        <v>97</v>
      </c>
      <c r="G1" s="168"/>
      <c r="H1" s="169"/>
      <c r="I1" s="170" t="s">
        <v>1</v>
      </c>
      <c r="J1" s="171"/>
      <c r="K1" s="172"/>
      <c r="L1" s="173" t="s">
        <v>98</v>
      </c>
      <c r="M1" s="171"/>
      <c r="N1" s="174"/>
      <c r="O1" s="175" t="s">
        <v>2</v>
      </c>
      <c r="P1" s="168"/>
      <c r="Q1" s="176"/>
      <c r="R1" s="167" t="s">
        <v>3</v>
      </c>
      <c r="S1" s="168"/>
      <c r="T1" s="169"/>
      <c r="U1" s="158" t="s">
        <v>4</v>
      </c>
      <c r="V1" s="159"/>
      <c r="W1" s="160"/>
    </row>
    <row r="2" spans="1:24" s="12" customFormat="1" ht="13.5" thickBot="1" x14ac:dyDescent="0.3">
      <c r="B2" s="3"/>
      <c r="C2" s="4" t="s">
        <v>5</v>
      </c>
      <c r="D2" s="5" t="s">
        <v>6</v>
      </c>
      <c r="E2" s="6" t="s">
        <v>7</v>
      </c>
      <c r="F2" s="7" t="s">
        <v>5</v>
      </c>
      <c r="G2" s="5" t="s">
        <v>6</v>
      </c>
      <c r="H2" s="8" t="s">
        <v>7</v>
      </c>
      <c r="I2" s="9" t="s">
        <v>5</v>
      </c>
      <c r="J2" s="5" t="s">
        <v>6</v>
      </c>
      <c r="K2" s="6" t="s">
        <v>7</v>
      </c>
      <c r="L2" s="10" t="s">
        <v>5</v>
      </c>
      <c r="M2" s="5" t="s">
        <v>6</v>
      </c>
      <c r="N2" s="8">
        <f>SUBTOTAL(9,H2:M2)</f>
        <v>0</v>
      </c>
      <c r="O2" s="4" t="s">
        <v>5</v>
      </c>
      <c r="P2" s="5" t="s">
        <v>6</v>
      </c>
      <c r="Q2" s="6" t="s">
        <v>7</v>
      </c>
      <c r="R2" s="7" t="s">
        <v>5</v>
      </c>
      <c r="S2" s="5" t="s">
        <v>6</v>
      </c>
      <c r="T2" s="8" t="s">
        <v>7</v>
      </c>
      <c r="U2" s="4" t="s">
        <v>5</v>
      </c>
      <c r="V2" s="5" t="s">
        <v>6</v>
      </c>
      <c r="W2" s="11" t="s">
        <v>7</v>
      </c>
    </row>
    <row r="3" spans="1:24" s="23" customFormat="1" ht="16.5" customHeight="1" x14ac:dyDescent="0.25">
      <c r="A3" s="23">
        <v>1</v>
      </c>
      <c r="B3" s="127" t="s">
        <v>17</v>
      </c>
      <c r="C3" s="13">
        <v>2</v>
      </c>
      <c r="D3" s="14">
        <v>0</v>
      </c>
      <c r="E3" s="15">
        <f>SUBTOTAL(9,C3)*D3</f>
        <v>0</v>
      </c>
      <c r="F3" s="16">
        <v>1</v>
      </c>
      <c r="G3" s="14">
        <v>0</v>
      </c>
      <c r="H3" s="15">
        <f>SUBTOTAL(9,F3)*G3</f>
        <v>0</v>
      </c>
      <c r="I3" s="17"/>
      <c r="J3" s="18"/>
      <c r="K3" s="19"/>
      <c r="L3" s="16">
        <v>1</v>
      </c>
      <c r="M3" s="14">
        <v>0</v>
      </c>
      <c r="N3" s="15">
        <f>SUBTOTAL(9,L3)*M3</f>
        <v>0</v>
      </c>
      <c r="O3" s="13">
        <v>1</v>
      </c>
      <c r="P3" s="14">
        <v>0</v>
      </c>
      <c r="Q3" s="15">
        <f>SUBTOTAL(9,O3)*P3</f>
        <v>0</v>
      </c>
      <c r="R3" s="16">
        <v>2</v>
      </c>
      <c r="S3" s="14">
        <v>0</v>
      </c>
      <c r="T3" s="15">
        <f>SUBTOTAL(9,R3)*S3</f>
        <v>0</v>
      </c>
      <c r="U3" s="20"/>
      <c r="V3" s="18"/>
      <c r="W3" s="21"/>
      <c r="X3" s="22"/>
    </row>
    <row r="4" spans="1:24" s="23" customFormat="1" ht="16.5" customHeight="1" x14ac:dyDescent="0.25">
      <c r="A4" s="23">
        <f>A3+1</f>
        <v>2</v>
      </c>
      <c r="B4" s="128" t="s">
        <v>29</v>
      </c>
      <c r="C4" s="27"/>
      <c r="D4" s="28"/>
      <c r="E4" s="29"/>
      <c r="F4" s="35"/>
      <c r="G4" s="28"/>
      <c r="H4" s="29"/>
      <c r="I4" s="27"/>
      <c r="J4" s="28"/>
      <c r="K4" s="29"/>
      <c r="L4" s="35"/>
      <c r="M4" s="28"/>
      <c r="N4" s="29"/>
      <c r="O4" s="24">
        <v>1</v>
      </c>
      <c r="P4" s="25">
        <v>0</v>
      </c>
      <c r="Q4" s="15">
        <f>SUBTOTAL(9,O4)*P4</f>
        <v>0</v>
      </c>
      <c r="R4" s="35"/>
      <c r="S4" s="28"/>
      <c r="T4" s="29"/>
      <c r="U4" s="30"/>
      <c r="V4" s="28"/>
      <c r="W4" s="31"/>
      <c r="X4" s="22"/>
    </row>
    <row r="5" spans="1:24" s="23" customFormat="1" ht="16.5" customHeight="1" x14ac:dyDescent="0.25">
      <c r="A5" s="23">
        <f t="shared" ref="A5:A46" si="0">A4+1</f>
        <v>3</v>
      </c>
      <c r="B5" s="128" t="s">
        <v>48</v>
      </c>
      <c r="C5" s="27"/>
      <c r="D5" s="28"/>
      <c r="E5" s="29"/>
      <c r="F5" s="35"/>
      <c r="G5" s="28"/>
      <c r="H5" s="29"/>
      <c r="I5" s="27"/>
      <c r="J5" s="28"/>
      <c r="K5" s="29"/>
      <c r="L5" s="35"/>
      <c r="M5" s="28"/>
      <c r="N5" s="29"/>
      <c r="O5" s="24">
        <v>1</v>
      </c>
      <c r="P5" s="25">
        <v>0</v>
      </c>
      <c r="Q5" s="15">
        <f>SUBTOTAL(9,O5)*P5</f>
        <v>0</v>
      </c>
      <c r="R5" s="35"/>
      <c r="S5" s="28"/>
      <c r="T5" s="29"/>
      <c r="U5" s="30"/>
      <c r="V5" s="28"/>
      <c r="W5" s="31"/>
      <c r="X5" s="22"/>
    </row>
    <row r="6" spans="1:24" s="23" customFormat="1" ht="16.5" customHeight="1" x14ac:dyDescent="0.25">
      <c r="A6" s="23">
        <f t="shared" si="0"/>
        <v>4</v>
      </c>
      <c r="B6" s="128" t="s">
        <v>38</v>
      </c>
      <c r="C6" s="27"/>
      <c r="D6" s="28"/>
      <c r="E6" s="29"/>
      <c r="F6" s="35"/>
      <c r="G6" s="28"/>
      <c r="H6" s="29"/>
      <c r="I6" s="27"/>
      <c r="J6" s="28"/>
      <c r="K6" s="29"/>
      <c r="L6" s="35"/>
      <c r="M6" s="28"/>
      <c r="N6" s="29"/>
      <c r="O6" s="24">
        <v>1</v>
      </c>
      <c r="P6" s="25">
        <v>0</v>
      </c>
      <c r="Q6" s="15">
        <f>SUBTOTAL(9,P6)*O6</f>
        <v>0</v>
      </c>
      <c r="R6" s="26">
        <v>1</v>
      </c>
      <c r="S6" s="25">
        <v>0</v>
      </c>
      <c r="T6" s="15">
        <f>SUBTOTAL(9,S6)*R6</f>
        <v>0</v>
      </c>
      <c r="U6" s="50">
        <v>1</v>
      </c>
      <c r="V6" s="25">
        <v>0</v>
      </c>
      <c r="W6" s="46">
        <f>SUBTOTAL(9,U6)*V6</f>
        <v>0</v>
      </c>
      <c r="X6" s="22"/>
    </row>
    <row r="7" spans="1:24" s="23" customFormat="1" ht="16.5" customHeight="1" x14ac:dyDescent="0.25">
      <c r="A7" s="23">
        <f t="shared" si="0"/>
        <v>5</v>
      </c>
      <c r="B7" s="128" t="s">
        <v>10</v>
      </c>
      <c r="C7" s="24">
        <v>6</v>
      </c>
      <c r="D7" s="25">
        <v>0</v>
      </c>
      <c r="E7" s="15">
        <f>SUBTOTAL(9,D7)*C7</f>
        <v>0</v>
      </c>
      <c r="F7" s="26">
        <v>1</v>
      </c>
      <c r="G7" s="25">
        <v>0</v>
      </c>
      <c r="H7" s="15">
        <f>SUBTOTAL(9,G7)*F7</f>
        <v>0</v>
      </c>
      <c r="I7" s="27"/>
      <c r="J7" s="28"/>
      <c r="K7" s="29"/>
      <c r="L7" s="26">
        <v>1</v>
      </c>
      <c r="M7" s="25">
        <v>0</v>
      </c>
      <c r="N7" s="15">
        <f>SUBTOTAL(9,L7)*M7</f>
        <v>0</v>
      </c>
      <c r="O7" s="24">
        <v>1</v>
      </c>
      <c r="P7" s="25">
        <v>0</v>
      </c>
      <c r="Q7" s="15">
        <f>SUBTOTAL(9,P7)*O7</f>
        <v>0</v>
      </c>
      <c r="R7" s="26">
        <v>5</v>
      </c>
      <c r="S7" s="25">
        <v>0</v>
      </c>
      <c r="T7" s="15">
        <f>SUBTOTAL(9,S7)*R7</f>
        <v>0</v>
      </c>
      <c r="U7" s="30"/>
      <c r="V7" s="28"/>
      <c r="W7" s="31"/>
      <c r="X7" s="22"/>
    </row>
    <row r="8" spans="1:24" s="23" customFormat="1" ht="16.5" customHeight="1" x14ac:dyDescent="0.25">
      <c r="A8" s="23">
        <f t="shared" si="0"/>
        <v>6</v>
      </c>
      <c r="B8" s="128" t="s">
        <v>37</v>
      </c>
      <c r="C8" s="27"/>
      <c r="D8" s="28"/>
      <c r="E8" s="29"/>
      <c r="F8" s="35"/>
      <c r="G8" s="28"/>
      <c r="H8" s="29"/>
      <c r="I8" s="24">
        <v>1</v>
      </c>
      <c r="J8" s="25">
        <v>0</v>
      </c>
      <c r="K8" s="15">
        <f>SUBTOTAL(9,I8)*J8</f>
        <v>0</v>
      </c>
      <c r="L8" s="35"/>
      <c r="M8" s="28"/>
      <c r="N8" s="29"/>
      <c r="O8" s="24">
        <v>2</v>
      </c>
      <c r="P8" s="25">
        <v>0</v>
      </c>
      <c r="Q8" s="15">
        <f>SUBTOTAL(9,O8)*P8</f>
        <v>0</v>
      </c>
      <c r="R8" s="26">
        <v>2</v>
      </c>
      <c r="S8" s="25">
        <v>0</v>
      </c>
      <c r="T8" s="15">
        <f>SUBTOTAL(9,R8)*S8</f>
        <v>0</v>
      </c>
      <c r="U8" s="50">
        <v>2</v>
      </c>
      <c r="V8" s="25">
        <v>0</v>
      </c>
      <c r="W8" s="46">
        <f>SUBTOTAL(9,U8)*V8</f>
        <v>0</v>
      </c>
      <c r="X8" s="22"/>
    </row>
    <row r="9" spans="1:24" s="23" customFormat="1" ht="16.5" customHeight="1" x14ac:dyDescent="0.25">
      <c r="A9" s="23">
        <f t="shared" si="0"/>
        <v>7</v>
      </c>
      <c r="B9" s="128" t="s">
        <v>42</v>
      </c>
      <c r="C9" s="24">
        <v>2</v>
      </c>
      <c r="D9" s="25">
        <v>0</v>
      </c>
      <c r="E9" s="15">
        <f>SUBTOTAL(9,D9)*C9</f>
        <v>0</v>
      </c>
      <c r="F9" s="26">
        <v>1</v>
      </c>
      <c r="G9" s="25">
        <v>0</v>
      </c>
      <c r="H9" s="15">
        <f>SUBTOTAL(9,G9)*F9</f>
        <v>0</v>
      </c>
      <c r="I9" s="24">
        <v>1</v>
      </c>
      <c r="J9" s="25">
        <v>0</v>
      </c>
      <c r="K9" s="15">
        <f>SUBTOTAL(9,I9)*J9</f>
        <v>0</v>
      </c>
      <c r="L9" s="26">
        <v>1</v>
      </c>
      <c r="M9" s="25">
        <v>0</v>
      </c>
      <c r="N9" s="15">
        <f>SUBTOTAL(9,L9)*M9</f>
        <v>0</v>
      </c>
      <c r="O9" s="24">
        <v>1</v>
      </c>
      <c r="P9" s="25">
        <v>0</v>
      </c>
      <c r="Q9" s="15">
        <f>SUBTOTAL(9,P9)*O9</f>
        <v>0</v>
      </c>
      <c r="R9" s="26">
        <v>2</v>
      </c>
      <c r="S9" s="25">
        <v>0</v>
      </c>
      <c r="T9" s="15">
        <f>SUBTOTAL(9,S9)*R9</f>
        <v>0</v>
      </c>
      <c r="U9" s="50">
        <v>2</v>
      </c>
      <c r="V9" s="25">
        <v>0</v>
      </c>
      <c r="W9" s="46">
        <f>SUBTOTAL(9,U9)*V9</f>
        <v>0</v>
      </c>
      <c r="X9" s="22"/>
    </row>
    <row r="10" spans="1:24" s="23" customFormat="1" ht="16.5" customHeight="1" x14ac:dyDescent="0.25">
      <c r="A10" s="23">
        <f t="shared" si="0"/>
        <v>8</v>
      </c>
      <c r="B10" s="128" t="s">
        <v>41</v>
      </c>
      <c r="C10" s="42">
        <v>7</v>
      </c>
      <c r="D10" s="43">
        <v>0</v>
      </c>
      <c r="E10" s="15">
        <f>SUBTOTAL(9,C10)*D10</f>
        <v>0</v>
      </c>
      <c r="F10" s="44">
        <v>5</v>
      </c>
      <c r="G10" s="43">
        <v>0</v>
      </c>
      <c r="H10" s="15">
        <f>SUBTOTAL(9,F10)*G10</f>
        <v>0</v>
      </c>
      <c r="I10" s="42">
        <v>1</v>
      </c>
      <c r="J10" s="25">
        <v>0</v>
      </c>
      <c r="K10" s="15">
        <f>SUBTOTAL(9,I10)*J10</f>
        <v>0</v>
      </c>
      <c r="L10" s="44">
        <v>5</v>
      </c>
      <c r="M10" s="25">
        <v>0</v>
      </c>
      <c r="N10" s="15">
        <f>SUBTOTAL(9,L10)*M10</f>
        <v>0</v>
      </c>
      <c r="O10" s="42">
        <v>6</v>
      </c>
      <c r="P10" s="25">
        <v>0</v>
      </c>
      <c r="Q10" s="15">
        <f>SUBTOTAL(9,O10)*P10</f>
        <v>0</v>
      </c>
      <c r="R10" s="44">
        <v>6</v>
      </c>
      <c r="S10" s="25">
        <v>0</v>
      </c>
      <c r="T10" s="15">
        <f t="shared" ref="T10:T18" si="1">SUBTOTAL(9,R10)*S10</f>
        <v>0</v>
      </c>
      <c r="U10" s="51"/>
      <c r="V10" s="38"/>
      <c r="W10" s="52"/>
      <c r="X10" s="47"/>
    </row>
    <row r="11" spans="1:24" s="23" customFormat="1" ht="16.5" customHeight="1" x14ac:dyDescent="0.25">
      <c r="A11" s="23">
        <f t="shared" si="0"/>
        <v>9</v>
      </c>
      <c r="B11" s="128" t="s">
        <v>32</v>
      </c>
      <c r="C11" s="24">
        <v>2</v>
      </c>
      <c r="D11" s="25">
        <v>0</v>
      </c>
      <c r="E11" s="15">
        <f>SUBTOTAL(9,C11)*D11</f>
        <v>0</v>
      </c>
      <c r="F11" s="26">
        <v>1</v>
      </c>
      <c r="G11" s="25">
        <v>0</v>
      </c>
      <c r="H11" s="15">
        <f>SUBTOTAL(9,F11)*G11</f>
        <v>0</v>
      </c>
      <c r="I11" s="27"/>
      <c r="J11" s="28"/>
      <c r="K11" s="29"/>
      <c r="L11" s="26">
        <v>1</v>
      </c>
      <c r="M11" s="25">
        <v>0</v>
      </c>
      <c r="N11" s="15">
        <f>SUBTOTAL(9,L11)*M11</f>
        <v>0</v>
      </c>
      <c r="O11" s="24">
        <v>5</v>
      </c>
      <c r="P11" s="25">
        <v>0</v>
      </c>
      <c r="Q11" s="15">
        <f>SUBTOTAL(9,O11)*P11</f>
        <v>0</v>
      </c>
      <c r="R11" s="26">
        <v>1</v>
      </c>
      <c r="S11" s="25">
        <v>0</v>
      </c>
      <c r="T11" s="15">
        <f t="shared" si="1"/>
        <v>0</v>
      </c>
      <c r="U11" s="51"/>
      <c r="V11" s="38"/>
      <c r="W11" s="52"/>
      <c r="X11" s="22"/>
    </row>
    <row r="12" spans="1:24" s="23" customFormat="1" ht="16.5" customHeight="1" x14ac:dyDescent="0.25">
      <c r="A12" s="23">
        <f t="shared" si="0"/>
        <v>10</v>
      </c>
      <c r="B12" s="128" t="s">
        <v>43</v>
      </c>
      <c r="C12" s="27"/>
      <c r="D12" s="28"/>
      <c r="E12" s="29"/>
      <c r="F12" s="35"/>
      <c r="G12" s="28"/>
      <c r="H12" s="29"/>
      <c r="I12" s="27"/>
      <c r="J12" s="28"/>
      <c r="K12" s="29"/>
      <c r="L12" s="35"/>
      <c r="M12" s="28"/>
      <c r="N12" s="29"/>
      <c r="O12" s="24">
        <v>2</v>
      </c>
      <c r="P12" s="25">
        <v>0</v>
      </c>
      <c r="Q12" s="15">
        <f>SUBTOTAL(9,O12)*P12</f>
        <v>0</v>
      </c>
      <c r="R12" s="26">
        <v>1</v>
      </c>
      <c r="S12" s="25">
        <v>0</v>
      </c>
      <c r="T12" s="15">
        <f t="shared" si="1"/>
        <v>0</v>
      </c>
      <c r="U12" s="50">
        <v>1</v>
      </c>
      <c r="V12" s="25">
        <v>0</v>
      </c>
      <c r="W12" s="46">
        <f>SUBTOTAL(9,U12)*V12</f>
        <v>0</v>
      </c>
      <c r="X12" s="22"/>
    </row>
    <row r="13" spans="1:24" s="23" customFormat="1" ht="16.5" customHeight="1" x14ac:dyDescent="0.25">
      <c r="A13" s="23">
        <f t="shared" si="0"/>
        <v>11</v>
      </c>
      <c r="B13" s="128" t="s">
        <v>49</v>
      </c>
      <c r="C13" s="24">
        <v>1</v>
      </c>
      <c r="D13" s="25">
        <v>0</v>
      </c>
      <c r="E13" s="15">
        <f>SUBTOTAL(9,C13)*D13</f>
        <v>0</v>
      </c>
      <c r="F13" s="26">
        <v>1</v>
      </c>
      <c r="G13" s="25">
        <v>0</v>
      </c>
      <c r="H13" s="109">
        <f>SUBTOTAL(9,F13)*G13</f>
        <v>0</v>
      </c>
      <c r="I13" s="27"/>
      <c r="J13" s="28"/>
      <c r="K13" s="29"/>
      <c r="L13" s="26">
        <v>1</v>
      </c>
      <c r="M13" s="25">
        <v>0</v>
      </c>
      <c r="N13" s="109">
        <f>SUBTOTAL(9,L13)*M13</f>
        <v>0</v>
      </c>
      <c r="O13" s="27"/>
      <c r="P13" s="28"/>
      <c r="Q13" s="29"/>
      <c r="R13" s="26">
        <v>2</v>
      </c>
      <c r="S13" s="25">
        <v>0</v>
      </c>
      <c r="T13" s="15">
        <f t="shared" si="1"/>
        <v>0</v>
      </c>
      <c r="U13" s="30"/>
      <c r="V13" s="28"/>
      <c r="W13" s="31"/>
      <c r="X13" s="22"/>
    </row>
    <row r="14" spans="1:24" s="48" customFormat="1" ht="16.5" customHeight="1" x14ac:dyDescent="0.25">
      <c r="A14" s="23">
        <f t="shared" si="0"/>
        <v>12</v>
      </c>
      <c r="B14" s="128" t="s">
        <v>31</v>
      </c>
      <c r="C14" s="24">
        <v>6</v>
      </c>
      <c r="D14" s="25">
        <v>0</v>
      </c>
      <c r="E14" s="15">
        <f>SUBTOTAL(9,C14)*D14</f>
        <v>0</v>
      </c>
      <c r="F14" s="26">
        <v>5</v>
      </c>
      <c r="G14" s="25">
        <v>0</v>
      </c>
      <c r="H14" s="109">
        <f>SUBTOTAL(9,F14)*G14</f>
        <v>0</v>
      </c>
      <c r="I14" s="24">
        <v>1</v>
      </c>
      <c r="J14" s="25">
        <v>0</v>
      </c>
      <c r="K14" s="15">
        <f>SUBTOTAL(9,I14)*J14</f>
        <v>0</v>
      </c>
      <c r="L14" s="26">
        <v>5</v>
      </c>
      <c r="M14" s="25">
        <v>0</v>
      </c>
      <c r="N14" s="109">
        <f>SUBTOTAL(9,L14)*M14</f>
        <v>0</v>
      </c>
      <c r="O14" s="24">
        <v>2</v>
      </c>
      <c r="P14" s="25">
        <v>0</v>
      </c>
      <c r="Q14" s="15">
        <f t="shared" ref="Q14:Q20" si="2">SUBTOTAL(9,O14)*P14</f>
        <v>0</v>
      </c>
      <c r="R14" s="26">
        <v>6</v>
      </c>
      <c r="S14" s="25">
        <v>0</v>
      </c>
      <c r="T14" s="15">
        <f t="shared" si="1"/>
        <v>0</v>
      </c>
      <c r="U14" s="30"/>
      <c r="V14" s="28"/>
      <c r="W14" s="31"/>
      <c r="X14" s="22"/>
    </row>
    <row r="15" spans="1:24" s="23" customFormat="1" ht="16.5" customHeight="1" x14ac:dyDescent="0.25">
      <c r="A15" s="23">
        <f t="shared" si="0"/>
        <v>13</v>
      </c>
      <c r="B15" s="128" t="s">
        <v>19</v>
      </c>
      <c r="C15" s="32"/>
      <c r="D15" s="33"/>
      <c r="E15" s="34"/>
      <c r="F15" s="37"/>
      <c r="G15" s="38"/>
      <c r="H15" s="39"/>
      <c r="I15" s="40"/>
      <c r="J15" s="38"/>
      <c r="K15" s="41"/>
      <c r="L15" s="37"/>
      <c r="M15" s="38"/>
      <c r="N15" s="39"/>
      <c r="O15" s="42">
        <v>1</v>
      </c>
      <c r="P15" s="25">
        <v>0</v>
      </c>
      <c r="Q15" s="15">
        <f t="shared" si="2"/>
        <v>0</v>
      </c>
      <c r="R15" s="44">
        <v>1</v>
      </c>
      <c r="S15" s="25">
        <v>0</v>
      </c>
      <c r="T15" s="109">
        <f t="shared" si="1"/>
        <v>0</v>
      </c>
      <c r="U15" s="45">
        <v>1</v>
      </c>
      <c r="V15" s="25">
        <v>0</v>
      </c>
      <c r="W15" s="46">
        <f>SUBTOTAL(9,U15)*V15</f>
        <v>0</v>
      </c>
      <c r="X15" s="47"/>
    </row>
    <row r="16" spans="1:24" s="23" customFormat="1" ht="16.5" customHeight="1" x14ac:dyDescent="0.25">
      <c r="A16" s="23">
        <f t="shared" si="0"/>
        <v>14</v>
      </c>
      <c r="B16" s="128" t="s">
        <v>44</v>
      </c>
      <c r="C16" s="24">
        <v>3</v>
      </c>
      <c r="D16" s="25">
        <v>0</v>
      </c>
      <c r="E16" s="15">
        <f>SUBTOTAL(9,C16)*D16</f>
        <v>0</v>
      </c>
      <c r="F16" s="26">
        <v>1</v>
      </c>
      <c r="G16" s="25">
        <v>0</v>
      </c>
      <c r="H16" s="109">
        <f>SUBTOTAL(9,F16)*G16</f>
        <v>0</v>
      </c>
      <c r="I16" s="24">
        <v>1</v>
      </c>
      <c r="J16" s="25">
        <v>0</v>
      </c>
      <c r="K16" s="15">
        <f>SUBTOTAL(9,I16)*J16</f>
        <v>0</v>
      </c>
      <c r="L16" s="26">
        <v>1</v>
      </c>
      <c r="M16" s="25">
        <v>0</v>
      </c>
      <c r="N16" s="109">
        <f>SUBTOTAL(9,L16)*M16</f>
        <v>0</v>
      </c>
      <c r="O16" s="24">
        <v>3</v>
      </c>
      <c r="P16" s="25">
        <v>0</v>
      </c>
      <c r="Q16" s="15">
        <f t="shared" si="2"/>
        <v>0</v>
      </c>
      <c r="R16" s="26">
        <v>2</v>
      </c>
      <c r="S16" s="25">
        <v>0</v>
      </c>
      <c r="T16" s="15">
        <f t="shared" si="1"/>
        <v>0</v>
      </c>
      <c r="U16" s="30"/>
      <c r="V16" s="28"/>
      <c r="W16" s="31"/>
      <c r="X16" s="126"/>
    </row>
    <row r="17" spans="1:24" s="23" customFormat="1" ht="16.5" customHeight="1" x14ac:dyDescent="0.25">
      <c r="A17" s="23">
        <f t="shared" si="0"/>
        <v>15</v>
      </c>
      <c r="B17" s="128" t="s">
        <v>9</v>
      </c>
      <c r="C17" s="24">
        <v>3</v>
      </c>
      <c r="D17" s="25">
        <v>0</v>
      </c>
      <c r="E17" s="15">
        <f>SUBTOTAL(9,C17)*D17</f>
        <v>0</v>
      </c>
      <c r="F17" s="26">
        <v>2</v>
      </c>
      <c r="G17" s="25">
        <v>0</v>
      </c>
      <c r="H17" s="109">
        <f>SUBTOTAL(9,F17)*G17</f>
        <v>0</v>
      </c>
      <c r="I17" s="27"/>
      <c r="J17" s="28"/>
      <c r="K17" s="29"/>
      <c r="L17" s="26">
        <v>2</v>
      </c>
      <c r="M17" s="25">
        <v>0</v>
      </c>
      <c r="N17" s="109">
        <f>SUBTOTAL(9,L17)*M17</f>
        <v>0</v>
      </c>
      <c r="O17" s="24">
        <v>2</v>
      </c>
      <c r="P17" s="25">
        <v>0</v>
      </c>
      <c r="Q17" s="15">
        <f t="shared" si="2"/>
        <v>0</v>
      </c>
      <c r="R17" s="26">
        <v>3</v>
      </c>
      <c r="S17" s="25">
        <v>0</v>
      </c>
      <c r="T17" s="15">
        <f t="shared" si="1"/>
        <v>0</v>
      </c>
      <c r="U17" s="30"/>
      <c r="V17" s="28"/>
      <c r="W17" s="31"/>
      <c r="X17" s="22"/>
    </row>
    <row r="18" spans="1:24" s="23" customFormat="1" ht="16.5" customHeight="1" x14ac:dyDescent="0.25">
      <c r="A18" s="23">
        <f t="shared" si="0"/>
        <v>16</v>
      </c>
      <c r="B18" s="128" t="s">
        <v>8</v>
      </c>
      <c r="C18" s="24">
        <v>2</v>
      </c>
      <c r="D18" s="25">
        <v>0</v>
      </c>
      <c r="E18" s="15">
        <f>SUBTOTAL(9,C18)*D18</f>
        <v>0</v>
      </c>
      <c r="F18" s="26">
        <v>2</v>
      </c>
      <c r="G18" s="25">
        <v>0</v>
      </c>
      <c r="H18" s="109">
        <f>SUBTOTAL(9,F18)*G18</f>
        <v>0</v>
      </c>
      <c r="I18" s="27"/>
      <c r="J18" s="28"/>
      <c r="K18" s="29"/>
      <c r="L18" s="26">
        <v>2</v>
      </c>
      <c r="M18" s="25">
        <v>0</v>
      </c>
      <c r="N18" s="109">
        <f>SUBTOTAL(9,L18)*M18</f>
        <v>0</v>
      </c>
      <c r="O18" s="24">
        <v>2</v>
      </c>
      <c r="P18" s="25">
        <v>0</v>
      </c>
      <c r="Q18" s="15">
        <f t="shared" si="2"/>
        <v>0</v>
      </c>
      <c r="R18" s="26">
        <v>2</v>
      </c>
      <c r="S18" s="25">
        <v>0</v>
      </c>
      <c r="T18" s="15">
        <f t="shared" si="1"/>
        <v>0</v>
      </c>
      <c r="U18" s="30"/>
      <c r="V18" s="28"/>
      <c r="W18" s="31"/>
      <c r="X18" s="22"/>
    </row>
    <row r="19" spans="1:24" s="23" customFormat="1" ht="16.5" customHeight="1" x14ac:dyDescent="0.25">
      <c r="A19" s="23">
        <f t="shared" si="0"/>
        <v>17</v>
      </c>
      <c r="B19" s="128" t="s">
        <v>33</v>
      </c>
      <c r="C19" s="27"/>
      <c r="D19" s="28"/>
      <c r="E19" s="29"/>
      <c r="F19" s="35"/>
      <c r="G19" s="28"/>
      <c r="H19" s="29"/>
      <c r="I19" s="27"/>
      <c r="J19" s="28"/>
      <c r="K19" s="29"/>
      <c r="L19" s="35"/>
      <c r="M19" s="28"/>
      <c r="N19" s="29"/>
      <c r="O19" s="24">
        <v>1</v>
      </c>
      <c r="P19" s="25">
        <v>0</v>
      </c>
      <c r="Q19" s="15">
        <f t="shared" si="2"/>
        <v>0</v>
      </c>
      <c r="R19" s="35"/>
      <c r="S19" s="28"/>
      <c r="T19" s="29"/>
      <c r="U19" s="30"/>
      <c r="V19" s="28"/>
      <c r="W19" s="31"/>
      <c r="X19" s="22"/>
    </row>
    <row r="20" spans="1:24" s="23" customFormat="1" ht="16.5" customHeight="1" x14ac:dyDescent="0.25">
      <c r="A20" s="23">
        <f t="shared" si="0"/>
        <v>18</v>
      </c>
      <c r="B20" s="128" t="s">
        <v>11</v>
      </c>
      <c r="C20" s="24">
        <v>2</v>
      </c>
      <c r="D20" s="25">
        <v>0</v>
      </c>
      <c r="E20" s="15">
        <f>SUBTOTAL(9,C20)*D20</f>
        <v>0</v>
      </c>
      <c r="F20" s="26">
        <v>1</v>
      </c>
      <c r="G20" s="25">
        <v>0</v>
      </c>
      <c r="H20" s="15">
        <f>SUBTOTAL(9,F20)*G20</f>
        <v>0</v>
      </c>
      <c r="I20" s="27"/>
      <c r="J20" s="28"/>
      <c r="K20" s="29"/>
      <c r="L20" s="26">
        <v>1</v>
      </c>
      <c r="M20" s="25">
        <v>0</v>
      </c>
      <c r="N20" s="15">
        <f>SUBTOTAL(9,L20)*M20</f>
        <v>0</v>
      </c>
      <c r="O20" s="24">
        <v>2</v>
      </c>
      <c r="P20" s="25">
        <v>0</v>
      </c>
      <c r="Q20" s="15">
        <f t="shared" si="2"/>
        <v>0</v>
      </c>
      <c r="R20" s="26">
        <v>2</v>
      </c>
      <c r="S20" s="25">
        <v>0</v>
      </c>
      <c r="T20" s="15">
        <f>SUBTOTAL(9,R20)*S20</f>
        <v>0</v>
      </c>
      <c r="U20" s="30"/>
      <c r="V20" s="28"/>
      <c r="W20" s="31"/>
      <c r="X20" s="126"/>
    </row>
    <row r="21" spans="1:24" s="23" customFormat="1" ht="16.5" customHeight="1" x14ac:dyDescent="0.25">
      <c r="A21" s="23">
        <f t="shared" si="0"/>
        <v>19</v>
      </c>
      <c r="B21" s="128" t="s">
        <v>28</v>
      </c>
      <c r="C21" s="27"/>
      <c r="D21" s="28"/>
      <c r="E21" s="29"/>
      <c r="F21" s="35"/>
      <c r="G21" s="28"/>
      <c r="H21" s="29"/>
      <c r="I21" s="27"/>
      <c r="J21" s="28"/>
      <c r="K21" s="29"/>
      <c r="L21" s="35"/>
      <c r="M21" s="28"/>
      <c r="N21" s="29"/>
      <c r="O21" s="24">
        <v>1</v>
      </c>
      <c r="P21" s="25">
        <v>0</v>
      </c>
      <c r="Q21" s="15">
        <f>SUBTOTAL(9,P21)*O21</f>
        <v>0</v>
      </c>
      <c r="R21" s="35"/>
      <c r="S21" s="28"/>
      <c r="T21" s="29"/>
      <c r="U21" s="30"/>
      <c r="V21" s="28"/>
      <c r="W21" s="31"/>
      <c r="X21" s="22"/>
    </row>
    <row r="22" spans="1:24" s="23" customFormat="1" ht="16.5" customHeight="1" x14ac:dyDescent="0.25">
      <c r="A22" s="23">
        <f t="shared" si="0"/>
        <v>20</v>
      </c>
      <c r="B22" s="128" t="s">
        <v>30</v>
      </c>
      <c r="C22" s="24">
        <v>8</v>
      </c>
      <c r="D22" s="25">
        <v>0</v>
      </c>
      <c r="E22" s="15">
        <f>SUBTOTAL(9,C22)*D22</f>
        <v>0</v>
      </c>
      <c r="F22" s="26">
        <v>1</v>
      </c>
      <c r="G22" s="25">
        <v>0</v>
      </c>
      <c r="H22" s="109">
        <f>SUBTOTAL(9,F22)*G22</f>
        <v>0</v>
      </c>
      <c r="I22" s="27"/>
      <c r="J22" s="28"/>
      <c r="K22" s="29"/>
      <c r="L22" s="26">
        <v>1</v>
      </c>
      <c r="M22" s="25">
        <v>0</v>
      </c>
      <c r="N22" s="109">
        <f>SUBTOTAL(9,L22)*M22</f>
        <v>0</v>
      </c>
      <c r="O22" s="24">
        <v>1</v>
      </c>
      <c r="P22" s="25">
        <v>0</v>
      </c>
      <c r="Q22" s="15">
        <f>SUBTOTAL(9,O22)*P22</f>
        <v>0</v>
      </c>
      <c r="R22" s="26">
        <v>6</v>
      </c>
      <c r="S22" s="25">
        <v>0</v>
      </c>
      <c r="T22" s="15">
        <f t="shared" ref="T22:T26" si="3">SUBTOTAL(9,R22)*S22</f>
        <v>0</v>
      </c>
      <c r="U22" s="30"/>
      <c r="V22" s="28"/>
      <c r="W22" s="31"/>
      <c r="X22" s="126"/>
    </row>
    <row r="23" spans="1:24" s="23" customFormat="1" ht="16.5" customHeight="1" x14ac:dyDescent="0.25">
      <c r="A23" s="23">
        <f t="shared" si="0"/>
        <v>21</v>
      </c>
      <c r="B23" s="128" t="s">
        <v>27</v>
      </c>
      <c r="C23" s="27"/>
      <c r="D23" s="28"/>
      <c r="E23" s="29"/>
      <c r="F23" s="35"/>
      <c r="G23" s="28"/>
      <c r="H23" s="36"/>
      <c r="I23" s="24">
        <v>1</v>
      </c>
      <c r="J23" s="25">
        <v>0</v>
      </c>
      <c r="K23" s="15">
        <f>SUBTOTAL(9,I23)*J23</f>
        <v>0</v>
      </c>
      <c r="L23" s="35"/>
      <c r="M23" s="28"/>
      <c r="N23" s="36"/>
      <c r="O23" s="24">
        <v>1</v>
      </c>
      <c r="P23" s="25">
        <v>0</v>
      </c>
      <c r="Q23" s="15">
        <f>SUBTOTAL(9,O23)*P23</f>
        <v>0</v>
      </c>
      <c r="R23" s="26">
        <v>1</v>
      </c>
      <c r="S23" s="25">
        <v>0</v>
      </c>
      <c r="T23" s="109">
        <f t="shared" si="3"/>
        <v>0</v>
      </c>
      <c r="U23" s="50">
        <v>1</v>
      </c>
      <c r="V23" s="25">
        <v>0</v>
      </c>
      <c r="W23" s="46">
        <f>SUBTOTAL(9,U23)*V23</f>
        <v>0</v>
      </c>
      <c r="X23" s="22"/>
    </row>
    <row r="24" spans="1:24" s="23" customFormat="1" ht="16.5" customHeight="1" x14ac:dyDescent="0.25">
      <c r="A24" s="23">
        <f t="shared" si="0"/>
        <v>22</v>
      </c>
      <c r="B24" s="128" t="s">
        <v>18</v>
      </c>
      <c r="C24" s="32"/>
      <c r="D24" s="33"/>
      <c r="E24" s="34"/>
      <c r="F24" s="35"/>
      <c r="G24" s="28"/>
      <c r="H24" s="36"/>
      <c r="I24" s="24">
        <v>1</v>
      </c>
      <c r="J24" s="25">
        <v>0</v>
      </c>
      <c r="K24" s="15">
        <f>SUBTOTAL(9,J24)*I24</f>
        <v>0</v>
      </c>
      <c r="L24" s="35"/>
      <c r="M24" s="28"/>
      <c r="N24" s="36"/>
      <c r="O24" s="24">
        <v>2</v>
      </c>
      <c r="P24" s="25">
        <v>0</v>
      </c>
      <c r="Q24" s="15">
        <f>SUBTOTAL(9,O24)*P24</f>
        <v>0</v>
      </c>
      <c r="R24" s="26">
        <v>1</v>
      </c>
      <c r="S24" s="25">
        <v>0</v>
      </c>
      <c r="T24" s="109">
        <f t="shared" si="3"/>
        <v>0</v>
      </c>
      <c r="U24" s="50">
        <v>1</v>
      </c>
      <c r="V24" s="25">
        <v>0</v>
      </c>
      <c r="W24" s="46">
        <f>SUBTOTAL(9,U24)*V24</f>
        <v>0</v>
      </c>
      <c r="X24" s="22"/>
    </row>
    <row r="25" spans="1:24" s="23" customFormat="1" ht="16.5" customHeight="1" x14ac:dyDescent="0.25">
      <c r="A25" s="23">
        <f t="shared" si="0"/>
        <v>23</v>
      </c>
      <c r="B25" s="128" t="s">
        <v>25</v>
      </c>
      <c r="C25" s="24">
        <v>3</v>
      </c>
      <c r="D25" s="25">
        <v>0</v>
      </c>
      <c r="E25" s="15">
        <f>SUBTOTAL(9,C25)*D25</f>
        <v>0</v>
      </c>
      <c r="F25" s="26">
        <v>2</v>
      </c>
      <c r="G25" s="25">
        <v>0</v>
      </c>
      <c r="H25" s="15">
        <f>SUBTOTAL(9,F25)*G25</f>
        <v>0</v>
      </c>
      <c r="I25" s="27"/>
      <c r="J25" s="28"/>
      <c r="K25" s="29"/>
      <c r="L25" s="26">
        <v>1</v>
      </c>
      <c r="M25" s="25">
        <v>0</v>
      </c>
      <c r="N25" s="15">
        <f>SUBTOTAL(9,L25)*M25</f>
        <v>0</v>
      </c>
      <c r="O25" s="24">
        <v>2</v>
      </c>
      <c r="P25" s="25">
        <v>0</v>
      </c>
      <c r="Q25" s="15">
        <f>SUBTOTAL(9,O25)*P25</f>
        <v>0</v>
      </c>
      <c r="R25" s="26">
        <v>3</v>
      </c>
      <c r="S25" s="25">
        <v>0</v>
      </c>
      <c r="T25" s="15">
        <f t="shared" si="3"/>
        <v>0</v>
      </c>
      <c r="U25" s="30"/>
      <c r="V25" s="28"/>
      <c r="W25" s="31"/>
      <c r="X25" s="22"/>
    </row>
    <row r="26" spans="1:24" s="48" customFormat="1" ht="16.5" customHeight="1" x14ac:dyDescent="0.25">
      <c r="A26" s="23">
        <f t="shared" si="0"/>
        <v>24</v>
      </c>
      <c r="B26" s="128" t="s">
        <v>46</v>
      </c>
      <c r="C26" s="24">
        <v>2</v>
      </c>
      <c r="D26" s="25">
        <v>0</v>
      </c>
      <c r="E26" s="15">
        <f>SUBTOTAL(9,C26)*D26</f>
        <v>0</v>
      </c>
      <c r="F26" s="26">
        <v>1</v>
      </c>
      <c r="G26" s="25">
        <v>0</v>
      </c>
      <c r="H26" s="15">
        <f>SUBTOTAL(9,F26)*G26</f>
        <v>0</v>
      </c>
      <c r="I26" s="27"/>
      <c r="J26" s="28"/>
      <c r="K26" s="29"/>
      <c r="L26" s="26">
        <v>1</v>
      </c>
      <c r="M26" s="25">
        <v>0</v>
      </c>
      <c r="N26" s="15">
        <f>SUBTOTAL(9,L26)*M26</f>
        <v>0</v>
      </c>
      <c r="O26" s="24">
        <v>3</v>
      </c>
      <c r="P26" s="25">
        <v>0</v>
      </c>
      <c r="Q26" s="15">
        <f>SUBTOTAL(9,O26)*P26</f>
        <v>0</v>
      </c>
      <c r="R26" s="26">
        <v>2</v>
      </c>
      <c r="S26" s="25">
        <v>0</v>
      </c>
      <c r="T26" s="15">
        <f t="shared" si="3"/>
        <v>0</v>
      </c>
      <c r="U26" s="30"/>
      <c r="V26" s="28"/>
      <c r="W26" s="31"/>
      <c r="X26" s="22"/>
    </row>
    <row r="27" spans="1:24" s="48" customFormat="1" ht="16.5" customHeight="1" x14ac:dyDescent="0.25">
      <c r="A27" s="23">
        <f t="shared" si="0"/>
        <v>25</v>
      </c>
      <c r="B27" s="128" t="s">
        <v>20</v>
      </c>
      <c r="C27" s="32"/>
      <c r="D27" s="33"/>
      <c r="E27" s="34"/>
      <c r="F27" s="35"/>
      <c r="G27" s="28"/>
      <c r="H27" s="36"/>
      <c r="I27" s="27"/>
      <c r="J27" s="28"/>
      <c r="K27" s="29"/>
      <c r="L27" s="35"/>
      <c r="M27" s="28"/>
      <c r="N27" s="36"/>
      <c r="O27" s="24">
        <v>1</v>
      </c>
      <c r="P27" s="25">
        <v>0</v>
      </c>
      <c r="Q27" s="15">
        <f>SUBTOTAL(9,P27)*O27</f>
        <v>0</v>
      </c>
      <c r="R27" s="35"/>
      <c r="S27" s="28"/>
      <c r="T27" s="29"/>
      <c r="U27" s="30"/>
      <c r="V27" s="28"/>
      <c r="W27" s="31"/>
      <c r="X27" s="22"/>
    </row>
    <row r="28" spans="1:24" s="23" customFormat="1" ht="16.5" customHeight="1" x14ac:dyDescent="0.25">
      <c r="A28" s="23">
        <f t="shared" si="0"/>
        <v>26</v>
      </c>
      <c r="B28" s="128" t="s">
        <v>16</v>
      </c>
      <c r="C28" s="24">
        <v>4</v>
      </c>
      <c r="D28" s="25">
        <v>0</v>
      </c>
      <c r="E28" s="15">
        <f>SUBTOTAL(9,D28)*C28</f>
        <v>0</v>
      </c>
      <c r="F28" s="26">
        <v>5</v>
      </c>
      <c r="G28" s="25">
        <v>0</v>
      </c>
      <c r="H28" s="109">
        <f>SUBTOTAL(9,G28)*F28</f>
        <v>0</v>
      </c>
      <c r="I28" s="27"/>
      <c r="J28" s="28"/>
      <c r="K28" s="29"/>
      <c r="L28" s="26">
        <v>5</v>
      </c>
      <c r="M28" s="25">
        <v>0</v>
      </c>
      <c r="N28" s="109">
        <f>SUBTOTAL(9,L28)*M28</f>
        <v>0</v>
      </c>
      <c r="O28" s="24">
        <v>5</v>
      </c>
      <c r="P28" s="25">
        <v>0</v>
      </c>
      <c r="Q28" s="15">
        <f>SUBTOTAL(9,P28)*O28</f>
        <v>0</v>
      </c>
      <c r="R28" s="26">
        <v>5</v>
      </c>
      <c r="S28" s="25">
        <v>0</v>
      </c>
      <c r="T28" s="109">
        <f>SUBTOTAL(9,S28)*R28</f>
        <v>0</v>
      </c>
      <c r="U28" s="30"/>
      <c r="V28" s="28"/>
      <c r="W28" s="31"/>
      <c r="X28" s="22"/>
    </row>
    <row r="29" spans="1:24" s="23" customFormat="1" ht="16.5" customHeight="1" x14ac:dyDescent="0.25">
      <c r="A29" s="23">
        <f t="shared" si="0"/>
        <v>27</v>
      </c>
      <c r="B29" s="128" t="s">
        <v>12</v>
      </c>
      <c r="C29" s="24">
        <v>2</v>
      </c>
      <c r="D29" s="25">
        <v>0</v>
      </c>
      <c r="E29" s="15">
        <f t="shared" ref="E29:E34" si="4">SUBTOTAL(9,C29)*D29</f>
        <v>0</v>
      </c>
      <c r="F29" s="26">
        <v>1</v>
      </c>
      <c r="G29" s="25">
        <v>0</v>
      </c>
      <c r="H29" s="15">
        <f t="shared" ref="H29:H34" si="5">SUBTOTAL(9,F29)*G29</f>
        <v>0</v>
      </c>
      <c r="I29" s="27"/>
      <c r="J29" s="28"/>
      <c r="K29" s="29"/>
      <c r="L29" s="26">
        <v>1</v>
      </c>
      <c r="M29" s="25">
        <v>0</v>
      </c>
      <c r="N29" s="15">
        <f>SUBTOTAL(9,L29)*M29</f>
        <v>0</v>
      </c>
      <c r="O29" s="24">
        <v>1</v>
      </c>
      <c r="P29" s="25">
        <v>0</v>
      </c>
      <c r="Q29" s="15">
        <f t="shared" ref="Q29:Q39" si="6">SUBTOTAL(9,O29)*P29</f>
        <v>0</v>
      </c>
      <c r="R29" s="26">
        <v>1</v>
      </c>
      <c r="S29" s="25">
        <v>0</v>
      </c>
      <c r="T29" s="15">
        <f t="shared" ref="T29:T44" si="7">SUBTOTAL(9,R29)*S29</f>
        <v>0</v>
      </c>
      <c r="U29" s="30"/>
      <c r="V29" s="28"/>
      <c r="W29" s="31"/>
      <c r="X29" s="22"/>
    </row>
    <row r="30" spans="1:24" s="23" customFormat="1" ht="16.5" customHeight="1" x14ac:dyDescent="0.25">
      <c r="A30" s="23">
        <f t="shared" si="0"/>
        <v>28</v>
      </c>
      <c r="B30" s="128" t="s">
        <v>26</v>
      </c>
      <c r="C30" s="24">
        <v>4</v>
      </c>
      <c r="D30" s="25">
        <v>0</v>
      </c>
      <c r="E30" s="15">
        <f t="shared" si="4"/>
        <v>0</v>
      </c>
      <c r="F30" s="26">
        <v>2</v>
      </c>
      <c r="G30" s="25">
        <v>0</v>
      </c>
      <c r="H30" s="15">
        <f t="shared" si="5"/>
        <v>0</v>
      </c>
      <c r="I30" s="27"/>
      <c r="J30" s="28"/>
      <c r="K30" s="29"/>
      <c r="L30" s="26">
        <v>2</v>
      </c>
      <c r="M30" s="25">
        <v>0</v>
      </c>
      <c r="N30" s="15">
        <f>SUBTOTAL(9,L30)*M30</f>
        <v>0</v>
      </c>
      <c r="O30" s="24">
        <v>3</v>
      </c>
      <c r="P30" s="25">
        <v>0</v>
      </c>
      <c r="Q30" s="15">
        <f t="shared" si="6"/>
        <v>0</v>
      </c>
      <c r="R30" s="26">
        <v>4</v>
      </c>
      <c r="S30" s="25">
        <v>0</v>
      </c>
      <c r="T30" s="15">
        <f t="shared" si="7"/>
        <v>0</v>
      </c>
      <c r="U30" s="50">
        <v>1</v>
      </c>
      <c r="V30" s="25">
        <v>0</v>
      </c>
      <c r="W30" s="46">
        <f>SUBTOTAL(9,U30)*V30</f>
        <v>0</v>
      </c>
      <c r="X30" s="22"/>
    </row>
    <row r="31" spans="1:24" s="23" customFormat="1" ht="16.5" customHeight="1" x14ac:dyDescent="0.25">
      <c r="A31" s="23">
        <f t="shared" si="0"/>
        <v>29</v>
      </c>
      <c r="B31" s="128" t="s">
        <v>39</v>
      </c>
      <c r="C31" s="24">
        <v>2</v>
      </c>
      <c r="D31" s="25">
        <v>0</v>
      </c>
      <c r="E31" s="15">
        <f t="shared" si="4"/>
        <v>0</v>
      </c>
      <c r="F31" s="26">
        <v>1</v>
      </c>
      <c r="G31" s="25">
        <v>0</v>
      </c>
      <c r="H31" s="109">
        <f t="shared" si="5"/>
        <v>0</v>
      </c>
      <c r="I31" s="27"/>
      <c r="J31" s="28"/>
      <c r="K31" s="29"/>
      <c r="L31" s="35"/>
      <c r="M31" s="28"/>
      <c r="N31" s="36"/>
      <c r="O31" s="24">
        <v>4</v>
      </c>
      <c r="P31" s="25">
        <v>0</v>
      </c>
      <c r="Q31" s="15">
        <f t="shared" si="6"/>
        <v>0</v>
      </c>
      <c r="R31" s="26">
        <v>3</v>
      </c>
      <c r="S31" s="25">
        <v>0</v>
      </c>
      <c r="T31" s="15">
        <f t="shared" si="7"/>
        <v>0</v>
      </c>
      <c r="U31" s="50">
        <v>1</v>
      </c>
      <c r="V31" s="25">
        <v>0</v>
      </c>
      <c r="W31" s="46">
        <f>SUBTOTAL(9,U31)*V31</f>
        <v>0</v>
      </c>
      <c r="X31" s="22"/>
    </row>
    <row r="32" spans="1:24" s="23" customFormat="1" ht="16.5" customHeight="1" x14ac:dyDescent="0.25">
      <c r="A32" s="23">
        <f t="shared" si="0"/>
        <v>30</v>
      </c>
      <c r="B32" s="128" t="s">
        <v>45</v>
      </c>
      <c r="C32" s="24">
        <v>2</v>
      </c>
      <c r="D32" s="25">
        <v>0</v>
      </c>
      <c r="E32" s="15">
        <f t="shared" si="4"/>
        <v>0</v>
      </c>
      <c r="F32" s="26">
        <v>1</v>
      </c>
      <c r="G32" s="25">
        <v>0</v>
      </c>
      <c r="H32" s="109">
        <f t="shared" si="5"/>
        <v>0</v>
      </c>
      <c r="I32" s="27"/>
      <c r="J32" s="28"/>
      <c r="K32" s="29"/>
      <c r="L32" s="26">
        <v>1</v>
      </c>
      <c r="M32" s="25">
        <v>0</v>
      </c>
      <c r="N32" s="109">
        <f>SUBTOTAL(9,L32)*M32</f>
        <v>0</v>
      </c>
      <c r="O32" s="24">
        <v>1</v>
      </c>
      <c r="P32" s="25">
        <v>0</v>
      </c>
      <c r="Q32" s="15">
        <f t="shared" si="6"/>
        <v>0</v>
      </c>
      <c r="R32" s="26">
        <v>2</v>
      </c>
      <c r="S32" s="25">
        <v>0</v>
      </c>
      <c r="T32" s="15">
        <f t="shared" si="7"/>
        <v>0</v>
      </c>
      <c r="U32" s="50">
        <v>1</v>
      </c>
      <c r="V32" s="25">
        <v>0</v>
      </c>
      <c r="W32" s="46">
        <f>SUBTOTAL(9,U32)*V32</f>
        <v>0</v>
      </c>
      <c r="X32" s="22"/>
    </row>
    <row r="33" spans="1:24" s="23" customFormat="1" ht="16.5" customHeight="1" x14ac:dyDescent="0.25">
      <c r="A33" s="23">
        <f t="shared" si="0"/>
        <v>31</v>
      </c>
      <c r="B33" s="128" t="s">
        <v>14</v>
      </c>
      <c r="C33" s="24">
        <v>2</v>
      </c>
      <c r="D33" s="25">
        <v>0</v>
      </c>
      <c r="E33" s="15">
        <f t="shared" si="4"/>
        <v>0</v>
      </c>
      <c r="F33" s="26">
        <v>1</v>
      </c>
      <c r="G33" s="25">
        <v>0</v>
      </c>
      <c r="H33" s="109">
        <f t="shared" si="5"/>
        <v>0</v>
      </c>
      <c r="I33" s="27"/>
      <c r="J33" s="28"/>
      <c r="K33" s="29"/>
      <c r="L33" s="26">
        <v>1</v>
      </c>
      <c r="M33" s="25">
        <v>0</v>
      </c>
      <c r="N33" s="109">
        <f>SUBTOTAL(9,L33)*M33</f>
        <v>0</v>
      </c>
      <c r="O33" s="24">
        <v>1</v>
      </c>
      <c r="P33" s="25">
        <v>0</v>
      </c>
      <c r="Q33" s="15">
        <f t="shared" si="6"/>
        <v>0</v>
      </c>
      <c r="R33" s="26">
        <v>2</v>
      </c>
      <c r="S33" s="25">
        <v>0</v>
      </c>
      <c r="T33" s="15">
        <f t="shared" si="7"/>
        <v>0</v>
      </c>
      <c r="U33" s="30"/>
      <c r="V33" s="28"/>
      <c r="W33" s="31"/>
      <c r="X33" s="22"/>
    </row>
    <row r="34" spans="1:24" s="23" customFormat="1" ht="16.5" customHeight="1" x14ac:dyDescent="0.25">
      <c r="A34" s="23">
        <f t="shared" si="0"/>
        <v>32</v>
      </c>
      <c r="B34" s="128" t="s">
        <v>13</v>
      </c>
      <c r="C34" s="24">
        <v>2</v>
      </c>
      <c r="D34" s="25">
        <v>0</v>
      </c>
      <c r="E34" s="15">
        <f t="shared" si="4"/>
        <v>0</v>
      </c>
      <c r="F34" s="26">
        <v>1</v>
      </c>
      <c r="G34" s="25">
        <v>0</v>
      </c>
      <c r="H34" s="109">
        <f t="shared" si="5"/>
        <v>0</v>
      </c>
      <c r="I34" s="27"/>
      <c r="J34" s="28"/>
      <c r="K34" s="29"/>
      <c r="L34" s="26">
        <v>1</v>
      </c>
      <c r="M34" s="25">
        <v>0</v>
      </c>
      <c r="N34" s="109">
        <f>SUBTOTAL(9,L34)*M34</f>
        <v>0</v>
      </c>
      <c r="O34" s="24">
        <v>1</v>
      </c>
      <c r="P34" s="25">
        <v>0</v>
      </c>
      <c r="Q34" s="15">
        <f t="shared" si="6"/>
        <v>0</v>
      </c>
      <c r="R34" s="26">
        <v>1</v>
      </c>
      <c r="S34" s="25">
        <v>0</v>
      </c>
      <c r="T34" s="15">
        <f t="shared" si="7"/>
        <v>0</v>
      </c>
      <c r="U34" s="30"/>
      <c r="V34" s="28"/>
      <c r="W34" s="31"/>
      <c r="X34" s="22"/>
    </row>
    <row r="35" spans="1:24" s="23" customFormat="1" ht="16.5" customHeight="1" x14ac:dyDescent="0.25">
      <c r="A35" s="23">
        <f t="shared" si="0"/>
        <v>33</v>
      </c>
      <c r="B35" s="128" t="s">
        <v>36</v>
      </c>
      <c r="C35" s="27"/>
      <c r="D35" s="28"/>
      <c r="E35" s="29"/>
      <c r="F35" s="35"/>
      <c r="G35" s="28"/>
      <c r="H35" s="29"/>
      <c r="I35" s="27"/>
      <c r="J35" s="28"/>
      <c r="K35" s="29"/>
      <c r="L35" s="35"/>
      <c r="M35" s="28"/>
      <c r="N35" s="36"/>
      <c r="O35" s="24">
        <v>1</v>
      </c>
      <c r="P35" s="25">
        <v>0</v>
      </c>
      <c r="Q35" s="15">
        <f t="shared" si="6"/>
        <v>0</v>
      </c>
      <c r="R35" s="26">
        <v>1</v>
      </c>
      <c r="S35" s="25">
        <v>0</v>
      </c>
      <c r="T35" s="15">
        <f t="shared" si="7"/>
        <v>0</v>
      </c>
      <c r="U35" s="50">
        <v>1</v>
      </c>
      <c r="V35" s="25">
        <v>0</v>
      </c>
      <c r="W35" s="46">
        <f>SUBTOTAL(9,U35)*V35</f>
        <v>0</v>
      </c>
      <c r="X35" s="22"/>
    </row>
    <row r="36" spans="1:24" s="23" customFormat="1" ht="16.5" customHeight="1" x14ac:dyDescent="0.25">
      <c r="A36" s="23">
        <f t="shared" si="0"/>
        <v>34</v>
      </c>
      <c r="B36" s="128" t="s">
        <v>40</v>
      </c>
      <c r="C36" s="24">
        <v>4</v>
      </c>
      <c r="D36" s="25">
        <v>0</v>
      </c>
      <c r="E36" s="15">
        <f>SUBTOTAL(9,C36)*D36</f>
        <v>0</v>
      </c>
      <c r="F36" s="26">
        <v>3</v>
      </c>
      <c r="G36" s="25">
        <v>0</v>
      </c>
      <c r="H36" s="15">
        <f>SUBTOTAL(9,F36)*G36</f>
        <v>0</v>
      </c>
      <c r="I36" s="27"/>
      <c r="J36" s="28"/>
      <c r="K36" s="29"/>
      <c r="L36" s="26">
        <v>3</v>
      </c>
      <c r="M36" s="25">
        <v>0</v>
      </c>
      <c r="N36" s="15">
        <f>SUBTOTAL(9,L36)*M36</f>
        <v>0</v>
      </c>
      <c r="O36" s="24">
        <v>3</v>
      </c>
      <c r="P36" s="25">
        <v>0</v>
      </c>
      <c r="Q36" s="15">
        <f t="shared" si="6"/>
        <v>0</v>
      </c>
      <c r="R36" s="26">
        <v>3</v>
      </c>
      <c r="S36" s="25">
        <v>0</v>
      </c>
      <c r="T36" s="15">
        <f t="shared" si="7"/>
        <v>0</v>
      </c>
      <c r="U36" s="30"/>
      <c r="V36" s="28"/>
      <c r="W36" s="31"/>
      <c r="X36" s="22"/>
    </row>
    <row r="37" spans="1:24" s="48" customFormat="1" ht="16.5" customHeight="1" x14ac:dyDescent="0.25">
      <c r="A37" s="23">
        <f t="shared" si="0"/>
        <v>35</v>
      </c>
      <c r="B37" s="128" t="s">
        <v>47</v>
      </c>
      <c r="C37" s="24">
        <v>5</v>
      </c>
      <c r="D37" s="25">
        <v>0</v>
      </c>
      <c r="E37" s="15">
        <f>SUBTOTAL(9,C37)*D37</f>
        <v>0</v>
      </c>
      <c r="F37" s="26">
        <v>2</v>
      </c>
      <c r="G37" s="25">
        <v>0</v>
      </c>
      <c r="H37" s="15">
        <f>SUBTOTAL(9,F37)*G37</f>
        <v>0</v>
      </c>
      <c r="I37" s="27"/>
      <c r="J37" s="28"/>
      <c r="K37" s="29"/>
      <c r="L37" s="26">
        <v>2</v>
      </c>
      <c r="M37" s="25">
        <v>0</v>
      </c>
      <c r="N37" s="15">
        <f>SUBTOTAL(9,L37)*M37</f>
        <v>0</v>
      </c>
      <c r="O37" s="24">
        <v>2</v>
      </c>
      <c r="P37" s="25">
        <v>0</v>
      </c>
      <c r="Q37" s="15">
        <f t="shared" si="6"/>
        <v>0</v>
      </c>
      <c r="R37" s="26">
        <v>1</v>
      </c>
      <c r="S37" s="25">
        <v>0</v>
      </c>
      <c r="T37" s="15">
        <f t="shared" si="7"/>
        <v>0</v>
      </c>
      <c r="U37" s="30"/>
      <c r="V37" s="28"/>
      <c r="W37" s="31"/>
      <c r="X37" s="22"/>
    </row>
    <row r="38" spans="1:24" s="23" customFormat="1" ht="16.5" customHeight="1" x14ac:dyDescent="0.25">
      <c r="A38" s="23">
        <f t="shared" si="0"/>
        <v>36</v>
      </c>
      <c r="B38" s="128" t="s">
        <v>90</v>
      </c>
      <c r="C38" s="27"/>
      <c r="D38" s="28"/>
      <c r="E38" s="29"/>
      <c r="F38" s="35"/>
      <c r="G38" s="28"/>
      <c r="H38" s="29"/>
      <c r="I38" s="27"/>
      <c r="J38" s="28"/>
      <c r="K38" s="29"/>
      <c r="L38" s="35"/>
      <c r="M38" s="28"/>
      <c r="N38" s="29"/>
      <c r="O38" s="24">
        <v>2</v>
      </c>
      <c r="P38" s="25">
        <v>0</v>
      </c>
      <c r="Q38" s="15">
        <f t="shared" si="6"/>
        <v>0</v>
      </c>
      <c r="R38" s="26">
        <v>1</v>
      </c>
      <c r="S38" s="25">
        <v>0</v>
      </c>
      <c r="T38" s="15">
        <f t="shared" si="7"/>
        <v>0</v>
      </c>
      <c r="U38" s="30"/>
      <c r="V38" s="28"/>
      <c r="W38" s="31"/>
      <c r="X38" s="22"/>
    </row>
    <row r="39" spans="1:24" s="23" customFormat="1" ht="16.5" customHeight="1" x14ac:dyDescent="0.25">
      <c r="A39" s="23">
        <f t="shared" si="0"/>
        <v>37</v>
      </c>
      <c r="B39" s="128" t="s">
        <v>88</v>
      </c>
      <c r="C39" s="27"/>
      <c r="D39" s="28"/>
      <c r="E39" s="29"/>
      <c r="F39" s="35"/>
      <c r="G39" s="28"/>
      <c r="H39" s="36"/>
      <c r="I39" s="27"/>
      <c r="J39" s="28"/>
      <c r="K39" s="29"/>
      <c r="L39" s="35"/>
      <c r="M39" s="28"/>
      <c r="N39" s="29"/>
      <c r="O39" s="24">
        <v>2</v>
      </c>
      <c r="P39" s="25">
        <v>0</v>
      </c>
      <c r="Q39" s="15">
        <f t="shared" si="6"/>
        <v>0</v>
      </c>
      <c r="R39" s="26">
        <v>1</v>
      </c>
      <c r="S39" s="25">
        <v>0</v>
      </c>
      <c r="T39" s="15">
        <f t="shared" si="7"/>
        <v>0</v>
      </c>
      <c r="U39" s="50">
        <v>1</v>
      </c>
      <c r="V39" s="25">
        <v>0</v>
      </c>
      <c r="W39" s="46">
        <f>SUBTOTAL(9,U39)*V39</f>
        <v>0</v>
      </c>
      <c r="X39" s="22"/>
    </row>
    <row r="40" spans="1:24" s="23" customFormat="1" ht="16.5" customHeight="1" x14ac:dyDescent="0.25">
      <c r="A40" s="23">
        <f t="shared" si="0"/>
        <v>38</v>
      </c>
      <c r="B40" s="128" t="s">
        <v>22</v>
      </c>
      <c r="C40" s="32"/>
      <c r="D40" s="33"/>
      <c r="E40" s="34"/>
      <c r="F40" s="35"/>
      <c r="G40" s="28"/>
      <c r="H40" s="29"/>
      <c r="I40" s="27"/>
      <c r="J40" s="28"/>
      <c r="K40" s="29"/>
      <c r="L40" s="35"/>
      <c r="M40" s="28"/>
      <c r="N40" s="29"/>
      <c r="O40" s="24">
        <v>1</v>
      </c>
      <c r="P40" s="25">
        <v>0</v>
      </c>
      <c r="Q40" s="15">
        <f t="shared" ref="Q40:Q46" si="8">SUBTOTAL(9,O40)*P40</f>
        <v>0</v>
      </c>
      <c r="R40" s="26">
        <v>1</v>
      </c>
      <c r="S40" s="25">
        <v>0</v>
      </c>
      <c r="T40" s="15">
        <f t="shared" si="7"/>
        <v>0</v>
      </c>
      <c r="U40" s="50">
        <v>1</v>
      </c>
      <c r="V40" s="25">
        <v>0</v>
      </c>
      <c r="W40" s="46">
        <f>SUBTOTAL(9,U40)*V40</f>
        <v>0</v>
      </c>
      <c r="X40" s="22"/>
    </row>
    <row r="41" spans="1:24" s="23" customFormat="1" ht="16.5" customHeight="1" x14ac:dyDescent="0.25">
      <c r="A41" s="23">
        <f t="shared" si="0"/>
        <v>39</v>
      </c>
      <c r="B41" s="128" t="s">
        <v>34</v>
      </c>
      <c r="C41" s="24">
        <v>3</v>
      </c>
      <c r="D41" s="25">
        <v>0</v>
      </c>
      <c r="E41" s="15">
        <f>SUBTOTAL(9,C41)*D41</f>
        <v>0</v>
      </c>
      <c r="F41" s="26">
        <v>4</v>
      </c>
      <c r="G41" s="25">
        <v>0</v>
      </c>
      <c r="H41" s="15">
        <f>SUBTOTAL(9,F41)*G41</f>
        <v>0</v>
      </c>
      <c r="I41" s="27"/>
      <c r="J41" s="28"/>
      <c r="K41" s="29"/>
      <c r="L41" s="26">
        <v>4</v>
      </c>
      <c r="M41" s="25">
        <v>0</v>
      </c>
      <c r="N41" s="15">
        <f>SUBTOTAL(9,L41)*M41</f>
        <v>0</v>
      </c>
      <c r="O41" s="24">
        <v>2</v>
      </c>
      <c r="P41" s="25">
        <v>0</v>
      </c>
      <c r="Q41" s="15">
        <f t="shared" si="8"/>
        <v>0</v>
      </c>
      <c r="R41" s="26">
        <v>2</v>
      </c>
      <c r="S41" s="25">
        <v>0</v>
      </c>
      <c r="T41" s="15">
        <f t="shared" si="7"/>
        <v>0</v>
      </c>
      <c r="U41" s="30"/>
      <c r="V41" s="28"/>
      <c r="W41" s="31"/>
      <c r="X41" s="22"/>
    </row>
    <row r="42" spans="1:24" s="23" customFormat="1" ht="16.5" customHeight="1" x14ac:dyDescent="0.25">
      <c r="A42" s="23">
        <f t="shared" si="0"/>
        <v>40</v>
      </c>
      <c r="B42" s="128" t="s">
        <v>35</v>
      </c>
      <c r="C42" s="24">
        <v>2</v>
      </c>
      <c r="D42" s="25">
        <v>0</v>
      </c>
      <c r="E42" s="15">
        <f>SUBTOTAL(9,C42)*D42</f>
        <v>0</v>
      </c>
      <c r="F42" s="26">
        <v>3</v>
      </c>
      <c r="G42" s="25">
        <v>0</v>
      </c>
      <c r="H42" s="15">
        <f>SUBTOTAL(9,F42)*G42</f>
        <v>0</v>
      </c>
      <c r="I42" s="24">
        <v>1</v>
      </c>
      <c r="J42" s="25">
        <v>0</v>
      </c>
      <c r="K42" s="15">
        <f>SUBTOTAL(9,I42)*J42</f>
        <v>0</v>
      </c>
      <c r="L42" s="26">
        <v>2</v>
      </c>
      <c r="M42" s="25">
        <v>0</v>
      </c>
      <c r="N42" s="15">
        <f>SUBTOTAL(9,L42)*M42</f>
        <v>0</v>
      </c>
      <c r="O42" s="24">
        <v>1</v>
      </c>
      <c r="P42" s="25">
        <v>0</v>
      </c>
      <c r="Q42" s="15">
        <f t="shared" si="8"/>
        <v>0</v>
      </c>
      <c r="R42" s="26">
        <v>2</v>
      </c>
      <c r="S42" s="25">
        <v>0</v>
      </c>
      <c r="T42" s="15">
        <f t="shared" si="7"/>
        <v>0</v>
      </c>
      <c r="U42" s="30"/>
      <c r="V42" s="28"/>
      <c r="W42" s="31"/>
      <c r="X42" s="22"/>
    </row>
    <row r="43" spans="1:24" s="23" customFormat="1" ht="16.5" customHeight="1" x14ac:dyDescent="0.25">
      <c r="A43" s="23">
        <f t="shared" si="0"/>
        <v>41</v>
      </c>
      <c r="B43" s="128" t="s">
        <v>15</v>
      </c>
      <c r="C43" s="24">
        <v>6</v>
      </c>
      <c r="D43" s="25">
        <v>0</v>
      </c>
      <c r="E43" s="15">
        <f>SUBTOTAL(9,C43)*D43</f>
        <v>0</v>
      </c>
      <c r="F43" s="26">
        <v>2</v>
      </c>
      <c r="G43" s="25">
        <v>0</v>
      </c>
      <c r="H43" s="15">
        <f>SUBTOTAL(9,F43)*G43</f>
        <v>0</v>
      </c>
      <c r="I43" s="24">
        <v>2</v>
      </c>
      <c r="J43" s="25">
        <v>0</v>
      </c>
      <c r="K43" s="15">
        <f>SUBTOTAL(9,I43)*J43</f>
        <v>0</v>
      </c>
      <c r="L43" s="26">
        <v>2</v>
      </c>
      <c r="M43" s="25">
        <v>0</v>
      </c>
      <c r="N43" s="15">
        <f>SUBTOTAL(9,L43)*M43</f>
        <v>0</v>
      </c>
      <c r="O43" s="24">
        <v>2</v>
      </c>
      <c r="P43" s="25">
        <v>0</v>
      </c>
      <c r="Q43" s="15">
        <f t="shared" si="8"/>
        <v>0</v>
      </c>
      <c r="R43" s="26">
        <v>6</v>
      </c>
      <c r="S43" s="25">
        <v>0</v>
      </c>
      <c r="T43" s="15">
        <f t="shared" si="7"/>
        <v>0</v>
      </c>
      <c r="U43" s="30"/>
      <c r="V43" s="28"/>
      <c r="W43" s="31"/>
      <c r="X43" s="22"/>
    </row>
    <row r="44" spans="1:24" s="23" customFormat="1" ht="16.5" customHeight="1" x14ac:dyDescent="0.25">
      <c r="A44" s="23">
        <f t="shared" si="0"/>
        <v>42</v>
      </c>
      <c r="B44" s="129" t="s">
        <v>21</v>
      </c>
      <c r="C44" s="32"/>
      <c r="D44" s="33"/>
      <c r="E44" s="34"/>
      <c r="F44" s="35"/>
      <c r="G44" s="28"/>
      <c r="H44" s="36"/>
      <c r="I44" s="24">
        <v>1</v>
      </c>
      <c r="J44" s="25">
        <v>0</v>
      </c>
      <c r="K44" s="15">
        <f>SUBTOTAL(9,I44)*J44</f>
        <v>0</v>
      </c>
      <c r="L44" s="35"/>
      <c r="M44" s="28"/>
      <c r="N44" s="36"/>
      <c r="O44" s="49">
        <v>1</v>
      </c>
      <c r="P44" s="25">
        <v>0</v>
      </c>
      <c r="Q44" s="15">
        <f t="shared" si="8"/>
        <v>0</v>
      </c>
      <c r="R44" s="26">
        <v>1</v>
      </c>
      <c r="S44" s="25">
        <v>0</v>
      </c>
      <c r="T44" s="109">
        <f t="shared" si="7"/>
        <v>0</v>
      </c>
      <c r="U44" s="50">
        <v>1</v>
      </c>
      <c r="V44" s="25">
        <v>0</v>
      </c>
      <c r="W44" s="46">
        <f>SUBTOTAL(9,U44)*V44</f>
        <v>0</v>
      </c>
      <c r="X44" s="22"/>
    </row>
    <row r="45" spans="1:24" s="23" customFormat="1" ht="16.5" customHeight="1" x14ac:dyDescent="0.25">
      <c r="A45" s="23">
        <f t="shared" si="0"/>
        <v>43</v>
      </c>
      <c r="B45" s="129" t="s">
        <v>23</v>
      </c>
      <c r="C45" s="32"/>
      <c r="D45" s="33"/>
      <c r="E45" s="34"/>
      <c r="F45" s="35"/>
      <c r="G45" s="28"/>
      <c r="H45" s="29"/>
      <c r="I45" s="27"/>
      <c r="J45" s="28"/>
      <c r="K45" s="29"/>
      <c r="L45" s="35"/>
      <c r="M45" s="28"/>
      <c r="N45" s="29"/>
      <c r="O45" s="24">
        <v>1</v>
      </c>
      <c r="P45" s="25">
        <v>0</v>
      </c>
      <c r="Q45" s="15">
        <f t="shared" si="8"/>
        <v>0</v>
      </c>
      <c r="R45" s="35"/>
      <c r="S45" s="28"/>
      <c r="T45" s="29"/>
      <c r="U45" s="30"/>
      <c r="V45" s="28"/>
      <c r="W45" s="31"/>
      <c r="X45" s="22"/>
    </row>
    <row r="46" spans="1:24" s="23" customFormat="1" ht="16.5" customHeight="1" thickBot="1" x14ac:dyDescent="0.3">
      <c r="A46" s="23">
        <f t="shared" si="0"/>
        <v>44</v>
      </c>
      <c r="B46" s="130" t="s">
        <v>24</v>
      </c>
      <c r="C46" s="56">
        <v>3</v>
      </c>
      <c r="D46" s="57">
        <v>0</v>
      </c>
      <c r="E46" s="108">
        <f>SUBTOTAL(9,C46)*D46</f>
        <v>0</v>
      </c>
      <c r="F46" s="58">
        <v>2</v>
      </c>
      <c r="G46" s="57">
        <v>0</v>
      </c>
      <c r="H46" s="110">
        <f>SUBTOTAL(9,F46)*G46</f>
        <v>0</v>
      </c>
      <c r="I46" s="53"/>
      <c r="J46" s="54"/>
      <c r="K46" s="55"/>
      <c r="L46" s="58">
        <v>2</v>
      </c>
      <c r="M46" s="25">
        <v>0</v>
      </c>
      <c r="N46" s="110">
        <f>SUBTOTAL(9,L46)*M46</f>
        <v>0</v>
      </c>
      <c r="O46" s="56">
        <v>1</v>
      </c>
      <c r="P46" s="25">
        <v>0</v>
      </c>
      <c r="Q46" s="15">
        <f t="shared" si="8"/>
        <v>0</v>
      </c>
      <c r="R46" s="58">
        <v>2</v>
      </c>
      <c r="S46" s="57">
        <v>0</v>
      </c>
      <c r="T46" s="15">
        <f>SUBTOTAL(9,R46)*S46</f>
        <v>0</v>
      </c>
      <c r="U46" s="59"/>
      <c r="V46" s="54"/>
      <c r="W46" s="60"/>
      <c r="X46" s="22"/>
    </row>
    <row r="47" spans="1:24" s="70" customFormat="1" ht="16.5" customHeight="1" thickBot="1" x14ac:dyDescent="0.3">
      <c r="B47" s="61" t="s">
        <v>50</v>
      </c>
      <c r="C47" s="62"/>
      <c r="D47" s="63"/>
      <c r="E47" s="64">
        <f>SUM(E3:E46)</f>
        <v>0</v>
      </c>
      <c r="F47" s="65"/>
      <c r="G47" s="63"/>
      <c r="H47" s="64">
        <f>SUM(H3:H46)</f>
        <v>0</v>
      </c>
      <c r="I47" s="66"/>
      <c r="J47" s="63"/>
      <c r="K47" s="64">
        <f>SUM(K3:K46)</f>
        <v>0</v>
      </c>
      <c r="L47" s="67"/>
      <c r="M47" s="63"/>
      <c r="N47" s="64">
        <f>SUM(N3:N46)</f>
        <v>0</v>
      </c>
      <c r="O47" s="62"/>
      <c r="P47" s="63"/>
      <c r="Q47" s="64">
        <f>SUM(Q3:Q46)</f>
        <v>0</v>
      </c>
      <c r="R47" s="65"/>
      <c r="S47" s="63"/>
      <c r="T47" s="64">
        <f>SUM(T3:T46)</f>
        <v>0</v>
      </c>
      <c r="U47" s="62"/>
      <c r="V47" s="63"/>
      <c r="W47" s="68">
        <f>SUM(W3:W46)</f>
        <v>0</v>
      </c>
      <c r="X47" s="69"/>
    </row>
    <row r="48" spans="1:24" x14ac:dyDescent="0.2">
      <c r="B48" s="71"/>
    </row>
    <row r="49" spans="2:23" s="70" customFormat="1" ht="16.5" thickBot="1" x14ac:dyDescent="0.3">
      <c r="B49" s="77"/>
      <c r="C49" s="78"/>
      <c r="D49" s="78"/>
      <c r="E49" s="78" t="s">
        <v>51</v>
      </c>
      <c r="F49" s="78"/>
      <c r="G49" s="79"/>
      <c r="H49" s="79"/>
      <c r="I49" s="80"/>
      <c r="J49" s="79"/>
      <c r="K49" s="79"/>
      <c r="L49" s="80"/>
      <c r="M49" s="79"/>
      <c r="N49" s="79"/>
      <c r="O49" s="78"/>
      <c r="P49" s="79"/>
      <c r="Q49" s="79"/>
      <c r="R49" s="78"/>
      <c r="S49" s="79"/>
      <c r="T49" s="69"/>
      <c r="V49" s="69"/>
      <c r="W49" s="69"/>
    </row>
    <row r="50" spans="2:23" s="70" customFormat="1" ht="15.75" x14ac:dyDescent="0.25">
      <c r="B50" s="81" t="s">
        <v>52</v>
      </c>
      <c r="C50" s="133">
        <v>3500</v>
      </c>
      <c r="D50" s="134" t="s">
        <v>53</v>
      </c>
      <c r="E50" s="135">
        <v>0</v>
      </c>
      <c r="F50" s="203"/>
      <c r="G50" s="204"/>
      <c r="H50" s="204"/>
      <c r="I50" s="221">
        <f>E50*C50</f>
        <v>0</v>
      </c>
      <c r="J50" s="222"/>
      <c r="K50" s="79"/>
      <c r="L50" s="80"/>
      <c r="M50" s="79"/>
      <c r="N50" s="79"/>
      <c r="O50" s="78"/>
      <c r="P50" s="79"/>
      <c r="Q50" s="79"/>
      <c r="R50" s="78"/>
      <c r="S50" s="79"/>
      <c r="T50" s="69"/>
      <c r="V50" s="69"/>
      <c r="W50" s="69"/>
    </row>
    <row r="51" spans="2:23" s="86" customFormat="1" ht="15.75" x14ac:dyDescent="0.25">
      <c r="B51" s="131" t="s">
        <v>92</v>
      </c>
      <c r="C51" s="136"/>
      <c r="D51" s="136"/>
      <c r="E51" s="136"/>
      <c r="F51" s="136"/>
      <c r="G51" s="136"/>
      <c r="H51" s="136"/>
      <c r="I51" s="223">
        <f>E47+H47+K47+N47+Q47+T47+W47</f>
        <v>0</v>
      </c>
      <c r="J51" s="224"/>
      <c r="K51" s="82"/>
      <c r="L51" s="83"/>
      <c r="M51" s="82"/>
      <c r="N51" s="82"/>
      <c r="O51" s="84"/>
      <c r="P51" s="82"/>
      <c r="Q51" s="82"/>
      <c r="R51" s="84"/>
      <c r="S51" s="82"/>
      <c r="T51" s="85"/>
      <c r="V51" s="85"/>
      <c r="W51" s="85"/>
    </row>
    <row r="52" spans="2:23" s="86" customFormat="1" ht="16.5" thickBot="1" x14ac:dyDescent="0.3">
      <c r="B52" s="138" t="s">
        <v>93</v>
      </c>
      <c r="C52" s="139"/>
      <c r="D52" s="139"/>
      <c r="E52" s="139"/>
      <c r="F52" s="139"/>
      <c r="G52" s="139"/>
      <c r="H52" s="139"/>
      <c r="I52" s="225">
        <f>I51+I50</f>
        <v>0</v>
      </c>
      <c r="J52" s="226"/>
      <c r="K52" s="82"/>
      <c r="L52" s="83"/>
      <c r="M52" s="82"/>
      <c r="N52" s="82"/>
      <c r="O52" s="84"/>
      <c r="P52" s="82"/>
      <c r="Q52" s="82"/>
      <c r="R52" s="84"/>
      <c r="S52" s="82"/>
      <c r="T52" s="85"/>
      <c r="V52" s="85"/>
      <c r="W52" s="85"/>
    </row>
    <row r="53" spans="2:23" s="70" customFormat="1" ht="15.75" x14ac:dyDescent="0.25">
      <c r="B53" s="137" t="s">
        <v>54</v>
      </c>
      <c r="C53" s="161">
        <v>0.21</v>
      </c>
      <c r="D53" s="161"/>
      <c r="E53" s="162"/>
      <c r="F53" s="163"/>
      <c r="G53" s="163"/>
      <c r="H53" s="132"/>
      <c r="I53" s="227">
        <f>I52*C53</f>
        <v>0</v>
      </c>
      <c r="J53" s="228"/>
      <c r="K53" s="79"/>
      <c r="L53" s="80"/>
      <c r="M53" s="79"/>
      <c r="N53" s="79"/>
      <c r="O53" s="78"/>
      <c r="P53" s="79"/>
      <c r="Q53" s="79"/>
      <c r="R53" s="78"/>
      <c r="S53" s="79"/>
      <c r="T53" s="69"/>
      <c r="V53" s="69"/>
      <c r="W53" s="69"/>
    </row>
    <row r="54" spans="2:23" s="70" customFormat="1" ht="19.5" thickBot="1" x14ac:dyDescent="0.35">
      <c r="B54" s="87" t="s">
        <v>58</v>
      </c>
      <c r="C54" s="207"/>
      <c r="D54" s="208"/>
      <c r="E54" s="208"/>
      <c r="F54" s="209"/>
      <c r="G54" s="209"/>
      <c r="H54" s="125"/>
      <c r="I54" s="225">
        <f>I53+I52</f>
        <v>0</v>
      </c>
      <c r="J54" s="226"/>
      <c r="K54" s="79"/>
      <c r="L54" s="80"/>
      <c r="M54" s="79"/>
      <c r="N54" s="79"/>
      <c r="O54" s="78"/>
      <c r="P54" s="79"/>
      <c r="Q54" s="79"/>
      <c r="R54" s="78"/>
      <c r="S54" s="79"/>
      <c r="T54" s="69"/>
      <c r="V54" s="69"/>
      <c r="W54" s="69"/>
    </row>
    <row r="55" spans="2:23" s="70" customFormat="1" ht="19.5" thickBot="1" x14ac:dyDescent="0.35">
      <c r="B55" s="113"/>
      <c r="C55" s="114"/>
      <c r="D55" s="114"/>
      <c r="E55" s="114"/>
      <c r="F55" s="115"/>
      <c r="G55" s="115"/>
      <c r="H55" s="79"/>
      <c r="I55" s="80"/>
      <c r="J55" s="79"/>
      <c r="K55" s="79"/>
      <c r="L55" s="80"/>
      <c r="M55" s="79"/>
      <c r="N55" s="79"/>
      <c r="O55" s="78"/>
      <c r="P55" s="79"/>
      <c r="Q55" s="79"/>
      <c r="R55" s="78"/>
      <c r="S55" s="79"/>
      <c r="T55" s="69"/>
      <c r="V55" s="69"/>
      <c r="W55" s="69"/>
    </row>
    <row r="56" spans="2:23" s="88" customFormat="1" ht="24" customHeight="1" thickBot="1" x14ac:dyDescent="0.3">
      <c r="B56" s="140" t="s">
        <v>82</v>
      </c>
      <c r="C56" s="141"/>
      <c r="D56" s="141"/>
      <c r="E56" s="141"/>
      <c r="F56" s="205"/>
      <c r="G56" s="206"/>
      <c r="H56" s="238">
        <f>I52*4</f>
        <v>0</v>
      </c>
      <c r="I56" s="239"/>
      <c r="J56" s="240"/>
      <c r="K56" s="90"/>
      <c r="L56" s="91"/>
      <c r="M56" s="90"/>
      <c r="N56" s="90"/>
      <c r="O56" s="89"/>
      <c r="P56" s="90"/>
      <c r="Q56" s="90"/>
      <c r="R56" s="89"/>
      <c r="S56" s="90"/>
      <c r="T56" s="92"/>
      <c r="V56" s="92"/>
      <c r="W56" s="92"/>
    </row>
    <row r="57" spans="2:23" s="88" customFormat="1" ht="24" customHeight="1" thickBot="1" x14ac:dyDescent="0.3">
      <c r="B57" s="140" t="s">
        <v>59</v>
      </c>
      <c r="C57" s="141"/>
      <c r="D57" s="141"/>
      <c r="E57" s="141"/>
      <c r="F57" s="205"/>
      <c r="G57" s="206"/>
      <c r="H57" s="238">
        <f>I54*4</f>
        <v>0</v>
      </c>
      <c r="I57" s="239"/>
      <c r="J57" s="240"/>
      <c r="K57" s="90"/>
      <c r="L57" s="91"/>
      <c r="M57" s="90"/>
      <c r="N57" s="90"/>
      <c r="O57" s="89"/>
      <c r="P57" s="90"/>
      <c r="Q57" s="90"/>
      <c r="R57" s="89"/>
      <c r="S57" s="90"/>
      <c r="T57" s="92"/>
      <c r="V57" s="92"/>
      <c r="W57" s="92"/>
    </row>
    <row r="58" spans="2:23" s="88" customFormat="1" ht="17.25" customHeight="1" x14ac:dyDescent="0.25">
      <c r="C58" s="89"/>
      <c r="D58" s="89"/>
      <c r="E58" s="89"/>
      <c r="F58" s="89"/>
      <c r="G58" s="90"/>
      <c r="H58" s="90"/>
      <c r="I58" s="91"/>
      <c r="J58" s="90"/>
      <c r="K58" s="90"/>
      <c r="L58" s="91"/>
      <c r="M58" s="90"/>
      <c r="N58" s="90"/>
      <c r="O58" s="89"/>
      <c r="P58" s="90"/>
      <c r="Q58" s="90"/>
      <c r="R58" s="89"/>
      <c r="S58" s="90"/>
      <c r="T58" s="92"/>
      <c r="V58" s="92"/>
      <c r="W58" s="92"/>
    </row>
    <row r="59" spans="2:23" s="97" customFormat="1" ht="21" customHeight="1" x14ac:dyDescent="0.25">
      <c r="B59" s="111" t="s">
        <v>57</v>
      </c>
      <c r="C59" s="93"/>
      <c r="D59" s="93"/>
      <c r="E59" s="93"/>
      <c r="F59" s="93"/>
      <c r="G59" s="94"/>
      <c r="H59" s="94"/>
      <c r="I59" s="95"/>
      <c r="J59" s="94"/>
      <c r="K59" s="94"/>
      <c r="L59" s="95"/>
      <c r="M59" s="94"/>
      <c r="N59" s="94"/>
      <c r="O59" s="93"/>
      <c r="P59" s="94"/>
      <c r="Q59" s="94"/>
      <c r="R59" s="93"/>
      <c r="S59" s="94"/>
      <c r="T59" s="96"/>
      <c r="V59" s="96"/>
      <c r="W59" s="96"/>
    </row>
    <row r="60" spans="2:23" s="102" customFormat="1" ht="21" customHeight="1" x14ac:dyDescent="0.3">
      <c r="B60" s="112" t="s">
        <v>56</v>
      </c>
      <c r="C60" s="98"/>
      <c r="D60" s="98"/>
      <c r="E60" s="98"/>
      <c r="F60" s="98"/>
      <c r="G60" s="99"/>
      <c r="H60" s="99"/>
      <c r="I60" s="100"/>
      <c r="J60" s="99"/>
      <c r="K60" s="99"/>
      <c r="L60" s="100"/>
      <c r="M60" s="99"/>
      <c r="N60" s="99"/>
      <c r="O60" s="98"/>
      <c r="P60" s="99"/>
      <c r="Q60" s="99"/>
      <c r="R60" s="98"/>
      <c r="S60" s="99"/>
      <c r="T60" s="101"/>
      <c r="V60" s="101"/>
      <c r="W60" s="101"/>
    </row>
    <row r="61" spans="2:23" s="107" customFormat="1" ht="21" customHeight="1" x14ac:dyDescent="0.3">
      <c r="B61" s="112" t="s">
        <v>55</v>
      </c>
      <c r="C61" s="103"/>
      <c r="D61" s="103"/>
      <c r="E61" s="103"/>
      <c r="F61" s="103"/>
      <c r="G61" s="104"/>
      <c r="H61" s="104"/>
      <c r="I61" s="105"/>
      <c r="J61" s="104"/>
      <c r="K61" s="104"/>
      <c r="L61" s="105"/>
      <c r="M61" s="104"/>
      <c r="N61" s="104"/>
      <c r="O61" s="103"/>
      <c r="P61" s="104"/>
      <c r="Q61" s="104"/>
      <c r="R61" s="103"/>
      <c r="S61" s="104"/>
      <c r="T61" s="106"/>
      <c r="V61" s="106"/>
      <c r="W61" s="106"/>
    </row>
    <row r="62" spans="2:23" s="107" customFormat="1" ht="21" customHeight="1" x14ac:dyDescent="0.25">
      <c r="B62" s="111" t="s">
        <v>99</v>
      </c>
      <c r="C62" s="103"/>
      <c r="D62" s="103"/>
      <c r="E62" s="103"/>
      <c r="F62" s="103"/>
      <c r="G62" s="104"/>
      <c r="H62" s="104"/>
      <c r="I62" s="105"/>
      <c r="J62" s="104"/>
      <c r="K62" s="104"/>
      <c r="L62" s="105"/>
      <c r="M62" s="104"/>
      <c r="N62" s="104"/>
      <c r="O62" s="103"/>
      <c r="P62" s="104"/>
      <c r="Q62" s="104"/>
      <c r="R62" s="103"/>
      <c r="S62" s="104"/>
      <c r="T62" s="106"/>
      <c r="V62" s="106"/>
      <c r="W62" s="106"/>
    </row>
    <row r="63" spans="2:23" s="88" customFormat="1" ht="15.75" x14ac:dyDescent="0.25">
      <c r="C63" s="89"/>
      <c r="D63" s="89"/>
      <c r="E63" s="89"/>
      <c r="F63" s="89"/>
      <c r="G63" s="90"/>
      <c r="H63" s="90"/>
      <c r="I63" s="91"/>
      <c r="J63" s="90"/>
      <c r="K63" s="90"/>
      <c r="L63" s="91"/>
      <c r="M63" s="90"/>
      <c r="N63" s="90"/>
      <c r="O63" s="89"/>
      <c r="P63" s="90"/>
      <c r="Q63" s="90"/>
      <c r="R63" s="89"/>
      <c r="S63" s="90"/>
      <c r="T63" s="92"/>
      <c r="V63" s="92"/>
      <c r="W63" s="92"/>
    </row>
    <row r="64" spans="2:23" s="88" customFormat="1" ht="15.75" x14ac:dyDescent="0.25">
      <c r="C64" s="89"/>
      <c r="D64" s="89"/>
      <c r="E64" s="89"/>
      <c r="F64" s="89"/>
      <c r="G64" s="90"/>
      <c r="H64" s="90"/>
      <c r="I64" s="91"/>
      <c r="J64" s="90"/>
      <c r="K64" s="90"/>
      <c r="L64" s="91"/>
      <c r="M64" s="90"/>
      <c r="N64" s="90"/>
      <c r="O64" s="89"/>
      <c r="P64" s="90"/>
      <c r="Q64" s="90"/>
      <c r="R64" s="89"/>
      <c r="S64" s="90"/>
      <c r="T64" s="92"/>
      <c r="V64" s="92"/>
      <c r="W64" s="92"/>
    </row>
    <row r="65" spans="2:24" s="88" customFormat="1" ht="16.5" thickBot="1" x14ac:dyDescent="0.3">
      <c r="C65" s="89"/>
      <c r="D65" s="89"/>
      <c r="E65" s="89"/>
      <c r="F65" s="89"/>
      <c r="G65" s="90"/>
      <c r="H65" s="90"/>
      <c r="I65" s="91"/>
      <c r="J65" s="90"/>
      <c r="K65" s="90"/>
      <c r="L65" s="91"/>
      <c r="M65" s="90"/>
      <c r="N65" s="90"/>
      <c r="O65" s="89"/>
      <c r="P65" s="90"/>
      <c r="Q65" s="90"/>
      <c r="R65" s="89"/>
      <c r="S65" s="90"/>
      <c r="T65" s="92"/>
      <c r="V65" s="92"/>
      <c r="W65" s="92"/>
    </row>
    <row r="66" spans="2:24" s="88" customFormat="1" ht="33.75" customHeight="1" thickBot="1" x14ac:dyDescent="0.3">
      <c r="B66" s="213" t="s">
        <v>85</v>
      </c>
      <c r="C66" s="214"/>
      <c r="D66" s="214"/>
      <c r="E66" s="214"/>
      <c r="F66" s="214"/>
      <c r="G66" s="214"/>
      <c r="H66" s="214"/>
      <c r="I66" s="214"/>
      <c r="J66" s="215"/>
      <c r="K66" s="90"/>
      <c r="L66" s="91"/>
      <c r="M66" s="90"/>
      <c r="N66" s="90"/>
      <c r="O66" s="89"/>
      <c r="P66" s="90"/>
      <c r="Q66" s="90"/>
      <c r="R66" s="89"/>
      <c r="S66" s="90"/>
      <c r="T66" s="92"/>
      <c r="V66" s="92"/>
      <c r="W66" s="92"/>
    </row>
    <row r="67" spans="2:24" s="88" customFormat="1" ht="16.5" thickBot="1" x14ac:dyDescent="0.3">
      <c r="B67" s="180" t="s">
        <v>63</v>
      </c>
      <c r="C67" s="181"/>
      <c r="D67" s="181"/>
      <c r="E67" s="182"/>
      <c r="F67" s="118" t="s">
        <v>5</v>
      </c>
      <c r="G67" s="118" t="s">
        <v>65</v>
      </c>
      <c r="H67" s="118" t="s">
        <v>61</v>
      </c>
      <c r="I67" s="247" t="s">
        <v>62</v>
      </c>
      <c r="J67" s="248"/>
      <c r="K67" s="90"/>
      <c r="L67" s="90"/>
      <c r="M67" s="91"/>
      <c r="N67" s="90"/>
      <c r="O67" s="90"/>
      <c r="P67" s="89"/>
      <c r="Q67" s="90"/>
      <c r="R67" s="90"/>
      <c r="S67" s="89"/>
      <c r="T67" s="90"/>
      <c r="U67" s="92"/>
      <c r="W67" s="92"/>
      <c r="X67" s="92"/>
    </row>
    <row r="68" spans="2:24" s="88" customFormat="1" ht="15.75" x14ac:dyDescent="0.25">
      <c r="B68" s="186" t="s">
        <v>72</v>
      </c>
      <c r="C68" s="187"/>
      <c r="D68" s="187"/>
      <c r="E68" s="188"/>
      <c r="F68" s="117">
        <v>10</v>
      </c>
      <c r="G68" s="117" t="s">
        <v>60</v>
      </c>
      <c r="H68" s="120">
        <v>0</v>
      </c>
      <c r="I68" s="249">
        <f>H68*F68</f>
        <v>0</v>
      </c>
      <c r="J68" s="250"/>
      <c r="K68" s="90"/>
      <c r="L68" s="90"/>
      <c r="M68" s="91"/>
      <c r="N68" s="90"/>
      <c r="O68" s="90"/>
      <c r="P68" s="89"/>
      <c r="Q68" s="90"/>
      <c r="R68" s="90"/>
      <c r="S68" s="89"/>
      <c r="T68" s="90"/>
      <c r="U68" s="92"/>
      <c r="W68" s="92"/>
      <c r="X68" s="92"/>
    </row>
    <row r="69" spans="2:24" s="88" customFormat="1" ht="15.75" x14ac:dyDescent="0.25">
      <c r="B69" s="183" t="s">
        <v>73</v>
      </c>
      <c r="C69" s="184"/>
      <c r="D69" s="184"/>
      <c r="E69" s="185"/>
      <c r="F69" s="116">
        <v>10</v>
      </c>
      <c r="G69" s="116" t="s">
        <v>60</v>
      </c>
      <c r="H69" s="121">
        <v>0</v>
      </c>
      <c r="I69" s="195">
        <f>H69*F69</f>
        <v>0</v>
      </c>
      <c r="J69" s="196"/>
      <c r="K69" s="90"/>
      <c r="L69" s="90"/>
      <c r="M69" s="91"/>
      <c r="N69" s="90"/>
      <c r="O69" s="90"/>
      <c r="P69" s="89"/>
      <c r="Q69" s="90"/>
      <c r="R69" s="90"/>
      <c r="S69" s="89"/>
      <c r="T69" s="90"/>
      <c r="U69" s="92"/>
      <c r="W69" s="92"/>
      <c r="X69" s="92"/>
    </row>
    <row r="70" spans="2:24" s="88" customFormat="1" ht="15.75" x14ac:dyDescent="0.25">
      <c r="B70" s="183" t="s">
        <v>74</v>
      </c>
      <c r="C70" s="184"/>
      <c r="D70" s="184"/>
      <c r="E70" s="185"/>
      <c r="F70" s="116">
        <v>10</v>
      </c>
      <c r="G70" s="116" t="s">
        <v>60</v>
      </c>
      <c r="H70" s="121">
        <v>0</v>
      </c>
      <c r="I70" s="195">
        <f>H70*F70</f>
        <v>0</v>
      </c>
      <c r="J70" s="196"/>
      <c r="K70" s="90"/>
      <c r="L70" s="90"/>
      <c r="M70" s="91"/>
      <c r="N70" s="90"/>
      <c r="O70" s="90"/>
      <c r="P70" s="89"/>
      <c r="Q70" s="90"/>
      <c r="R70" s="90"/>
      <c r="S70" s="89"/>
      <c r="T70" s="90"/>
      <c r="U70" s="92"/>
      <c r="W70" s="92"/>
      <c r="X70" s="92"/>
    </row>
    <row r="71" spans="2:24" s="88" customFormat="1" ht="15.75" x14ac:dyDescent="0.25">
      <c r="B71" s="183" t="s">
        <v>75</v>
      </c>
      <c r="C71" s="184"/>
      <c r="D71" s="184"/>
      <c r="E71" s="185"/>
      <c r="F71" s="116">
        <v>10</v>
      </c>
      <c r="G71" s="116" t="s">
        <v>60</v>
      </c>
      <c r="H71" s="121">
        <v>0</v>
      </c>
      <c r="I71" s="195">
        <f t="shared" ref="I71:I80" si="9">H71*F71</f>
        <v>0</v>
      </c>
      <c r="J71" s="196"/>
      <c r="K71" s="90"/>
      <c r="L71" s="90"/>
      <c r="M71" s="91"/>
      <c r="N71" s="90"/>
      <c r="O71" s="90"/>
      <c r="P71" s="89"/>
      <c r="Q71" s="90"/>
      <c r="R71" s="90"/>
      <c r="S71" s="89"/>
      <c r="T71" s="90"/>
      <c r="U71" s="92"/>
      <c r="W71" s="92"/>
      <c r="X71" s="92"/>
    </row>
    <row r="72" spans="2:24" s="88" customFormat="1" ht="15.75" x14ac:dyDescent="0.25">
      <c r="B72" s="183" t="s">
        <v>91</v>
      </c>
      <c r="C72" s="184"/>
      <c r="D72" s="184"/>
      <c r="E72" s="185"/>
      <c r="F72" s="116">
        <v>5</v>
      </c>
      <c r="G72" s="116" t="s">
        <v>60</v>
      </c>
      <c r="H72" s="121">
        <v>0</v>
      </c>
      <c r="I72" s="195">
        <f t="shared" ref="I72" si="10">H72*F72</f>
        <v>0</v>
      </c>
      <c r="J72" s="196"/>
      <c r="K72" s="90"/>
      <c r="L72" s="90"/>
      <c r="M72" s="91"/>
      <c r="N72" s="90"/>
      <c r="O72" s="90"/>
      <c r="P72" s="89"/>
      <c r="Q72" s="90"/>
      <c r="R72" s="90"/>
      <c r="S72" s="89"/>
      <c r="T72" s="90"/>
      <c r="U72" s="92"/>
      <c r="W72" s="92"/>
      <c r="X72" s="92"/>
    </row>
    <row r="73" spans="2:24" s="88" customFormat="1" ht="15.75" x14ac:dyDescent="0.25">
      <c r="B73" s="183" t="s">
        <v>94</v>
      </c>
      <c r="C73" s="184"/>
      <c r="D73" s="184"/>
      <c r="E73" s="185"/>
      <c r="F73" s="116">
        <v>5</v>
      </c>
      <c r="G73" s="116" t="s">
        <v>60</v>
      </c>
      <c r="H73" s="121">
        <v>0</v>
      </c>
      <c r="I73" s="195">
        <f t="shared" ref="I73" si="11">H73*F73</f>
        <v>0</v>
      </c>
      <c r="J73" s="196"/>
      <c r="K73" s="90"/>
      <c r="L73" s="90"/>
      <c r="M73" s="91"/>
      <c r="N73" s="90"/>
      <c r="O73" s="90"/>
      <c r="P73" s="89"/>
      <c r="Q73" s="90"/>
      <c r="R73" s="90"/>
      <c r="S73" s="89"/>
      <c r="T73" s="90"/>
      <c r="U73" s="92"/>
      <c r="W73" s="92"/>
      <c r="X73" s="92"/>
    </row>
    <row r="74" spans="2:24" s="88" customFormat="1" ht="15.75" x14ac:dyDescent="0.25">
      <c r="B74" s="183" t="s">
        <v>70</v>
      </c>
      <c r="C74" s="184"/>
      <c r="D74" s="184"/>
      <c r="E74" s="185"/>
      <c r="F74" s="116">
        <v>30</v>
      </c>
      <c r="G74" s="116" t="s">
        <v>60</v>
      </c>
      <c r="H74" s="121">
        <v>0</v>
      </c>
      <c r="I74" s="195">
        <f t="shared" si="9"/>
        <v>0</v>
      </c>
      <c r="J74" s="196"/>
      <c r="K74" s="90"/>
      <c r="L74" s="90"/>
      <c r="M74" s="91"/>
      <c r="N74" s="90"/>
      <c r="O74" s="90"/>
      <c r="P74" s="89"/>
      <c r="Q74" s="90"/>
      <c r="R74" s="90"/>
      <c r="S74" s="89"/>
      <c r="T74" s="90"/>
      <c r="U74" s="92"/>
      <c r="W74" s="92"/>
      <c r="X74" s="92"/>
    </row>
    <row r="75" spans="2:24" s="88" customFormat="1" ht="15.75" x14ac:dyDescent="0.25">
      <c r="B75" s="183" t="s">
        <v>76</v>
      </c>
      <c r="C75" s="184"/>
      <c r="D75" s="184"/>
      <c r="E75" s="185"/>
      <c r="F75" s="116">
        <v>20</v>
      </c>
      <c r="G75" s="116" t="s">
        <v>60</v>
      </c>
      <c r="H75" s="121">
        <v>0</v>
      </c>
      <c r="I75" s="195">
        <f t="shared" si="9"/>
        <v>0</v>
      </c>
      <c r="J75" s="196"/>
      <c r="K75" s="90"/>
      <c r="L75" s="90"/>
      <c r="M75" s="91"/>
      <c r="N75" s="90"/>
      <c r="O75" s="90"/>
      <c r="P75" s="89"/>
      <c r="Q75" s="90"/>
      <c r="R75" s="90"/>
      <c r="S75" s="89"/>
      <c r="T75" s="90"/>
      <c r="U75" s="92"/>
      <c r="W75" s="92"/>
      <c r="X75" s="92"/>
    </row>
    <row r="76" spans="2:24" s="88" customFormat="1" ht="15.75" x14ac:dyDescent="0.25">
      <c r="B76" s="183" t="s">
        <v>77</v>
      </c>
      <c r="C76" s="184"/>
      <c r="D76" s="184"/>
      <c r="E76" s="185"/>
      <c r="F76" s="116">
        <v>20</v>
      </c>
      <c r="G76" s="116" t="s">
        <v>60</v>
      </c>
      <c r="H76" s="121">
        <v>0</v>
      </c>
      <c r="I76" s="195">
        <f t="shared" ref="I76" si="12">H76*F76</f>
        <v>0</v>
      </c>
      <c r="J76" s="196"/>
      <c r="K76" s="90"/>
      <c r="L76" s="90"/>
      <c r="M76" s="91"/>
      <c r="N76" s="90"/>
      <c r="O76" s="90"/>
      <c r="P76" s="89"/>
      <c r="Q76" s="90"/>
      <c r="R76" s="90"/>
      <c r="S76" s="89"/>
      <c r="T76" s="90"/>
      <c r="U76" s="92"/>
      <c r="W76" s="92"/>
      <c r="X76" s="92"/>
    </row>
    <row r="77" spans="2:24" s="88" customFormat="1" ht="15.75" x14ac:dyDescent="0.25">
      <c r="B77" s="216" t="s">
        <v>78</v>
      </c>
      <c r="C77" s="217"/>
      <c r="D77" s="217"/>
      <c r="E77" s="218"/>
      <c r="F77" s="116">
        <v>20</v>
      </c>
      <c r="G77" s="116" t="s">
        <v>60</v>
      </c>
      <c r="H77" s="121">
        <v>0</v>
      </c>
      <c r="I77" s="195">
        <f t="shared" ref="I77" si="13">H77*F77</f>
        <v>0</v>
      </c>
      <c r="J77" s="196"/>
      <c r="K77" s="90"/>
      <c r="L77" s="90"/>
      <c r="M77" s="91"/>
      <c r="N77" s="90"/>
      <c r="O77" s="90"/>
      <c r="P77" s="89"/>
      <c r="Q77" s="90"/>
      <c r="R77" s="90"/>
      <c r="S77" s="89"/>
      <c r="T77" s="90"/>
      <c r="U77" s="92"/>
      <c r="W77" s="92"/>
      <c r="X77" s="92"/>
    </row>
    <row r="78" spans="2:24" s="88" customFormat="1" ht="15.75" x14ac:dyDescent="0.25">
      <c r="B78" s="183" t="s">
        <v>89</v>
      </c>
      <c r="C78" s="184"/>
      <c r="D78" s="184"/>
      <c r="E78" s="185"/>
      <c r="F78" s="116">
        <v>300</v>
      </c>
      <c r="G78" s="116" t="s">
        <v>66</v>
      </c>
      <c r="H78" s="121">
        <v>0</v>
      </c>
      <c r="I78" s="195">
        <f t="shared" si="9"/>
        <v>0</v>
      </c>
      <c r="J78" s="196"/>
      <c r="K78" s="90"/>
      <c r="L78" s="90"/>
      <c r="M78" s="91"/>
      <c r="N78" s="90"/>
      <c r="O78" s="90"/>
      <c r="P78" s="89"/>
      <c r="Q78" s="90"/>
      <c r="R78" s="90"/>
      <c r="S78" s="89"/>
      <c r="T78" s="90"/>
      <c r="U78" s="92"/>
      <c r="W78" s="92"/>
      <c r="X78" s="92"/>
    </row>
    <row r="79" spans="2:24" s="88" customFormat="1" ht="15.75" x14ac:dyDescent="0.25">
      <c r="B79" s="183" t="s">
        <v>64</v>
      </c>
      <c r="C79" s="184"/>
      <c r="D79" s="184"/>
      <c r="E79" s="185"/>
      <c r="F79" s="116">
        <v>15</v>
      </c>
      <c r="G79" s="116" t="s">
        <v>71</v>
      </c>
      <c r="H79" s="121">
        <v>0</v>
      </c>
      <c r="I79" s="195">
        <f t="shared" si="9"/>
        <v>0</v>
      </c>
      <c r="J79" s="196"/>
      <c r="K79" s="90"/>
      <c r="L79" s="90"/>
      <c r="M79" s="91"/>
      <c r="N79" s="90"/>
      <c r="O79" s="90"/>
      <c r="P79" s="89"/>
      <c r="Q79" s="90"/>
      <c r="R79" s="90"/>
      <c r="S79" s="89"/>
      <c r="T79" s="90"/>
      <c r="U79" s="92"/>
      <c r="W79" s="92"/>
      <c r="X79" s="92"/>
    </row>
    <row r="80" spans="2:24" s="88" customFormat="1" ht="15.75" x14ac:dyDescent="0.25">
      <c r="B80" s="183" t="s">
        <v>86</v>
      </c>
      <c r="C80" s="184"/>
      <c r="D80" s="184"/>
      <c r="E80" s="185"/>
      <c r="F80" s="116">
        <v>15</v>
      </c>
      <c r="G80" s="116" t="s">
        <v>71</v>
      </c>
      <c r="H80" s="121">
        <v>0</v>
      </c>
      <c r="I80" s="195">
        <f t="shared" si="9"/>
        <v>0</v>
      </c>
      <c r="J80" s="196"/>
      <c r="K80" s="90"/>
      <c r="L80" s="90"/>
      <c r="M80" s="91"/>
      <c r="N80" s="90"/>
      <c r="O80" s="90"/>
      <c r="P80" s="89"/>
      <c r="Q80" s="90"/>
      <c r="R80" s="90"/>
      <c r="S80" s="89"/>
      <c r="T80" s="90"/>
      <c r="U80" s="92"/>
      <c r="W80" s="92"/>
      <c r="X80" s="92"/>
    </row>
    <row r="81" spans="2:24" s="88" customFormat="1" ht="15.75" x14ac:dyDescent="0.25">
      <c r="B81" s="183" t="s">
        <v>79</v>
      </c>
      <c r="C81" s="184"/>
      <c r="D81" s="184"/>
      <c r="E81" s="185"/>
      <c r="F81" s="119">
        <v>10</v>
      </c>
      <c r="G81" s="119" t="s">
        <v>60</v>
      </c>
      <c r="H81" s="122">
        <v>0</v>
      </c>
      <c r="I81" s="195">
        <f t="shared" ref="I81:I84" si="14">H81*F81</f>
        <v>0</v>
      </c>
      <c r="J81" s="196"/>
      <c r="K81" s="90"/>
      <c r="L81" s="90"/>
      <c r="M81" s="91"/>
      <c r="N81" s="90"/>
      <c r="O81" s="90"/>
      <c r="P81" s="89"/>
      <c r="Q81" s="90"/>
      <c r="R81" s="90"/>
      <c r="S81" s="89"/>
      <c r="T81" s="90"/>
      <c r="U81" s="92"/>
      <c r="W81" s="92"/>
      <c r="X81" s="92"/>
    </row>
    <row r="82" spans="2:24" s="88" customFormat="1" ht="15.75" x14ac:dyDescent="0.25">
      <c r="B82" s="183" t="s">
        <v>80</v>
      </c>
      <c r="C82" s="184"/>
      <c r="D82" s="184"/>
      <c r="E82" s="185"/>
      <c r="F82" s="119">
        <v>10</v>
      </c>
      <c r="G82" s="119" t="s">
        <v>60</v>
      </c>
      <c r="H82" s="122">
        <v>0</v>
      </c>
      <c r="I82" s="195">
        <f t="shared" si="14"/>
        <v>0</v>
      </c>
      <c r="J82" s="196"/>
      <c r="K82" s="90"/>
      <c r="L82" s="90"/>
      <c r="M82" s="91"/>
      <c r="N82" s="90"/>
      <c r="O82" s="90"/>
      <c r="P82" s="89"/>
      <c r="Q82" s="90"/>
      <c r="R82" s="90"/>
      <c r="S82" s="89"/>
      <c r="T82" s="90"/>
      <c r="U82" s="92"/>
      <c r="W82" s="92"/>
      <c r="X82" s="92"/>
    </row>
    <row r="83" spans="2:24" s="88" customFormat="1" ht="15.75" x14ac:dyDescent="0.25">
      <c r="B83" s="183" t="s">
        <v>81</v>
      </c>
      <c r="C83" s="184"/>
      <c r="D83" s="184"/>
      <c r="E83" s="185"/>
      <c r="F83" s="119">
        <v>10</v>
      </c>
      <c r="G83" s="119" t="s">
        <v>60</v>
      </c>
      <c r="H83" s="122">
        <v>0</v>
      </c>
      <c r="I83" s="195">
        <f t="shared" si="14"/>
        <v>0</v>
      </c>
      <c r="J83" s="196"/>
      <c r="K83" s="90"/>
      <c r="L83" s="90"/>
      <c r="M83" s="91"/>
      <c r="N83" s="90"/>
      <c r="O83" s="90"/>
      <c r="P83" s="89"/>
      <c r="Q83" s="90"/>
      <c r="R83" s="90"/>
      <c r="S83" s="89"/>
      <c r="T83" s="90"/>
      <c r="U83" s="92"/>
      <c r="W83" s="92"/>
      <c r="X83" s="92"/>
    </row>
    <row r="84" spans="2:24" s="88" customFormat="1" ht="15.75" x14ac:dyDescent="0.25">
      <c r="B84" s="183" t="s">
        <v>52</v>
      </c>
      <c r="C84" s="184"/>
      <c r="D84" s="184"/>
      <c r="E84" s="185"/>
      <c r="F84" s="119">
        <v>5000</v>
      </c>
      <c r="G84" s="119" t="s">
        <v>53</v>
      </c>
      <c r="H84" s="122">
        <v>0</v>
      </c>
      <c r="I84" s="195">
        <f t="shared" si="14"/>
        <v>0</v>
      </c>
      <c r="J84" s="196"/>
      <c r="K84" s="90"/>
      <c r="L84" s="90"/>
      <c r="M84" s="91"/>
      <c r="N84" s="90"/>
      <c r="O84" s="90"/>
      <c r="P84" s="89"/>
      <c r="Q84" s="90"/>
      <c r="R84" s="90"/>
      <c r="S84" s="89"/>
      <c r="T84" s="90"/>
      <c r="U84" s="92"/>
      <c r="W84" s="92"/>
      <c r="X84" s="92"/>
    </row>
    <row r="85" spans="2:24" s="88" customFormat="1" ht="21" customHeight="1" x14ac:dyDescent="0.25">
      <c r="B85" s="189" t="s">
        <v>83</v>
      </c>
      <c r="C85" s="190"/>
      <c r="D85" s="190"/>
      <c r="E85" s="191"/>
      <c r="F85" s="197">
        <v>750</v>
      </c>
      <c r="G85" s="197" t="s">
        <v>67</v>
      </c>
      <c r="H85" s="199">
        <v>0</v>
      </c>
      <c r="I85" s="201">
        <f>H85*F85</f>
        <v>0</v>
      </c>
      <c r="J85" s="202"/>
      <c r="K85" s="90"/>
      <c r="L85" s="90"/>
      <c r="M85" s="91"/>
      <c r="N85" s="90"/>
      <c r="O85" s="90"/>
      <c r="P85" s="89"/>
      <c r="Q85" s="90"/>
      <c r="R85" s="90"/>
      <c r="S85" s="89"/>
      <c r="T85" s="90"/>
      <c r="U85" s="92"/>
      <c r="W85" s="92"/>
      <c r="X85" s="92"/>
    </row>
    <row r="86" spans="2:24" s="88" customFormat="1" ht="21" customHeight="1" x14ac:dyDescent="0.25">
      <c r="B86" s="192"/>
      <c r="C86" s="193"/>
      <c r="D86" s="193"/>
      <c r="E86" s="194"/>
      <c r="F86" s="198"/>
      <c r="G86" s="198"/>
      <c r="H86" s="200"/>
      <c r="I86" s="201"/>
      <c r="J86" s="202"/>
      <c r="K86" s="90"/>
      <c r="L86" s="90"/>
      <c r="M86" s="91"/>
      <c r="N86" s="90"/>
      <c r="O86" s="90"/>
      <c r="P86" s="89"/>
      <c r="Q86" s="90"/>
      <c r="R86" s="90"/>
      <c r="S86" s="89"/>
      <c r="T86" s="90"/>
      <c r="U86" s="92"/>
      <c r="W86" s="92"/>
      <c r="X86" s="92"/>
    </row>
    <row r="87" spans="2:24" s="88" customFormat="1" ht="21" customHeight="1" x14ac:dyDescent="0.25">
      <c r="B87" s="192"/>
      <c r="C87" s="193"/>
      <c r="D87" s="193"/>
      <c r="E87" s="194"/>
      <c r="F87" s="198"/>
      <c r="G87" s="198"/>
      <c r="H87" s="200"/>
      <c r="I87" s="201"/>
      <c r="J87" s="202"/>
      <c r="K87" s="90"/>
      <c r="L87" s="90"/>
      <c r="M87" s="91"/>
      <c r="N87" s="90"/>
      <c r="O87" s="90"/>
      <c r="P87" s="89"/>
      <c r="Q87" s="90"/>
      <c r="R87" s="90"/>
      <c r="S87" s="89"/>
      <c r="T87" s="90"/>
      <c r="U87" s="92"/>
      <c r="W87" s="92"/>
      <c r="X87" s="92"/>
    </row>
    <row r="88" spans="2:24" s="88" customFormat="1" ht="69.75" customHeight="1" thickBot="1" x14ac:dyDescent="0.3">
      <c r="B88" s="177" t="s">
        <v>84</v>
      </c>
      <c r="C88" s="178"/>
      <c r="D88" s="178"/>
      <c r="E88" s="179"/>
      <c r="F88" s="123"/>
      <c r="G88" s="123"/>
      <c r="H88" s="124">
        <v>3000000</v>
      </c>
      <c r="I88" s="219">
        <f>H88</f>
        <v>3000000</v>
      </c>
      <c r="J88" s="220"/>
      <c r="K88" s="90"/>
      <c r="L88" s="90"/>
      <c r="M88" s="91"/>
      <c r="N88" s="90"/>
      <c r="O88" s="90"/>
      <c r="P88" s="89"/>
      <c r="Q88" s="90"/>
      <c r="R88" s="90"/>
      <c r="S88" s="89"/>
      <c r="T88" s="90"/>
      <c r="U88" s="92"/>
      <c r="W88" s="92"/>
      <c r="X88" s="92"/>
    </row>
    <row r="89" spans="2:24" s="88" customFormat="1" ht="16.5" thickBot="1" x14ac:dyDescent="0.3">
      <c r="C89" s="89"/>
      <c r="D89" s="89"/>
      <c r="E89" s="89"/>
      <c r="F89" s="89"/>
      <c r="G89" s="90"/>
      <c r="H89" s="90"/>
      <c r="I89" s="91"/>
      <c r="J89" s="90"/>
      <c r="K89" s="90"/>
      <c r="L89" s="91"/>
      <c r="M89" s="90"/>
      <c r="N89" s="90"/>
      <c r="O89" s="89"/>
      <c r="P89" s="90"/>
      <c r="Q89" s="90"/>
      <c r="R89" s="89"/>
      <c r="S89" s="90"/>
      <c r="T89" s="92"/>
      <c r="V89" s="92"/>
      <c r="W89" s="92"/>
    </row>
    <row r="90" spans="2:24" s="88" customFormat="1" ht="24" customHeight="1" thickBot="1" x14ac:dyDescent="0.3">
      <c r="B90" s="142" t="s">
        <v>68</v>
      </c>
      <c r="C90" s="143"/>
      <c r="D90" s="143"/>
      <c r="E90" s="143"/>
      <c r="F90" s="143"/>
      <c r="G90" s="144"/>
      <c r="H90" s="210">
        <f>SUM(I68:J88)</f>
        <v>3000000</v>
      </c>
      <c r="I90" s="211"/>
      <c r="J90" s="212"/>
      <c r="K90" s="90"/>
      <c r="L90" s="91"/>
      <c r="M90" s="90"/>
      <c r="N90" s="90"/>
      <c r="O90" s="89"/>
      <c r="P90" s="90"/>
      <c r="Q90" s="90"/>
      <c r="R90" s="89"/>
      <c r="S90" s="90"/>
      <c r="T90" s="92"/>
      <c r="V90" s="92"/>
      <c r="W90" s="92"/>
    </row>
    <row r="91" spans="2:24" s="88" customFormat="1" ht="24" customHeight="1" thickBot="1" x14ac:dyDescent="0.3">
      <c r="B91" s="140" t="s">
        <v>54</v>
      </c>
      <c r="C91" s="145">
        <v>0.21</v>
      </c>
      <c r="D91" s="141"/>
      <c r="E91" s="141"/>
      <c r="F91" s="141"/>
      <c r="G91" s="146"/>
      <c r="H91" s="241">
        <f>H90*C91</f>
        <v>630000</v>
      </c>
      <c r="I91" s="242"/>
      <c r="J91" s="243"/>
      <c r="K91" s="90"/>
      <c r="L91" s="91"/>
      <c r="M91" s="90"/>
      <c r="N91" s="90"/>
      <c r="O91" s="89"/>
      <c r="P91" s="90"/>
      <c r="Q91" s="90"/>
      <c r="R91" s="89"/>
      <c r="S91" s="90"/>
      <c r="T91" s="92"/>
      <c r="V91" s="92"/>
      <c r="W91" s="92"/>
    </row>
    <row r="92" spans="2:24" s="88" customFormat="1" ht="24" customHeight="1" thickBot="1" x14ac:dyDescent="0.3">
      <c r="B92" s="147" t="s">
        <v>69</v>
      </c>
      <c r="C92" s="148"/>
      <c r="D92" s="148"/>
      <c r="E92" s="148"/>
      <c r="F92" s="148"/>
      <c r="G92" s="149"/>
      <c r="H92" s="244">
        <f>H91+H90</f>
        <v>3630000</v>
      </c>
      <c r="I92" s="245"/>
      <c r="J92" s="246"/>
      <c r="K92" s="90"/>
      <c r="L92" s="91"/>
      <c r="M92" s="90"/>
      <c r="N92" s="90"/>
      <c r="O92" s="89"/>
      <c r="P92" s="90"/>
      <c r="Q92" s="90"/>
      <c r="R92" s="89"/>
      <c r="S92" s="90"/>
      <c r="T92" s="92"/>
      <c r="V92" s="92"/>
      <c r="W92" s="92"/>
    </row>
    <row r="93" spans="2:24" s="88" customFormat="1" ht="15.75" x14ac:dyDescent="0.25">
      <c r="C93" s="89"/>
      <c r="D93" s="89"/>
      <c r="E93" s="89"/>
      <c r="F93" s="89"/>
      <c r="G93" s="90"/>
      <c r="H93" s="90"/>
      <c r="I93" s="91"/>
      <c r="J93" s="90"/>
      <c r="K93" s="90"/>
      <c r="L93" s="91"/>
      <c r="M93" s="90"/>
      <c r="N93" s="90"/>
      <c r="O93" s="89"/>
      <c r="P93" s="90"/>
      <c r="Q93" s="90"/>
      <c r="R93" s="89"/>
      <c r="S93" s="90"/>
      <c r="T93" s="92"/>
      <c r="V93" s="92"/>
      <c r="W93" s="92"/>
    </row>
    <row r="94" spans="2:24" s="88" customFormat="1" ht="15.75" x14ac:dyDescent="0.25">
      <c r="C94" s="89"/>
      <c r="D94" s="89"/>
      <c r="E94" s="89"/>
      <c r="F94" s="89"/>
      <c r="G94" s="90"/>
      <c r="H94" s="90"/>
      <c r="I94" s="91"/>
      <c r="J94" s="90"/>
      <c r="K94" s="90"/>
      <c r="L94" s="91"/>
      <c r="M94" s="90"/>
      <c r="N94" s="90"/>
      <c r="O94" s="89"/>
      <c r="P94" s="90"/>
      <c r="Q94" s="90"/>
      <c r="R94" s="89"/>
      <c r="S94" s="90"/>
      <c r="T94" s="92"/>
      <c r="V94" s="92"/>
      <c r="W94" s="92"/>
    </row>
    <row r="95" spans="2:24" s="88" customFormat="1" ht="20.25" x14ac:dyDescent="0.25">
      <c r="B95" s="111" t="s">
        <v>57</v>
      </c>
      <c r="C95" s="89"/>
      <c r="D95" s="89"/>
      <c r="E95" s="89"/>
      <c r="F95" s="89"/>
      <c r="G95" s="90"/>
      <c r="H95" s="90"/>
      <c r="I95" s="91"/>
      <c r="J95" s="90"/>
      <c r="K95" s="90"/>
      <c r="L95" s="91"/>
      <c r="M95" s="90"/>
      <c r="N95" s="90"/>
      <c r="O95" s="89"/>
      <c r="P95" s="90"/>
      <c r="Q95" s="90"/>
      <c r="R95" s="89"/>
      <c r="S95" s="90"/>
      <c r="T95" s="92"/>
      <c r="V95" s="92"/>
      <c r="W95" s="92"/>
    </row>
    <row r="96" spans="2:24" s="88" customFormat="1" ht="20.25" x14ac:dyDescent="0.3">
      <c r="B96" s="112" t="s">
        <v>87</v>
      </c>
      <c r="C96" s="89"/>
      <c r="D96" s="89"/>
      <c r="E96" s="89"/>
      <c r="F96" s="89"/>
      <c r="G96" s="90"/>
      <c r="H96" s="90"/>
      <c r="I96" s="91"/>
      <c r="J96" s="90"/>
      <c r="K96" s="90"/>
      <c r="L96" s="91"/>
      <c r="M96" s="90"/>
      <c r="N96" s="90"/>
      <c r="O96" s="89"/>
      <c r="P96" s="90"/>
      <c r="Q96" s="90"/>
      <c r="R96" s="89"/>
      <c r="S96" s="90"/>
      <c r="T96" s="92"/>
      <c r="V96" s="92"/>
      <c r="W96" s="92"/>
    </row>
    <row r="97" spans="2:23" s="88" customFormat="1" ht="15.75" x14ac:dyDescent="0.25">
      <c r="C97" s="89"/>
      <c r="D97" s="89"/>
      <c r="E97" s="89"/>
      <c r="F97" s="89"/>
      <c r="G97" s="90"/>
      <c r="H97" s="90"/>
      <c r="I97" s="91"/>
      <c r="J97" s="90"/>
      <c r="K97" s="90"/>
      <c r="L97" s="91"/>
      <c r="M97" s="90"/>
      <c r="N97" s="90"/>
      <c r="O97" s="89"/>
      <c r="P97" s="90"/>
      <c r="Q97" s="90"/>
      <c r="R97" s="89"/>
      <c r="S97" s="90"/>
      <c r="T97" s="92"/>
      <c r="V97" s="92"/>
      <c r="W97" s="92"/>
    </row>
    <row r="98" spans="2:23" s="88" customFormat="1" ht="16.5" thickBot="1" x14ac:dyDescent="0.3">
      <c r="C98" s="89"/>
      <c r="D98" s="89"/>
      <c r="E98" s="89"/>
      <c r="F98" s="89"/>
      <c r="G98" s="90"/>
      <c r="H98" s="90"/>
      <c r="I98" s="91"/>
      <c r="J98" s="90"/>
      <c r="K98" s="90"/>
      <c r="L98" s="91"/>
      <c r="M98" s="90"/>
      <c r="N98" s="90"/>
      <c r="O98" s="89"/>
      <c r="P98" s="90"/>
      <c r="Q98" s="90"/>
      <c r="R98" s="89"/>
      <c r="S98" s="90"/>
      <c r="T98" s="92"/>
      <c r="V98" s="92"/>
      <c r="W98" s="92"/>
    </row>
    <row r="99" spans="2:23" s="155" customFormat="1" ht="35.25" customHeight="1" thickBot="1" x14ac:dyDescent="0.3">
      <c r="B99" s="150" t="s">
        <v>100</v>
      </c>
      <c r="C99" s="151"/>
      <c r="D99" s="151"/>
      <c r="E99" s="151"/>
      <c r="F99" s="151"/>
      <c r="G99" s="152"/>
      <c r="H99" s="229">
        <f>H90+H56</f>
        <v>3000000</v>
      </c>
      <c r="I99" s="230"/>
      <c r="J99" s="231"/>
      <c r="K99" s="153"/>
      <c r="L99" s="154"/>
      <c r="M99" s="153"/>
      <c r="N99" s="153"/>
      <c r="P99" s="153"/>
      <c r="Q99" s="153"/>
      <c r="S99" s="153"/>
      <c r="T99" s="153"/>
      <c r="V99" s="153"/>
      <c r="W99" s="153"/>
    </row>
    <row r="100" spans="2:23" s="155" customFormat="1" ht="35.25" customHeight="1" thickBot="1" x14ac:dyDescent="0.3">
      <c r="B100" s="156" t="s">
        <v>95</v>
      </c>
      <c r="C100" s="157">
        <v>0.21</v>
      </c>
      <c r="D100" s="151"/>
      <c r="E100" s="151"/>
      <c r="F100" s="151"/>
      <c r="G100" s="152"/>
      <c r="H100" s="232">
        <f>H99*C100</f>
        <v>630000</v>
      </c>
      <c r="I100" s="233"/>
      <c r="J100" s="234"/>
      <c r="K100" s="153"/>
      <c r="L100" s="154"/>
      <c r="M100" s="153"/>
      <c r="N100" s="153"/>
      <c r="P100" s="153"/>
      <c r="Q100" s="153"/>
      <c r="S100" s="153"/>
      <c r="T100" s="153"/>
      <c r="V100" s="153"/>
      <c r="W100" s="153"/>
    </row>
    <row r="101" spans="2:23" s="155" customFormat="1" ht="35.25" customHeight="1" thickBot="1" x14ac:dyDescent="0.3">
      <c r="B101" s="156" t="s">
        <v>101</v>
      </c>
      <c r="C101" s="151"/>
      <c r="D101" s="151"/>
      <c r="E101" s="151"/>
      <c r="F101" s="151"/>
      <c r="G101" s="152"/>
      <c r="H101" s="235">
        <f>H100+H99</f>
        <v>3630000</v>
      </c>
      <c r="I101" s="236"/>
      <c r="J101" s="237"/>
      <c r="K101" s="153"/>
      <c r="L101" s="154"/>
      <c r="M101" s="153"/>
      <c r="N101" s="153"/>
      <c r="P101" s="153"/>
      <c r="Q101" s="153"/>
      <c r="S101" s="153"/>
      <c r="T101" s="153"/>
      <c r="V101" s="153"/>
      <c r="W101" s="153"/>
    </row>
  </sheetData>
  <sortState xmlns:xlrd2="http://schemas.microsoft.com/office/spreadsheetml/2017/richdata2" ref="B3:X46">
    <sortCondition ref="B3"/>
  </sortState>
  <mergeCells count="71">
    <mergeCell ref="H99:J99"/>
    <mergeCell ref="H100:J100"/>
    <mergeCell ref="H101:J101"/>
    <mergeCell ref="F56:G56"/>
    <mergeCell ref="H56:J56"/>
    <mergeCell ref="H57:J57"/>
    <mergeCell ref="H91:J91"/>
    <mergeCell ref="H92:J92"/>
    <mergeCell ref="I74:J74"/>
    <mergeCell ref="I75:J75"/>
    <mergeCell ref="I78:J78"/>
    <mergeCell ref="I79:J79"/>
    <mergeCell ref="I80:J80"/>
    <mergeCell ref="I67:J67"/>
    <mergeCell ref="I68:J68"/>
    <mergeCell ref="I69:J69"/>
    <mergeCell ref="F57:G57"/>
    <mergeCell ref="C54:E54"/>
    <mergeCell ref="F54:G54"/>
    <mergeCell ref="H90:J90"/>
    <mergeCell ref="B66:J66"/>
    <mergeCell ref="B76:E76"/>
    <mergeCell ref="I76:J76"/>
    <mergeCell ref="B77:E77"/>
    <mergeCell ref="I77:J77"/>
    <mergeCell ref="I88:J88"/>
    <mergeCell ref="G85:G87"/>
    <mergeCell ref="B83:E83"/>
    <mergeCell ref="B84:E84"/>
    <mergeCell ref="I83:J83"/>
    <mergeCell ref="I84:J84"/>
    <mergeCell ref="I54:J54"/>
    <mergeCell ref="I70:J70"/>
    <mergeCell ref="I71:J71"/>
    <mergeCell ref="I72:J72"/>
    <mergeCell ref="I73:J73"/>
    <mergeCell ref="F85:F87"/>
    <mergeCell ref="H85:H87"/>
    <mergeCell ref="I85:J87"/>
    <mergeCell ref="I81:J81"/>
    <mergeCell ref="I82:J82"/>
    <mergeCell ref="B88:E88"/>
    <mergeCell ref="B67:E67"/>
    <mergeCell ref="B81:E81"/>
    <mergeCell ref="B82:E82"/>
    <mergeCell ref="B74:E74"/>
    <mergeCell ref="B75:E75"/>
    <mergeCell ref="B78:E78"/>
    <mergeCell ref="B79:E79"/>
    <mergeCell ref="B80:E80"/>
    <mergeCell ref="B68:E68"/>
    <mergeCell ref="B69:E69"/>
    <mergeCell ref="B70:E70"/>
    <mergeCell ref="B71:E71"/>
    <mergeCell ref="B85:E87"/>
    <mergeCell ref="B72:E72"/>
    <mergeCell ref="B73:E73"/>
    <mergeCell ref="U1:W1"/>
    <mergeCell ref="C53:E53"/>
    <mergeCell ref="F53:G53"/>
    <mergeCell ref="C1:E1"/>
    <mergeCell ref="F1:H1"/>
    <mergeCell ref="I1:K1"/>
    <mergeCell ref="L1:N1"/>
    <mergeCell ref="O1:Q1"/>
    <mergeCell ref="R1:T1"/>
    <mergeCell ref="F50:H50"/>
    <mergeCell ref="I50:J50"/>
    <mergeCell ref="I51:J51"/>
    <mergeCell ref="I52:J52"/>
    <mergeCell ref="I53:J53"/>
  </mergeCells>
  <pageMargins left="0.7" right="0.7" top="0.78740157499999996" bottom="0.78740157499999996" header="0.3" footer="0.3"/>
  <pageSetup paperSize="9" scale="26" orientation="landscape" verticalDpi="0" r:id="rId1"/>
  <rowBreaks count="1" manualBreakCount="1">
    <brk id="58" max="22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Krajská správa a údržba silnic středočeského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Hofmiler Josef</dc:creator>
  <cp:lastModifiedBy>Josef Hofmiler</cp:lastModifiedBy>
  <cp:lastPrinted>2024-01-18T06:14:00Z</cp:lastPrinted>
  <dcterms:created xsi:type="dcterms:W3CDTF">2022-04-25T06:45:29Z</dcterms:created>
  <dcterms:modified xsi:type="dcterms:W3CDTF">2024-06-25T04:51:06Z</dcterms:modified>
</cp:coreProperties>
</file>