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Benešov\CMS Dobříš\Soutěž\II-102 od kř. se sil.č. II-114 - Korkyně\"/>
    </mc:Choice>
  </mc:AlternateContent>
  <xr:revisionPtr revIDLastSave="0" documentId="13_ncr:1_{D208C074-AB43-4EB5-A946-01106870EA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rozpočtu" sheetId="3" r:id="rId1"/>
    <sheet name="rozpočet" sheetId="1" r:id="rId2"/>
    <sheet name="sanac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G22" i="1"/>
  <c r="G6" i="4"/>
  <c r="G10" i="1"/>
  <c r="G11" i="1"/>
  <c r="G12" i="1"/>
  <c r="G14" i="1"/>
  <c r="G15" i="1"/>
  <c r="G16" i="1"/>
  <c r="G17" i="1"/>
  <c r="G18" i="1"/>
  <c r="G19" i="1"/>
  <c r="G20" i="1"/>
  <c r="G21" i="1"/>
  <c r="G23" i="1"/>
  <c r="G24" i="1"/>
  <c r="G25" i="1"/>
  <c r="G12" i="4"/>
  <c r="G11" i="4"/>
  <c r="G10" i="4"/>
  <c r="G9" i="4"/>
  <c r="G8" i="4"/>
  <c r="G13" i="4"/>
  <c r="G7" i="4"/>
  <c r="J22" i="3"/>
  <c r="G22" i="3"/>
  <c r="G25" i="3"/>
  <c r="G28" i="1" l="1"/>
  <c r="G29" i="1" l="1"/>
  <c r="G30" i="1" s="1"/>
  <c r="D14" i="3"/>
  <c r="D22" i="3" s="1"/>
  <c r="D26" i="3" s="1"/>
  <c r="G26" i="3" l="1"/>
  <c r="J25" i="3"/>
  <c r="J26" i="3" l="1"/>
</calcChain>
</file>

<file path=xl/sharedStrings.xml><?xml version="1.0" encoding="utf-8"?>
<sst xmlns="http://schemas.openxmlformats.org/spreadsheetml/2006/main" count="179" uniqueCount="136">
  <si>
    <t>MJ</t>
  </si>
  <si>
    <t xml:space="preserve">Zhotovitel: </t>
  </si>
  <si>
    <t>m2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</si>
  <si>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</si>
  <si>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</si>
  <si>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</si>
  <si>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</si>
  <si>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</si>
  <si>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</si>
  <si>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</si>
  <si>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</si>
  <si>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</si>
  <si>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</si>
  <si>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</si>
  <si>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</si>
  <si>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</si>
  <si>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</si>
  <si>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</si>
  <si>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</si>
  <si>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</si>
  <si>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</si>
  <si>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</si>
  <si>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</si>
  <si>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</si>
  <si>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</si>
  <si>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</si>
  <si>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</si>
  <si>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</si>
  <si>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</si>
  <si>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</si>
  <si>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</si>
  <si>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</si>
  <si>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</si>
  <si>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</si>
  <si>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</si>
  <si>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</si>
  <si>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</si>
  <si>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</si>
  <si>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</si>
  <si>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</si>
  <si>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</si>
  <si>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</si>
  <si>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</si>
  <si>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</si>
  <si>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</si>
  <si>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</si>
  <si>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</si>
  <si>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</si>
  <si>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</si>
  <si>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</si>
  <si>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</si>
  <si>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</si>
  <si>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</si>
  <si>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</si>
  <si>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</si>
  <si>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</si>
  <si>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</si>
  <si>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</si>
  <si>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</si>
  <si>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</si>
  <si>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 xml:space="preserve">Sanace  hl. 35cm    - agregovaná položka                  </t>
  </si>
  <si>
    <t>SEPARAČNÍ GEOTEXTILIE</t>
  </si>
  <si>
    <t>SPOJOVACÍ POSTŘIK Z EMULZE DO 0,5KG/M2</t>
  </si>
  <si>
    <t xml:space="preserve">Celkem sanace   </t>
  </si>
  <si>
    <t>015111</t>
  </si>
  <si>
    <t>KPL</t>
  </si>
  <si>
    <t>M3</t>
  </si>
  <si>
    <t>M</t>
  </si>
  <si>
    <t>OČIŠTĚNÍ ASFALTOVÝCH VOZOVEK ZAMETENÍM (samosběr)</t>
  </si>
  <si>
    <t>M2</t>
  </si>
  <si>
    <t>SPOJOVACÍ POSTŘIK Z EMULZE DO 1 KG/M2</t>
  </si>
  <si>
    <t>T</t>
  </si>
  <si>
    <t>029113</t>
  </si>
  <si>
    <t>OSTAT POŽADAVKY - GEODETICKÉ ZAMĚŘENÍ - CELKY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</si>
  <si>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</si>
  <si>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</si>
  <si>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</si>
  <si>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</si>
  <si>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</si>
  <si>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</si>
  <si>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</si>
  <si>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</si>
  <si>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</si>
  <si>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</si>
  <si>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</si>
  <si>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</si>
  <si>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</si>
  <si>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</si>
  <si>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</si>
  <si>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</si>
  <si>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</si>
  <si>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</si>
  <si>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</si>
  <si>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VOZOVKOVÉ VRSTVY ZE ŠTĚRKODRTI TL. DO 150MM</t>
  </si>
  <si>
    <t>574C08</t>
  </si>
  <si>
    <t>Místo (lokalita):</t>
  </si>
  <si>
    <t>………………..</t>
  </si>
  <si>
    <t>DIO v č. zajištění,zajištění a vytyčení ing. sítí</t>
  </si>
  <si>
    <t>KS</t>
  </si>
  <si>
    <t xml:space="preserve">FRÉZOVÁNÍ ZPEVNĚNÝCH PLOCH ASFALTOVÝCH, ODVOZ DO 20 KM </t>
  </si>
  <si>
    <t>ASFALTOVÝ BETON PRO OBRUSNÉ VRSTVY ACO 11+ TL. 50MM</t>
  </si>
  <si>
    <t>ŘEZÁNÍ ASFALTOVÉHO KRYTU VOZOVEK TL DO 50MM</t>
  </si>
  <si>
    <t>915111</t>
  </si>
  <si>
    <t>VDZ V2 - 12,5 cm BARVOU ZÁKLADNÍ -  DODÁVKA A POKLÁDKA</t>
  </si>
  <si>
    <t>SMĚROVÉ SLOUPKY Z PLAST. HMOT VČETNĚ ODRAZNÉHO PÁSKU</t>
  </si>
  <si>
    <t>ZPEVNĚNÍ KRAJNIC z recyklovaného materiáluI TL. DO 100MM + úprava zem. vjezdů</t>
  </si>
  <si>
    <t>014103R</t>
  </si>
  <si>
    <t>Č.</t>
  </si>
  <si>
    <t>1</t>
  </si>
  <si>
    <t>2</t>
  </si>
  <si>
    <t>viz záložka sanace</t>
  </si>
  <si>
    <t>hmotnost              t</t>
  </si>
  <si>
    <t>hmotnost  celkem</t>
  </si>
  <si>
    <t>Oprava povrchu vozovky</t>
  </si>
  <si>
    <t>ŠPZ 2024</t>
  </si>
  <si>
    <t>Objednatel</t>
  </si>
  <si>
    <t>Zhotovitel</t>
  </si>
  <si>
    <t>Ing. Aleš Čermák, Ph. D., MBA - ředitel</t>
  </si>
  <si>
    <t>II/102 od kř. se sil.č. II/114 - Korkyně</t>
  </si>
  <si>
    <t>Silnice č. II/102 v km 29,080 - 30,792, okr. Příbram</t>
  </si>
  <si>
    <t>červen - červenec 2024</t>
  </si>
  <si>
    <t>silnice č. II/102  v km 29,080 - 30,792</t>
  </si>
  <si>
    <t>Sudovice - Korkyně</t>
  </si>
  <si>
    <t>Sanace konstrukčních vrstev tl. 350 mm (dle technické specifikace)</t>
  </si>
  <si>
    <t>TĚSNĚNÍ DILATAČ. SPAR ASF. ZÁLIVKOU</t>
  </si>
  <si>
    <t>Čištění příkopu do 0,25m3/m s odvozem</t>
  </si>
  <si>
    <t>bm</t>
  </si>
  <si>
    <t>17 05 04 - Zemina a kamení neuvedené pod číslem 17 05 03</t>
  </si>
  <si>
    <t xml:space="preserve">Dodavatel odkoupí recyklát za cenu 70 Kč/t - vytěženo 882 t       710 m2 x 0,05  + 8535 x 0,04 </t>
  </si>
  <si>
    <t>9245 m2 + 8549 m2</t>
  </si>
  <si>
    <t>8 549 m2 x 0,05</t>
  </si>
  <si>
    <t>1712 x š. 5,4 m = 9245</t>
  </si>
  <si>
    <t>9 244 m2 ložná vrstva + 8 548 m2 obrusná vrstva</t>
  </si>
  <si>
    <t>příčné spáry + napojení podélná spára napojení na odbočku Pánkov</t>
  </si>
  <si>
    <t>VDZ dl. 3664 m x 0,125 = 458 m2</t>
  </si>
  <si>
    <t>436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</si>
</sst>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  <font>
      <sz val="8"/>
      <name val="Arial CE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8"/>
      <name val="Arial CE"/>
      <family val="2"/>
      <charset val="238"/>
    </font>
    <font>
      <sz val="7"/>
      <name val="MS Sans Serif"/>
      <charset val="1"/>
    </font>
    <font>
      <sz val="9"/>
      <color indexed="8"/>
      <name val="Arial"/>
      <family val="2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8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22" fillId="0" borderId="0"/>
    <xf numFmtId="9" fontId="4" fillId="0" borderId="0" applyFont="0" applyFill="0" applyBorder="0" applyAlignment="0" applyProtection="0">
      <alignment vertical="top" wrapText="1"/>
      <protection locked="0"/>
    </xf>
  </cellStyleXfs>
  <cellXfs count="21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" fontId="8" fillId="0" borderId="5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4" fontId="16" fillId="3" borderId="5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7" fillId="0" borderId="5" xfId="0" applyFont="1" applyBorder="1" applyAlignment="1" applyProtection="1">
      <alignment vertical="top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0" fontId="18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2" applyNumberFormat="1" applyFont="1" applyAlignment="1" applyProtection="1">
      <alignment horizontal="center" vertical="center"/>
    </xf>
    <xf numFmtId="4" fontId="8" fillId="0" borderId="12" xfId="0" applyNumberFormat="1" applyFont="1" applyBorder="1" applyAlignment="1" applyProtection="1">
      <alignment horizontal="right" vertical="center"/>
    </xf>
    <xf numFmtId="0" fontId="19" fillId="0" borderId="13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top"/>
    </xf>
    <xf numFmtId="0" fontId="21" fillId="0" borderId="5" xfId="0" applyFont="1" applyBorder="1" applyAlignment="1">
      <alignment vertical="center"/>
      <protection locked="0"/>
    </xf>
    <xf numFmtId="4" fontId="11" fillId="0" borderId="5" xfId="0" applyNumberFormat="1" applyFont="1" applyBorder="1" applyAlignment="1" applyProtection="1">
      <alignment vertical="center"/>
    </xf>
    <xf numFmtId="4" fontId="21" fillId="0" borderId="5" xfId="0" applyNumberFormat="1" applyFont="1" applyBorder="1" applyAlignment="1">
      <alignment vertical="center"/>
      <protection locked="0"/>
    </xf>
    <xf numFmtId="0" fontId="21" fillId="0" borderId="5" xfId="0" applyFont="1" applyBorder="1" applyAlignment="1">
      <alignment vertical="center" wrapText="1"/>
      <protection locked="0"/>
    </xf>
    <xf numFmtId="0" fontId="21" fillId="0" borderId="14" xfId="0" applyFont="1" applyBorder="1" applyAlignment="1">
      <alignment vertical="center"/>
      <protection locked="0"/>
    </xf>
    <xf numFmtId="4" fontId="21" fillId="0" borderId="14" xfId="0" applyNumberFormat="1" applyFont="1" applyBorder="1" applyAlignment="1">
      <alignment vertical="center"/>
      <protection locked="0"/>
    </xf>
    <xf numFmtId="0" fontId="21" fillId="0" borderId="5" xfId="0" applyFont="1" applyBorder="1" applyAlignment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vertical="center"/>
    </xf>
    <xf numFmtId="0" fontId="21" fillId="0" borderId="4" xfId="0" applyFont="1" applyBorder="1" applyAlignment="1">
      <alignment horizontal="center" vertical="center"/>
      <protection locked="0"/>
    </xf>
    <xf numFmtId="49" fontId="21" fillId="0" borderId="4" xfId="0" applyNumberFormat="1" applyFont="1" applyBorder="1" applyAlignment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  <protection locked="0"/>
    </xf>
    <xf numFmtId="4" fontId="11" fillId="0" borderId="6" xfId="0" applyNumberFormat="1" applyFont="1" applyBorder="1" applyAlignment="1" applyProtection="1">
      <alignment vertical="center"/>
    </xf>
    <xf numFmtId="0" fontId="21" fillId="0" borderId="14" xfId="0" applyFont="1" applyBorder="1" applyAlignment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21" fillId="0" borderId="17" xfId="0" applyFont="1" applyBorder="1" applyAlignment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21" fillId="0" borderId="21" xfId="0" applyFont="1" applyBorder="1" applyAlignment="1">
      <alignment vertical="center"/>
      <protection locked="0"/>
    </xf>
    <xf numFmtId="0" fontId="21" fillId="0" borderId="21" xfId="0" applyFont="1" applyBorder="1" applyAlignment="1">
      <alignment horizontal="center" vertical="center"/>
      <protection locked="0"/>
    </xf>
    <xf numFmtId="4" fontId="21" fillId="0" borderId="21" xfId="0" applyNumberFormat="1" applyFont="1" applyBorder="1" applyAlignment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horizontal="right" vertical="center"/>
    </xf>
    <xf numFmtId="4" fontId="16" fillId="0" borderId="13" xfId="0" applyNumberFormat="1" applyFont="1" applyBorder="1" applyAlignment="1" applyProtection="1">
      <alignment horizontal="right" vertical="center"/>
    </xf>
    <xf numFmtId="4" fontId="19" fillId="0" borderId="24" xfId="0" applyNumberFormat="1" applyFont="1" applyBorder="1" applyAlignment="1" applyProtection="1">
      <alignment vertical="center"/>
    </xf>
    <xf numFmtId="4" fontId="11" fillId="0" borderId="25" xfId="0" applyNumberFormat="1" applyFont="1" applyBorder="1" applyAlignment="1" applyProtection="1">
      <alignment vertical="center"/>
    </xf>
    <xf numFmtId="39" fontId="11" fillId="0" borderId="5" xfId="0" applyNumberFormat="1" applyFont="1" applyBorder="1" applyAlignment="1" applyProtection="1">
      <alignment vertical="center"/>
    </xf>
    <xf numFmtId="4" fontId="11" fillId="0" borderId="26" xfId="0" applyNumberFormat="1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horizontal="right" vertical="center"/>
    </xf>
    <xf numFmtId="4" fontId="8" fillId="0" borderId="10" xfId="0" applyNumberFormat="1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9" fillId="0" borderId="29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8" fillId="0" borderId="15" xfId="0" applyNumberFormat="1" applyFont="1" applyBorder="1" applyAlignment="1" applyProtection="1">
      <alignment horizontal="right" vertical="center"/>
    </xf>
    <xf numFmtId="4" fontId="9" fillId="0" borderId="26" xfId="0" applyNumberFormat="1" applyFont="1" applyBorder="1" applyAlignment="1" applyProtection="1">
      <alignment vertical="center"/>
    </xf>
    <xf numFmtId="0" fontId="9" fillId="2" borderId="30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top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 vertical="center"/>
    </xf>
    <xf numFmtId="4" fontId="11" fillId="0" borderId="14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9" fontId="21" fillId="0" borderId="32" xfId="0" applyNumberFormat="1" applyFont="1" applyBorder="1" applyAlignment="1">
      <alignment horizontal="center" vertical="center"/>
      <protection locked="0"/>
    </xf>
    <xf numFmtId="0" fontId="21" fillId="0" borderId="3" xfId="0" applyFont="1" applyBorder="1" applyAlignment="1">
      <alignment vertical="center"/>
      <protection locked="0"/>
    </xf>
    <xf numFmtId="4" fontId="11" fillId="0" borderId="3" xfId="0" applyNumberFormat="1" applyFont="1" applyBorder="1" applyAlignment="1" applyProtection="1">
      <alignment vertical="center"/>
    </xf>
    <xf numFmtId="49" fontId="21" fillId="0" borderId="27" xfId="0" applyNumberFormat="1" applyFont="1" applyBorder="1" applyAlignment="1">
      <alignment horizontal="center" vertical="center"/>
      <protection locked="0"/>
    </xf>
    <xf numFmtId="4" fontId="11" fillId="0" borderId="21" xfId="0" applyNumberFormat="1" applyFont="1" applyBorder="1" applyAlignment="1" applyProtection="1">
      <alignment vertical="center"/>
    </xf>
    <xf numFmtId="165" fontId="21" fillId="0" borderId="28" xfId="0" applyNumberFormat="1" applyFont="1" applyBorder="1" applyAlignment="1">
      <alignment horizontal="center" vertical="center"/>
      <protection locked="0"/>
    </xf>
    <xf numFmtId="0" fontId="21" fillId="0" borderId="28" xfId="0" applyFont="1" applyBorder="1" applyAlignment="1">
      <alignment horizontal="center" vertical="center"/>
      <protection locked="0"/>
    </xf>
    <xf numFmtId="49" fontId="21" fillId="0" borderId="33" xfId="0" applyNumberFormat="1" applyFont="1" applyBorder="1" applyAlignment="1">
      <alignment horizontal="center" vertical="center"/>
      <protection locked="0"/>
    </xf>
    <xf numFmtId="0" fontId="21" fillId="0" borderId="33" xfId="0" applyFont="1" applyBorder="1" applyAlignment="1">
      <alignment horizontal="center" vertical="center"/>
      <protection locked="0"/>
    </xf>
    <xf numFmtId="0" fontId="21" fillId="0" borderId="15" xfId="0" applyFont="1" applyBorder="1" applyAlignment="1">
      <alignment vertical="center"/>
      <protection locked="0"/>
    </xf>
    <xf numFmtId="0" fontId="21" fillId="0" borderId="5" xfId="0" applyFont="1" applyBorder="1" applyAlignment="1" applyProtection="1">
      <alignment horizontal="left" vertical="center"/>
    </xf>
    <xf numFmtId="0" fontId="9" fillId="2" borderId="30" xfId="0" applyFont="1" applyFill="1" applyBorder="1" applyAlignment="1" applyProtection="1">
      <alignment horizontal="center" vertical="center"/>
    </xf>
    <xf numFmtId="1" fontId="21" fillId="0" borderId="7" xfId="0" applyNumberFormat="1" applyFont="1" applyBorder="1" applyAlignment="1" applyProtection="1">
      <alignment horizontal="center" vertical="center"/>
    </xf>
    <xf numFmtId="37" fontId="0" fillId="0" borderId="5" xfId="0" applyNumberFormat="1" applyBorder="1" applyAlignment="1">
      <alignment horizontal="left" vertical="top" wrapText="1"/>
      <protection locked="0"/>
    </xf>
    <xf numFmtId="0" fontId="27" fillId="0" borderId="5" xfId="0" applyFont="1" applyBorder="1" applyAlignment="1" applyProtection="1">
      <alignment vertical="top"/>
    </xf>
    <xf numFmtId="0" fontId="0" fillId="0" borderId="5" xfId="0" applyBorder="1" applyAlignment="1" applyProtection="1">
      <alignment vertical="top" wrapText="1"/>
    </xf>
    <xf numFmtId="4" fontId="9" fillId="0" borderId="0" xfId="0" applyNumberFormat="1" applyFont="1" applyAlignment="1" applyProtection="1">
      <alignment vertical="center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4" fontId="9" fillId="0" borderId="35" xfId="0" applyNumberFormat="1" applyFont="1" applyBorder="1" applyAlignment="1" applyProtection="1">
      <alignment vertical="center"/>
    </xf>
    <xf numFmtId="1" fontId="21" fillId="0" borderId="2" xfId="0" applyNumberFormat="1" applyFont="1" applyBorder="1" applyAlignment="1">
      <alignment horizontal="center" vertical="center"/>
      <protection locked="0"/>
    </xf>
    <xf numFmtId="4" fontId="21" fillId="0" borderId="3" xfId="0" applyNumberFormat="1" applyFont="1" applyBorder="1" applyAlignment="1">
      <alignment vertical="center"/>
      <protection locked="0"/>
    </xf>
    <xf numFmtId="1" fontId="21" fillId="0" borderId="17" xfId="0" applyNumberFormat="1" applyFont="1" applyBorder="1" applyAlignment="1">
      <alignment horizontal="center" vertical="center"/>
      <protection locked="0"/>
    </xf>
    <xf numFmtId="1" fontId="21" fillId="0" borderId="4" xfId="0" applyNumberFormat="1" applyFont="1" applyBorder="1" applyAlignment="1">
      <alignment horizontal="center" vertical="center"/>
      <protection locked="0"/>
    </xf>
    <xf numFmtId="1" fontId="21" fillId="0" borderId="16" xfId="0" applyNumberFormat="1" applyFont="1" applyBorder="1" applyAlignment="1">
      <alignment horizontal="center" vertical="center"/>
      <protection locked="0"/>
    </xf>
    <xf numFmtId="1" fontId="21" fillId="0" borderId="36" xfId="0" applyNumberFormat="1" applyFont="1" applyBorder="1" applyAlignment="1">
      <alignment horizontal="center" vertical="center"/>
      <protection locked="0"/>
    </xf>
    <xf numFmtId="0" fontId="21" fillId="0" borderId="37" xfId="0" applyFont="1" applyBorder="1" applyAlignment="1">
      <alignment horizontal="center" vertical="center"/>
      <protection locked="0"/>
    </xf>
    <xf numFmtId="39" fontId="11" fillId="0" borderId="15" xfId="0" applyNumberFormat="1" applyFont="1" applyBorder="1" applyAlignment="1" applyProtection="1">
      <alignment vertical="center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vertical="center" wrapText="1"/>
    </xf>
    <xf numFmtId="49" fontId="12" fillId="0" borderId="5" xfId="0" applyNumberFormat="1" applyFont="1" applyBorder="1" applyAlignment="1" applyProtection="1">
      <alignment vertical="center" wrapText="1"/>
    </xf>
    <xf numFmtId="49" fontId="11" fillId="0" borderId="3" xfId="0" applyNumberFormat="1" applyFont="1" applyBorder="1" applyAlignment="1" applyProtection="1">
      <alignment horizontal="left" vertical="center"/>
    </xf>
    <xf numFmtId="49" fontId="12" fillId="0" borderId="49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49" fontId="11" fillId="0" borderId="25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9" fontId="11" fillId="0" borderId="4" xfId="0" applyNumberFormat="1" applyFont="1" applyBorder="1" applyAlignment="1" applyProtection="1">
      <alignment horizontal="left" vertical="center"/>
    </xf>
    <xf numFmtId="49" fontId="11" fillId="0" borderId="46" xfId="0" applyNumberFormat="1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49" fontId="11" fillId="0" borderId="5" xfId="0" applyNumberFormat="1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49" fontId="28" fillId="0" borderId="46" xfId="0" applyNumberFormat="1" applyFont="1" applyBorder="1" applyAlignment="1" applyProtection="1">
      <alignment vertical="center" wrapText="1"/>
    </xf>
    <xf numFmtId="0" fontId="28" fillId="0" borderId="33" xfId="0" applyFont="1" applyBorder="1" applyAlignment="1" applyProtection="1">
      <alignment vertical="center" wrapText="1"/>
    </xf>
    <xf numFmtId="0" fontId="28" fillId="0" borderId="48" xfId="0" applyFont="1" applyBorder="1" applyAlignment="1" applyProtection="1">
      <alignment vertical="center" wrapText="1"/>
    </xf>
    <xf numFmtId="0" fontId="28" fillId="0" borderId="27" xfId="0" applyFont="1" applyBorder="1" applyAlignment="1" applyProtection="1">
      <alignment vertical="center" wrapText="1"/>
    </xf>
    <xf numFmtId="14" fontId="11" fillId="0" borderId="6" xfId="0" applyNumberFormat="1" applyFont="1" applyBorder="1" applyAlignment="1" applyProtection="1">
      <alignment horizontal="left" vertical="center"/>
    </xf>
    <xf numFmtId="14" fontId="11" fillId="0" borderId="5" xfId="0" applyNumberFormat="1" applyFont="1" applyBorder="1" applyAlignment="1" applyProtection="1">
      <alignment horizontal="left" vertical="center"/>
    </xf>
    <xf numFmtId="49" fontId="12" fillId="0" borderId="5" xfId="0" applyNumberFormat="1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6" fillId="3" borderId="4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8" fillId="0" borderId="44" xfId="0" applyNumberFormat="1" applyFont="1" applyBorder="1" applyAlignment="1" applyProtection="1">
      <alignment horizontal="left" vertical="center"/>
    </xf>
    <xf numFmtId="0" fontId="8" fillId="0" borderId="45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49" fontId="29" fillId="4" borderId="46" xfId="0" applyNumberFormat="1" applyFont="1" applyFill="1" applyBorder="1" applyAlignment="1" applyProtection="1">
      <alignment horizontal="center" vertical="center"/>
    </xf>
    <xf numFmtId="0" fontId="29" fillId="4" borderId="45" xfId="0" applyFont="1" applyFill="1" applyBorder="1" applyAlignment="1" applyProtection="1">
      <alignment horizontal="center" vertical="center"/>
    </xf>
    <xf numFmtId="0" fontId="29" fillId="4" borderId="33" xfId="0" applyFont="1" applyFill="1" applyBorder="1" applyAlignment="1" applyProtection="1">
      <alignment horizontal="center" vertical="center"/>
    </xf>
    <xf numFmtId="0" fontId="29" fillId="4" borderId="47" xfId="0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49" fontId="30" fillId="0" borderId="43" xfId="0" applyNumberFormat="1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0" fillId="0" borderId="34" xfId="0" applyFont="1" applyBorder="1" applyAlignment="1" applyProtection="1">
      <alignment horizontal="left" vertical="center"/>
    </xf>
    <xf numFmtId="0" fontId="30" fillId="0" borderId="10" xfId="0" applyFont="1" applyBorder="1" applyAlignment="1" applyProtection="1">
      <alignment horizontal="left" vertical="center"/>
    </xf>
    <xf numFmtId="49" fontId="8" fillId="0" borderId="38" xfId="0" applyNumberFormat="1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left" vertical="center"/>
    </xf>
    <xf numFmtId="0" fontId="8" fillId="0" borderId="40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left" vertical="center"/>
    </xf>
    <xf numFmtId="0" fontId="30" fillId="0" borderId="39" xfId="0" applyFont="1" applyBorder="1" applyAlignment="1" applyProtection="1">
      <alignment horizontal="left" vertical="center"/>
    </xf>
    <xf numFmtId="0" fontId="30" fillId="0" borderId="40" xfId="0" applyFont="1" applyBorder="1" applyAlignment="1" applyProtection="1">
      <alignment horizontal="left" vertical="center"/>
    </xf>
    <xf numFmtId="0" fontId="30" fillId="0" borderId="42" xfId="0" applyFont="1" applyBorder="1" applyAlignment="1" applyProtection="1">
      <alignment horizontal="left" vertical="center"/>
    </xf>
    <xf numFmtId="49" fontId="29" fillId="0" borderId="43" xfId="0" applyNumberFormat="1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34" xfId="0" applyFont="1" applyBorder="1" applyAlignment="1" applyProtection="1">
      <alignment horizontal="left" vertical="center"/>
    </xf>
    <xf numFmtId="0" fontId="29" fillId="0" borderId="1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top" wrapText="1"/>
    </xf>
    <xf numFmtId="0" fontId="21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vertical="top"/>
    </xf>
    <xf numFmtId="2" fontId="11" fillId="0" borderId="5" xfId="0" applyNumberFormat="1" applyFont="1" applyBorder="1" applyAlignment="1" applyProtection="1">
      <alignment vertical="top"/>
    </xf>
    <xf numFmtId="0" fontId="21" fillId="0" borderId="5" xfId="0" applyFont="1" applyBorder="1" applyAlignment="1" applyProtection="1">
      <alignment vertical="center" shrinkToFit="1"/>
    </xf>
    <xf numFmtId="2" fontId="21" fillId="0" borderId="5" xfId="0" applyNumberFormat="1" applyFont="1" applyBorder="1" applyAlignment="1" applyProtection="1">
      <alignment vertical="top"/>
    </xf>
    <xf numFmtId="0" fontId="26" fillId="0" borderId="5" xfId="1" applyFont="1" applyBorder="1" applyAlignment="1" applyProtection="1">
      <alignment horizontal="left" vertical="center" wrapText="1"/>
      <protection locked="0"/>
    </xf>
    <xf numFmtId="0" fontId="26" fillId="0" borderId="51" xfId="1" applyFont="1" applyBorder="1" applyAlignment="1" applyProtection="1">
      <alignment horizontal="left" vertical="center" wrapText="1"/>
      <protection locked="0"/>
    </xf>
    <xf numFmtId="39" fontId="11" fillId="0" borderId="14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37" fontId="0" fillId="0" borderId="5" xfId="0" applyNumberFormat="1" applyBorder="1" applyAlignment="1">
      <alignment horizontal="left" vertical="center" wrapText="1"/>
      <protection locked="0"/>
    </xf>
    <xf numFmtId="0" fontId="31" fillId="0" borderId="5" xfId="0" applyFont="1" applyBorder="1" applyAlignment="1" applyProtection="1">
      <alignment vertical="top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27</xdr:row>
          <xdr:rowOff>160020</xdr:rowOff>
        </xdr:from>
        <xdr:to>
          <xdr:col>3</xdr:col>
          <xdr:colOff>1722120</xdr:colOff>
          <xdr:row>31</xdr:row>
          <xdr:rowOff>83820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tabSelected="1" workbookViewId="0">
      <selection activeCell="B1" sqref="B1:J1"/>
    </sheetView>
  </sheetViews>
  <sheetFormatPr defaultColWidth="13.28515625" defaultRowHeight="13.2" x14ac:dyDescent="0.2"/>
  <cols>
    <col min="1" max="1" width="3.28515625" style="16" customWidth="1"/>
    <col min="2" max="2" width="13.28515625" style="16" customWidth="1"/>
    <col min="3" max="3" width="11.85546875" style="16" customWidth="1"/>
    <col min="4" max="4" width="27.85546875" style="16" customWidth="1"/>
    <col min="5" max="5" width="14.42578125" style="16" customWidth="1"/>
    <col min="6" max="6" width="18.42578125" style="16" customWidth="1"/>
    <col min="7" max="7" width="26.28515625" style="16" customWidth="1"/>
    <col min="8" max="8" width="16" style="16" customWidth="1"/>
    <col min="9" max="9" width="13.85546875" style="16" customWidth="1"/>
    <col min="10" max="10" width="29.42578125" style="16" customWidth="1"/>
    <col min="11" max="11" width="13.28515625" style="16"/>
    <col min="12" max="12" width="13.7109375" style="16" bestFit="1" customWidth="1"/>
    <col min="13" max="16384" width="13.28515625" style="16"/>
  </cols>
  <sheetData>
    <row r="1" spans="2:12" ht="28.65" customHeight="1" thickBot="1" x14ac:dyDescent="0.25">
      <c r="B1" s="131" t="s">
        <v>12</v>
      </c>
      <c r="C1" s="132"/>
      <c r="D1" s="132"/>
      <c r="E1" s="132"/>
      <c r="F1" s="132"/>
      <c r="G1" s="132"/>
      <c r="H1" s="132"/>
      <c r="I1" s="132"/>
      <c r="J1" s="132"/>
    </row>
    <row r="2" spans="2:12" ht="12.75" customHeight="1" x14ac:dyDescent="0.2">
      <c r="B2" s="133" t="s">
        <v>13</v>
      </c>
      <c r="C2" s="134"/>
      <c r="D2" s="137" t="s">
        <v>118</v>
      </c>
      <c r="E2" s="137"/>
      <c r="F2" s="139" t="s">
        <v>14</v>
      </c>
      <c r="G2" s="140" t="s">
        <v>83</v>
      </c>
      <c r="H2" s="141"/>
      <c r="I2" s="139" t="s">
        <v>15</v>
      </c>
      <c r="J2" s="144" t="s">
        <v>84</v>
      </c>
    </row>
    <row r="3" spans="2:12" x14ac:dyDescent="0.2">
      <c r="B3" s="135"/>
      <c r="C3" s="136"/>
      <c r="D3" s="138"/>
      <c r="E3" s="138"/>
      <c r="F3" s="136"/>
      <c r="G3" s="142"/>
      <c r="H3" s="143"/>
      <c r="I3" s="136"/>
      <c r="J3" s="145"/>
    </row>
    <row r="4" spans="2:12" x14ac:dyDescent="0.2">
      <c r="B4" s="147" t="s">
        <v>16</v>
      </c>
      <c r="C4" s="136"/>
      <c r="D4" s="148" t="s">
        <v>113</v>
      </c>
      <c r="E4" s="149"/>
      <c r="F4" s="152" t="s">
        <v>17</v>
      </c>
      <c r="G4" s="153"/>
      <c r="H4" s="154"/>
      <c r="I4" s="152" t="s">
        <v>15</v>
      </c>
      <c r="J4" s="146"/>
    </row>
    <row r="5" spans="2:12" x14ac:dyDescent="0.2">
      <c r="B5" s="135"/>
      <c r="C5" s="136"/>
      <c r="D5" s="150"/>
      <c r="E5" s="151"/>
      <c r="F5" s="136"/>
      <c r="G5" s="154"/>
      <c r="H5" s="154"/>
      <c r="I5" s="136"/>
      <c r="J5" s="145"/>
    </row>
    <row r="6" spans="2:12" ht="13.2" customHeight="1" x14ac:dyDescent="0.2">
      <c r="B6" s="147" t="s">
        <v>18</v>
      </c>
      <c r="C6" s="136"/>
      <c r="D6" s="155" t="s">
        <v>119</v>
      </c>
      <c r="E6" s="156"/>
      <c r="F6" s="152" t="s">
        <v>19</v>
      </c>
      <c r="G6" s="153"/>
      <c r="H6" s="154"/>
      <c r="I6" s="152" t="s">
        <v>15</v>
      </c>
      <c r="J6" s="146"/>
    </row>
    <row r="7" spans="2:12" x14ac:dyDescent="0.2">
      <c r="B7" s="135"/>
      <c r="C7" s="136"/>
      <c r="D7" s="157"/>
      <c r="E7" s="158"/>
      <c r="F7" s="136"/>
      <c r="G7" s="154"/>
      <c r="H7" s="154"/>
      <c r="I7" s="136"/>
      <c r="J7" s="145"/>
    </row>
    <row r="8" spans="2:12" x14ac:dyDescent="0.2">
      <c r="B8" s="147" t="s">
        <v>85</v>
      </c>
      <c r="C8" s="136"/>
      <c r="D8" s="160" t="s">
        <v>120</v>
      </c>
      <c r="E8" s="160"/>
      <c r="F8" s="152" t="s">
        <v>86</v>
      </c>
      <c r="G8" s="154"/>
      <c r="H8" s="154"/>
      <c r="I8" s="152" t="s">
        <v>87</v>
      </c>
      <c r="J8" s="146"/>
    </row>
    <row r="9" spans="2:12" x14ac:dyDescent="0.2">
      <c r="B9" s="135"/>
      <c r="C9" s="136"/>
      <c r="D9" s="160"/>
      <c r="E9" s="160"/>
      <c r="F9" s="136"/>
      <c r="G9" s="154"/>
      <c r="H9" s="154"/>
      <c r="I9" s="136"/>
      <c r="J9" s="145"/>
    </row>
    <row r="10" spans="2:12" x14ac:dyDescent="0.2">
      <c r="B10" s="147" t="s">
        <v>88</v>
      </c>
      <c r="C10" s="136"/>
      <c r="D10" s="161" t="s">
        <v>114</v>
      </c>
      <c r="E10" s="162"/>
      <c r="F10" s="152" t="s">
        <v>20</v>
      </c>
      <c r="G10" s="153"/>
      <c r="H10" s="154"/>
      <c r="I10" s="152" t="s">
        <v>21</v>
      </c>
      <c r="J10" s="159"/>
    </row>
    <row r="11" spans="2:12" x14ac:dyDescent="0.2">
      <c r="B11" s="135"/>
      <c r="C11" s="136"/>
      <c r="D11" s="162"/>
      <c r="E11" s="162"/>
      <c r="F11" s="136"/>
      <c r="G11" s="154"/>
      <c r="H11" s="154"/>
      <c r="I11" s="136"/>
      <c r="J11" s="145"/>
    </row>
    <row r="12" spans="2:12" ht="23.4" customHeight="1" thickBot="1" x14ac:dyDescent="0.25">
      <c r="B12" s="163" t="s">
        <v>22</v>
      </c>
      <c r="C12" s="164"/>
      <c r="D12" s="164"/>
      <c r="E12" s="164"/>
      <c r="F12" s="164"/>
      <c r="G12" s="164"/>
      <c r="H12" s="164"/>
      <c r="I12" s="164"/>
      <c r="J12" s="165"/>
    </row>
    <row r="13" spans="2:12" ht="26.4" customHeight="1" x14ac:dyDescent="0.2">
      <c r="B13" s="17" t="s">
        <v>23</v>
      </c>
      <c r="C13" s="166" t="s">
        <v>24</v>
      </c>
      <c r="D13" s="167"/>
      <c r="E13" s="18" t="s">
        <v>25</v>
      </c>
      <c r="F13" s="166" t="s">
        <v>26</v>
      </c>
      <c r="G13" s="167"/>
      <c r="H13" s="18" t="s">
        <v>27</v>
      </c>
      <c r="I13" s="166" t="s">
        <v>28</v>
      </c>
      <c r="J13" s="168"/>
    </row>
    <row r="14" spans="2:12" ht="15.15" customHeight="1" x14ac:dyDescent="0.2">
      <c r="B14" s="19" t="s">
        <v>29</v>
      </c>
      <c r="C14" s="20" t="s">
        <v>30</v>
      </c>
      <c r="D14" s="21">
        <f>rozpočet!G28</f>
        <v>0</v>
      </c>
      <c r="E14" s="169" t="s">
        <v>31</v>
      </c>
      <c r="F14" s="170"/>
      <c r="G14" s="21">
        <v>0</v>
      </c>
      <c r="H14" s="169" t="s">
        <v>32</v>
      </c>
      <c r="I14" s="170"/>
      <c r="J14" s="22">
        <v>0</v>
      </c>
    </row>
    <row r="15" spans="2:12" ht="15.15" customHeight="1" x14ac:dyDescent="0.2">
      <c r="B15" s="19"/>
      <c r="C15" s="20" t="s">
        <v>33</v>
      </c>
      <c r="D15" s="21">
        <v>0</v>
      </c>
      <c r="E15" s="169" t="s">
        <v>34</v>
      </c>
      <c r="F15" s="170"/>
      <c r="G15" s="21">
        <v>0</v>
      </c>
      <c r="H15" s="169" t="s">
        <v>35</v>
      </c>
      <c r="I15" s="170"/>
      <c r="J15" s="22">
        <v>0</v>
      </c>
      <c r="L15" s="23"/>
    </row>
    <row r="16" spans="2:12" ht="15.15" customHeight="1" x14ac:dyDescent="0.2">
      <c r="B16" s="19" t="s">
        <v>36</v>
      </c>
      <c r="C16" s="20" t="s">
        <v>30</v>
      </c>
      <c r="D16" s="21">
        <v>0</v>
      </c>
      <c r="E16" s="169" t="s">
        <v>37</v>
      </c>
      <c r="F16" s="170"/>
      <c r="G16" s="21">
        <v>0</v>
      </c>
      <c r="H16" s="169" t="s">
        <v>38</v>
      </c>
      <c r="I16" s="170"/>
      <c r="J16" s="22">
        <v>0</v>
      </c>
    </row>
    <row r="17" spans="2:10" ht="15.15" customHeight="1" x14ac:dyDescent="0.2">
      <c r="B17" s="19"/>
      <c r="C17" s="20" t="s">
        <v>33</v>
      </c>
      <c r="D17" s="21">
        <v>0</v>
      </c>
      <c r="E17" s="169"/>
      <c r="F17" s="170"/>
      <c r="G17" s="24"/>
      <c r="H17" s="169" t="s">
        <v>39</v>
      </c>
      <c r="I17" s="170"/>
      <c r="J17" s="22">
        <v>0</v>
      </c>
    </row>
    <row r="18" spans="2:10" ht="15.15" customHeight="1" x14ac:dyDescent="0.2">
      <c r="B18" s="19" t="s">
        <v>40</v>
      </c>
      <c r="C18" s="20" t="s">
        <v>30</v>
      </c>
      <c r="D18" s="21">
        <v>0</v>
      </c>
      <c r="E18" s="169"/>
      <c r="F18" s="170"/>
      <c r="G18" s="24"/>
      <c r="H18" s="169" t="s">
        <v>41</v>
      </c>
      <c r="I18" s="170"/>
      <c r="J18" s="22">
        <v>0</v>
      </c>
    </row>
    <row r="19" spans="2:10" ht="15.15" customHeight="1" x14ac:dyDescent="0.2">
      <c r="B19" s="19"/>
      <c r="C19" s="20" t="s">
        <v>33</v>
      </c>
      <c r="D19" s="21">
        <v>0</v>
      </c>
      <c r="E19" s="169"/>
      <c r="F19" s="170"/>
      <c r="G19" s="24"/>
      <c r="H19" s="169" t="s">
        <v>42</v>
      </c>
      <c r="I19" s="170"/>
      <c r="J19" s="22">
        <v>0</v>
      </c>
    </row>
    <row r="20" spans="2:10" ht="15.15" customHeight="1" x14ac:dyDescent="0.2">
      <c r="B20" s="171" t="s">
        <v>43</v>
      </c>
      <c r="C20" s="172"/>
      <c r="D20" s="21">
        <v>0</v>
      </c>
      <c r="E20" s="169"/>
      <c r="F20" s="170"/>
      <c r="G20" s="24"/>
      <c r="H20" s="169"/>
      <c r="I20" s="170"/>
      <c r="J20" s="25"/>
    </row>
    <row r="21" spans="2:10" ht="15.15" customHeight="1" x14ac:dyDescent="0.2">
      <c r="B21" s="171" t="s">
        <v>44</v>
      </c>
      <c r="C21" s="172"/>
      <c r="D21" s="21">
        <v>0</v>
      </c>
      <c r="E21" s="169"/>
      <c r="F21" s="170"/>
      <c r="G21" s="24"/>
      <c r="H21" s="169"/>
      <c r="I21" s="170"/>
      <c r="J21" s="25"/>
    </row>
    <row r="22" spans="2:10" ht="16.649999999999999" customHeight="1" x14ac:dyDescent="0.2">
      <c r="B22" s="171" t="s">
        <v>45</v>
      </c>
      <c r="C22" s="172"/>
      <c r="D22" s="21">
        <f>SUM(D14:D21)</f>
        <v>0</v>
      </c>
      <c r="E22" s="173" t="s">
        <v>46</v>
      </c>
      <c r="F22" s="172"/>
      <c r="G22" s="21">
        <f>SUM(G14:G21)</f>
        <v>0</v>
      </c>
      <c r="H22" s="173" t="s">
        <v>47</v>
      </c>
      <c r="I22" s="172"/>
      <c r="J22" s="22">
        <f>SUM(J14:J21)</f>
        <v>0</v>
      </c>
    </row>
    <row r="23" spans="2:10" x14ac:dyDescent="0.2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15" customHeight="1" x14ac:dyDescent="0.2">
      <c r="B24" s="174" t="s">
        <v>48</v>
      </c>
      <c r="C24" s="175"/>
      <c r="D24" s="29">
        <v>0</v>
      </c>
      <c r="J24" s="30"/>
    </row>
    <row r="25" spans="2:10" ht="15.15" customHeight="1" x14ac:dyDescent="0.2">
      <c r="B25" s="174" t="s">
        <v>49</v>
      </c>
      <c r="C25" s="175"/>
      <c r="D25" s="29">
        <v>0</v>
      </c>
      <c r="E25" s="176" t="s">
        <v>50</v>
      </c>
      <c r="F25" s="175"/>
      <c r="G25" s="29">
        <f>ROUND(D25*(14/100),2)</f>
        <v>0</v>
      </c>
      <c r="H25" s="176" t="s">
        <v>10</v>
      </c>
      <c r="I25" s="175"/>
      <c r="J25" s="31">
        <f>SUM(D24:D26)</f>
        <v>0</v>
      </c>
    </row>
    <row r="26" spans="2:10" ht="15.15" customHeight="1" x14ac:dyDescent="0.2">
      <c r="B26" s="174" t="s">
        <v>51</v>
      </c>
      <c r="C26" s="175"/>
      <c r="D26" s="29">
        <f>D22+G22*J22</f>
        <v>0</v>
      </c>
      <c r="E26" s="176" t="s">
        <v>4</v>
      </c>
      <c r="F26" s="175"/>
      <c r="G26" s="29">
        <f>ROUND(D26*(21/100),2)</f>
        <v>0</v>
      </c>
      <c r="H26" s="176" t="s">
        <v>52</v>
      </c>
      <c r="I26" s="175"/>
      <c r="J26" s="31">
        <f>SUM(G25:G26)+J25</f>
        <v>0</v>
      </c>
    </row>
    <row r="27" spans="2:10" x14ac:dyDescent="0.2">
      <c r="B27" s="32"/>
      <c r="J27" s="30"/>
    </row>
    <row r="28" spans="2:10" ht="14.4" customHeight="1" x14ac:dyDescent="0.2">
      <c r="B28" s="177"/>
      <c r="C28" s="178"/>
      <c r="D28" s="179"/>
      <c r="E28" s="180" t="s">
        <v>115</v>
      </c>
      <c r="F28" s="181"/>
      <c r="G28" s="182"/>
      <c r="H28" s="180" t="s">
        <v>116</v>
      </c>
      <c r="I28" s="181"/>
      <c r="J28" s="183"/>
    </row>
    <row r="29" spans="2:10" ht="14.4" customHeight="1" x14ac:dyDescent="0.2">
      <c r="B29" s="184"/>
      <c r="C29" s="185"/>
      <c r="D29" s="186"/>
      <c r="E29" s="198" t="s">
        <v>117</v>
      </c>
      <c r="F29" s="199"/>
      <c r="G29" s="200"/>
      <c r="H29" s="187"/>
      <c r="I29" s="188"/>
      <c r="J29" s="190"/>
    </row>
    <row r="30" spans="2:10" ht="14.4" customHeight="1" x14ac:dyDescent="0.2">
      <c r="B30" s="184"/>
      <c r="C30" s="185"/>
      <c r="D30" s="186"/>
      <c r="E30" s="198"/>
      <c r="F30" s="199"/>
      <c r="G30" s="200"/>
      <c r="H30" s="198"/>
      <c r="I30" s="199"/>
      <c r="J30" s="201"/>
    </row>
    <row r="31" spans="2:10" ht="14.4" customHeight="1" x14ac:dyDescent="0.2">
      <c r="B31" s="184"/>
      <c r="C31" s="185"/>
      <c r="D31" s="186"/>
      <c r="E31" s="187"/>
      <c r="F31" s="188"/>
      <c r="G31" s="189"/>
      <c r="H31" s="187"/>
      <c r="I31" s="188"/>
      <c r="J31" s="190"/>
    </row>
    <row r="32" spans="2:10" ht="14.4" customHeight="1" thickBot="1" x14ac:dyDescent="0.25">
      <c r="B32" s="191"/>
      <c r="C32" s="192"/>
      <c r="D32" s="193"/>
      <c r="E32" s="194" t="s">
        <v>53</v>
      </c>
      <c r="F32" s="195"/>
      <c r="G32" s="196"/>
      <c r="H32" s="194" t="s">
        <v>53</v>
      </c>
      <c r="I32" s="195"/>
      <c r="J32" s="197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342900</xdr:colOff>
                <xdr:row>27</xdr:row>
                <xdr:rowOff>160020</xdr:rowOff>
              </from>
              <to>
                <xdr:col>3</xdr:col>
                <xdr:colOff>1722120</xdr:colOff>
                <xdr:row>31</xdr:row>
                <xdr:rowOff>83820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workbookViewId="0">
      <selection activeCell="B1" sqref="B1:G1"/>
    </sheetView>
  </sheetViews>
  <sheetFormatPr defaultColWidth="10.42578125" defaultRowHeight="12" customHeight="1" x14ac:dyDescent="0.2"/>
  <cols>
    <col min="1" max="1" width="3.7109375" style="1" customWidth="1"/>
    <col min="2" max="2" width="18.28515625" style="2" customWidth="1"/>
    <col min="3" max="3" width="92.28515625" style="3" customWidth="1"/>
    <col min="4" max="4" width="10.140625" style="3" customWidth="1"/>
    <col min="5" max="5" width="13.28515625" style="3" customWidth="1"/>
    <col min="6" max="6" width="17.140625" style="4" customWidth="1"/>
    <col min="7" max="7" width="20.7109375" style="5" customWidth="1"/>
    <col min="8" max="8" width="10.28515625" style="5" customWidth="1"/>
    <col min="9" max="9" width="11.7109375" style="5" customWidth="1"/>
    <col min="10" max="10" width="51.28515625" style="1" customWidth="1"/>
    <col min="11" max="16384" width="10.42578125" style="1"/>
  </cols>
  <sheetData>
    <row r="1" spans="1:10" ht="27.75" customHeight="1" x14ac:dyDescent="0.2">
      <c r="B1" s="202" t="s">
        <v>82</v>
      </c>
      <c r="C1" s="202"/>
      <c r="D1" s="202"/>
      <c r="E1" s="202"/>
      <c r="F1" s="202"/>
      <c r="G1" s="202"/>
      <c r="H1" s="98"/>
      <c r="I1" s="98"/>
    </row>
    <row r="2" spans="1:10" ht="12.75" customHeight="1" x14ac:dyDescent="0.25">
      <c r="B2" s="95" t="s">
        <v>54</v>
      </c>
      <c r="C2" s="99" t="s">
        <v>118</v>
      </c>
      <c r="D2" s="13" t="s">
        <v>3</v>
      </c>
      <c r="E2" s="6"/>
      <c r="F2" s="6"/>
      <c r="G2" s="6"/>
      <c r="H2" s="6"/>
      <c r="I2" s="6"/>
    </row>
    <row r="3" spans="1:10" ht="12.75" customHeight="1" x14ac:dyDescent="0.25">
      <c r="B3" s="95" t="s">
        <v>90</v>
      </c>
      <c r="C3" s="99" t="s">
        <v>121</v>
      </c>
      <c r="D3" s="6"/>
      <c r="E3" s="6"/>
      <c r="F3" s="8"/>
      <c r="G3" s="6"/>
      <c r="H3" s="6"/>
      <c r="I3" s="6"/>
    </row>
    <row r="4" spans="1:10" ht="13.5" customHeight="1" x14ac:dyDescent="0.25">
      <c r="B4" s="96" t="s">
        <v>95</v>
      </c>
      <c r="C4" s="99" t="s">
        <v>122</v>
      </c>
      <c r="D4" s="7"/>
      <c r="E4" s="6"/>
      <c r="F4" s="6"/>
      <c r="G4" s="6"/>
      <c r="H4" s="6"/>
      <c r="I4" s="6"/>
    </row>
    <row r="5" spans="1:10" ht="27.75" customHeight="1" x14ac:dyDescent="0.25">
      <c r="B5" s="8" t="s">
        <v>92</v>
      </c>
      <c r="C5" s="203"/>
      <c r="D5" s="10"/>
      <c r="E5" s="8"/>
      <c r="F5" s="8"/>
      <c r="G5" s="8"/>
      <c r="H5" s="8"/>
      <c r="I5" s="8"/>
    </row>
    <row r="6" spans="1:10" ht="12.75" customHeight="1" x14ac:dyDescent="0.25">
      <c r="B6" s="8" t="s">
        <v>1</v>
      </c>
      <c r="C6" s="99" t="s">
        <v>91</v>
      </c>
      <c r="D6" s="10"/>
      <c r="E6" s="8" t="s">
        <v>55</v>
      </c>
      <c r="F6" s="6"/>
      <c r="G6" s="36" t="s">
        <v>3</v>
      </c>
      <c r="H6" s="36"/>
      <c r="I6" s="36"/>
    </row>
    <row r="7" spans="1:10" ht="12.75" customHeight="1" x14ac:dyDescent="0.25">
      <c r="B7" s="8"/>
      <c r="C7" s="100" t="s">
        <v>96</v>
      </c>
      <c r="D7" s="11"/>
      <c r="E7" s="9" t="s">
        <v>56</v>
      </c>
      <c r="F7" s="94"/>
      <c r="G7" s="37" t="s">
        <v>3</v>
      </c>
      <c r="H7" s="37"/>
      <c r="I7" s="37"/>
    </row>
    <row r="8" spans="1:10" ht="24" customHeight="1" thickBot="1" x14ac:dyDescent="0.25"/>
    <row r="9" spans="1:10" s="14" customFormat="1" ht="21.75" customHeight="1" thickBot="1" x14ac:dyDescent="0.25">
      <c r="A9" s="112" t="s">
        <v>107</v>
      </c>
      <c r="B9" s="89" t="s">
        <v>89</v>
      </c>
      <c r="C9" s="90" t="s">
        <v>5</v>
      </c>
      <c r="D9" s="15" t="s">
        <v>0</v>
      </c>
      <c r="E9" s="90" t="s">
        <v>6</v>
      </c>
      <c r="F9" s="91" t="s">
        <v>7</v>
      </c>
      <c r="G9" s="92" t="s">
        <v>8</v>
      </c>
      <c r="H9" s="118" t="s">
        <v>111</v>
      </c>
      <c r="I9" s="119" t="s">
        <v>112</v>
      </c>
      <c r="J9" s="61" t="s">
        <v>57</v>
      </c>
    </row>
    <row r="10" spans="1:10" s="14" customFormat="1" ht="12.75" customHeight="1" x14ac:dyDescent="0.2">
      <c r="A10" s="123" t="s">
        <v>108</v>
      </c>
      <c r="B10" s="101" t="s">
        <v>9</v>
      </c>
      <c r="C10" s="102" t="s">
        <v>97</v>
      </c>
      <c r="D10" s="102" t="s">
        <v>65</v>
      </c>
      <c r="E10" s="103">
        <v>1</v>
      </c>
      <c r="F10" s="124"/>
      <c r="G10" s="75">
        <f t="shared" ref="G10:G27" si="0">F10*E10</f>
        <v>0</v>
      </c>
      <c r="H10" s="120"/>
      <c r="I10" s="121"/>
      <c r="J10" s="34"/>
    </row>
    <row r="11" spans="1:10" s="14" customFormat="1" ht="12.75" customHeight="1" x14ac:dyDescent="0.2">
      <c r="A11" s="125" t="s">
        <v>109</v>
      </c>
      <c r="B11" s="104" t="s">
        <v>72</v>
      </c>
      <c r="C11" s="67" t="s">
        <v>73</v>
      </c>
      <c r="D11" s="67" t="s">
        <v>98</v>
      </c>
      <c r="E11" s="105">
        <v>1</v>
      </c>
      <c r="F11" s="49"/>
      <c r="G11" s="58">
        <f t="shared" si="0"/>
        <v>0</v>
      </c>
      <c r="H11" s="120"/>
      <c r="I11" s="121"/>
      <c r="J11" s="34"/>
    </row>
    <row r="12" spans="1:10" s="33" customFormat="1" ht="24.75" customHeight="1" x14ac:dyDescent="0.2">
      <c r="A12" s="126">
        <v>3</v>
      </c>
      <c r="B12" s="106">
        <v>113728</v>
      </c>
      <c r="C12" s="47" t="s">
        <v>99</v>
      </c>
      <c r="D12" s="47" t="s">
        <v>66</v>
      </c>
      <c r="E12" s="48">
        <v>377</v>
      </c>
      <c r="F12" s="48"/>
      <c r="G12" s="58">
        <f t="shared" si="0"/>
        <v>0</v>
      </c>
      <c r="H12" s="120"/>
      <c r="I12" s="121"/>
      <c r="J12" s="114" t="s">
        <v>128</v>
      </c>
    </row>
    <row r="13" spans="1:10" s="14" customFormat="1" ht="12.75" customHeight="1" x14ac:dyDescent="0.2">
      <c r="A13" s="113">
        <v>4</v>
      </c>
      <c r="B13" s="204" t="s">
        <v>9</v>
      </c>
      <c r="C13" s="205" t="s">
        <v>123</v>
      </c>
      <c r="D13" s="111" t="s">
        <v>69</v>
      </c>
      <c r="E13" s="206">
        <v>160</v>
      </c>
      <c r="F13" s="48">
        <f>sanace!G13</f>
        <v>0</v>
      </c>
      <c r="G13" s="58">
        <f t="shared" si="0"/>
        <v>0</v>
      </c>
      <c r="H13" s="120"/>
      <c r="I13" s="121"/>
      <c r="J13" s="213" t="s">
        <v>110</v>
      </c>
    </row>
    <row r="14" spans="1:10" s="14" customFormat="1" ht="12.75" customHeight="1" x14ac:dyDescent="0.2">
      <c r="A14" s="126">
        <v>5</v>
      </c>
      <c r="B14" s="106">
        <v>93818</v>
      </c>
      <c r="C14" s="47" t="s">
        <v>68</v>
      </c>
      <c r="D14" s="47" t="s">
        <v>69</v>
      </c>
      <c r="E14" s="48">
        <v>17794</v>
      </c>
      <c r="F14" s="48"/>
      <c r="G14" s="58">
        <f t="shared" si="0"/>
        <v>0</v>
      </c>
      <c r="H14" s="120"/>
      <c r="I14" s="121"/>
      <c r="J14" s="34" t="s">
        <v>129</v>
      </c>
    </row>
    <row r="15" spans="1:10" s="14" customFormat="1" ht="12.75" customHeight="1" x14ac:dyDescent="0.2">
      <c r="A15" s="126">
        <v>6</v>
      </c>
      <c r="B15" s="106" t="s">
        <v>59</v>
      </c>
      <c r="C15" s="47" t="s">
        <v>80</v>
      </c>
      <c r="D15" s="47" t="s">
        <v>66</v>
      </c>
      <c r="E15" s="48">
        <v>428</v>
      </c>
      <c r="F15" s="48"/>
      <c r="G15" s="58">
        <f t="shared" si="0"/>
        <v>0</v>
      </c>
      <c r="H15" s="120"/>
      <c r="I15" s="121"/>
      <c r="J15" s="34" t="s">
        <v>130</v>
      </c>
    </row>
    <row r="16" spans="1:10" s="14" customFormat="1" ht="12.75" customHeight="1" x14ac:dyDescent="0.2">
      <c r="A16" s="126">
        <v>7</v>
      </c>
      <c r="B16" s="106" t="s">
        <v>58</v>
      </c>
      <c r="C16" s="47" t="s">
        <v>100</v>
      </c>
      <c r="D16" s="47" t="s">
        <v>69</v>
      </c>
      <c r="E16" s="48">
        <v>9245</v>
      </c>
      <c r="F16" s="48"/>
      <c r="G16" s="58">
        <f t="shared" si="0"/>
        <v>0</v>
      </c>
      <c r="H16" s="120"/>
      <c r="I16" s="121"/>
      <c r="J16" s="34" t="s">
        <v>131</v>
      </c>
    </row>
    <row r="17" spans="1:10" s="14" customFormat="1" ht="12.75" customHeight="1" x14ac:dyDescent="0.2">
      <c r="A17" s="126">
        <v>8</v>
      </c>
      <c r="B17" s="106">
        <v>572213</v>
      </c>
      <c r="C17" s="47" t="s">
        <v>62</v>
      </c>
      <c r="D17" s="47" t="s">
        <v>69</v>
      </c>
      <c r="E17" s="48">
        <v>17794</v>
      </c>
      <c r="F17" s="48"/>
      <c r="G17" s="58">
        <f t="shared" si="0"/>
        <v>0</v>
      </c>
      <c r="H17" s="120"/>
      <c r="I17" s="121"/>
      <c r="J17" s="34" t="s">
        <v>132</v>
      </c>
    </row>
    <row r="18" spans="1:10" s="14" customFormat="1" ht="12.75" customHeight="1" x14ac:dyDescent="0.2">
      <c r="A18" s="126">
        <v>9</v>
      </c>
      <c r="B18" s="107">
        <v>113761</v>
      </c>
      <c r="C18" s="47" t="s">
        <v>81</v>
      </c>
      <c r="D18" s="47" t="s">
        <v>67</v>
      </c>
      <c r="E18" s="48">
        <v>188</v>
      </c>
      <c r="F18" s="76"/>
      <c r="G18" s="58">
        <f t="shared" si="0"/>
        <v>0</v>
      </c>
      <c r="H18" s="120"/>
      <c r="I18" s="121"/>
      <c r="J18" s="115" t="s">
        <v>133</v>
      </c>
    </row>
    <row r="19" spans="1:10" s="14" customFormat="1" ht="12.75" customHeight="1" x14ac:dyDescent="0.2">
      <c r="A19" s="126">
        <v>10</v>
      </c>
      <c r="B19" s="106">
        <v>931312</v>
      </c>
      <c r="C19" s="47" t="s">
        <v>124</v>
      </c>
      <c r="D19" s="47" t="s">
        <v>67</v>
      </c>
      <c r="E19" s="48">
        <v>188</v>
      </c>
      <c r="F19" s="76"/>
      <c r="G19" s="58">
        <f t="shared" si="0"/>
        <v>0</v>
      </c>
      <c r="H19" s="120"/>
      <c r="I19" s="121"/>
      <c r="J19" s="115" t="s">
        <v>133</v>
      </c>
    </row>
    <row r="20" spans="1:10" s="14" customFormat="1" ht="12.75" customHeight="1" x14ac:dyDescent="0.2">
      <c r="A20" s="126">
        <v>11</v>
      </c>
      <c r="B20" s="107">
        <v>919111</v>
      </c>
      <c r="C20" s="47" t="s">
        <v>101</v>
      </c>
      <c r="D20" s="47" t="s">
        <v>67</v>
      </c>
      <c r="E20" s="48">
        <v>45</v>
      </c>
      <c r="F20" s="76"/>
      <c r="G20" s="58">
        <f t="shared" si="0"/>
        <v>0</v>
      </c>
      <c r="H20" s="120"/>
      <c r="I20" s="121"/>
      <c r="J20" s="34"/>
    </row>
    <row r="21" spans="1:10" s="14" customFormat="1" ht="28.5" customHeight="1" x14ac:dyDescent="0.2">
      <c r="A21" s="127">
        <v>12</v>
      </c>
      <c r="B21" s="108" t="s">
        <v>102</v>
      </c>
      <c r="C21" s="51" t="s">
        <v>103</v>
      </c>
      <c r="D21" s="51" t="s">
        <v>69</v>
      </c>
      <c r="E21" s="97">
        <v>458</v>
      </c>
      <c r="F21" s="76"/>
      <c r="G21" s="58">
        <f t="shared" si="0"/>
        <v>0</v>
      </c>
      <c r="H21" s="120"/>
      <c r="I21" s="121"/>
      <c r="J21" s="116" t="s">
        <v>134</v>
      </c>
    </row>
    <row r="22" spans="1:10" s="14" customFormat="1" ht="50.25" customHeight="1" x14ac:dyDescent="0.2">
      <c r="A22" s="127">
        <v>13</v>
      </c>
      <c r="B22" s="109">
        <v>91228</v>
      </c>
      <c r="C22" s="51" t="s">
        <v>104</v>
      </c>
      <c r="D22" s="51" t="s">
        <v>98</v>
      </c>
      <c r="E22" s="97">
        <v>64</v>
      </c>
      <c r="F22" s="76"/>
      <c r="G22" s="58">
        <f>E22*F22</f>
        <v>0</v>
      </c>
      <c r="H22" s="120"/>
      <c r="I22" s="121"/>
      <c r="J22" s="34"/>
    </row>
    <row r="23" spans="1:10" s="14" customFormat="1" ht="12.75" customHeight="1" x14ac:dyDescent="0.2">
      <c r="A23" s="126">
        <v>14</v>
      </c>
      <c r="B23" s="53">
        <v>56962</v>
      </c>
      <c r="C23" s="47" t="s">
        <v>105</v>
      </c>
      <c r="D23" s="47" t="s">
        <v>69</v>
      </c>
      <c r="E23" s="48">
        <v>1284</v>
      </c>
      <c r="F23" s="49"/>
      <c r="G23" s="58">
        <f t="shared" si="0"/>
        <v>0</v>
      </c>
      <c r="H23" s="120"/>
      <c r="I23" s="121"/>
      <c r="J23" s="34"/>
    </row>
    <row r="24" spans="1:10" s="14" customFormat="1" ht="12.75" customHeight="1" x14ac:dyDescent="0.2">
      <c r="A24" s="128">
        <v>15</v>
      </c>
      <c r="B24" s="204">
        <v>12931</v>
      </c>
      <c r="C24" s="207" t="s">
        <v>125</v>
      </c>
      <c r="D24" s="111" t="s">
        <v>126</v>
      </c>
      <c r="E24" s="208">
        <v>1745</v>
      </c>
      <c r="F24" s="76"/>
      <c r="G24" s="58">
        <f t="shared" si="0"/>
        <v>0</v>
      </c>
      <c r="H24" s="120"/>
      <c r="I24" s="121"/>
      <c r="J24" s="214" t="s">
        <v>135</v>
      </c>
    </row>
    <row r="25" spans="1:10" s="14" customFormat="1" ht="12.75" customHeight="1" x14ac:dyDescent="0.2">
      <c r="A25" s="127">
        <v>16</v>
      </c>
      <c r="B25" s="109" t="s">
        <v>106</v>
      </c>
      <c r="C25" s="50" t="s">
        <v>78</v>
      </c>
      <c r="D25" s="51" t="s">
        <v>71</v>
      </c>
      <c r="E25" s="97">
        <v>654</v>
      </c>
      <c r="F25" s="76"/>
      <c r="G25" s="58">
        <f t="shared" si="0"/>
        <v>0</v>
      </c>
      <c r="H25" s="120"/>
      <c r="I25" s="121"/>
      <c r="J25" s="35"/>
    </row>
    <row r="26" spans="1:10" s="14" customFormat="1" ht="12.75" customHeight="1" x14ac:dyDescent="0.2">
      <c r="A26" s="127"/>
      <c r="B26" s="109"/>
      <c r="C26" s="209" t="s">
        <v>127</v>
      </c>
      <c r="D26" s="51"/>
      <c r="E26" s="97"/>
      <c r="F26" s="211"/>
      <c r="G26" s="212"/>
      <c r="H26" s="120"/>
      <c r="I26" s="121"/>
      <c r="J26" s="35"/>
    </row>
    <row r="27" spans="1:10" s="14" customFormat="1" ht="48" customHeight="1" thickBot="1" x14ac:dyDescent="0.25">
      <c r="A27" s="129"/>
      <c r="B27" s="60"/>
      <c r="C27" s="210" t="s">
        <v>79</v>
      </c>
      <c r="D27" s="110"/>
      <c r="E27" s="54"/>
      <c r="F27" s="130"/>
      <c r="G27" s="77"/>
      <c r="H27" s="120"/>
      <c r="I27" s="121"/>
      <c r="J27" s="35"/>
    </row>
    <row r="28" spans="1:10" s="14" customFormat="1" ht="15" x14ac:dyDescent="0.2">
      <c r="B28" s="81"/>
      <c r="C28" s="78" t="s">
        <v>10</v>
      </c>
      <c r="D28" s="79"/>
      <c r="E28" s="79"/>
      <c r="F28" s="80" t="s">
        <v>3</v>
      </c>
      <c r="G28" s="122">
        <f>SUM(G10:G27)</f>
        <v>0</v>
      </c>
      <c r="H28" s="117"/>
      <c r="I28" s="117"/>
    </row>
    <row r="29" spans="1:10" s="14" customFormat="1" ht="15" x14ac:dyDescent="0.2">
      <c r="B29" s="81"/>
      <c r="C29" s="82" t="s">
        <v>4</v>
      </c>
      <c r="D29" s="83"/>
      <c r="E29" s="83"/>
      <c r="F29" s="21" t="s">
        <v>3</v>
      </c>
      <c r="G29" s="84">
        <f>G28*0.21</f>
        <v>0</v>
      </c>
      <c r="H29" s="117"/>
      <c r="I29" s="117"/>
    </row>
    <row r="30" spans="1:10" s="14" customFormat="1" ht="15.6" thickBot="1" x14ac:dyDescent="0.25">
      <c r="B30" s="81"/>
      <c r="C30" s="85" t="s">
        <v>11</v>
      </c>
      <c r="D30" s="86"/>
      <c r="E30" s="86"/>
      <c r="F30" s="87" t="s">
        <v>3</v>
      </c>
      <c r="G30" s="88">
        <f>G29+G28</f>
        <v>0</v>
      </c>
      <c r="H30" s="117"/>
      <c r="I30" s="117"/>
    </row>
    <row r="31" spans="1:10" ht="24" customHeight="1" x14ac:dyDescent="0.2">
      <c r="J31" s="14"/>
    </row>
    <row r="32" spans="1:10" ht="12" customHeight="1" x14ac:dyDescent="0.2">
      <c r="J32" s="14"/>
    </row>
    <row r="33" spans="10:10" ht="12" customHeight="1" x14ac:dyDescent="0.2">
      <c r="J33" s="14"/>
    </row>
    <row r="34" spans="10:10" ht="12" customHeight="1" x14ac:dyDescent="0.2">
      <c r="J34" s="14"/>
    </row>
    <row r="35" spans="10:10" ht="12" customHeight="1" x14ac:dyDescent="0.2">
      <c r="J35" s="14"/>
    </row>
    <row r="36" spans="10:10" ht="12" customHeight="1" x14ac:dyDescent="0.2">
      <c r="J36" s="14"/>
    </row>
  </sheetData>
  <mergeCells count="1">
    <mergeCell ref="B1:G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5"/>
  <sheetViews>
    <sheetView showGridLines="0" workbookViewId="0">
      <selection activeCell="B1" sqref="B1"/>
    </sheetView>
  </sheetViews>
  <sheetFormatPr defaultColWidth="10.42578125" defaultRowHeight="12" customHeight="1" x14ac:dyDescent="0.2"/>
  <cols>
    <col min="1" max="1" width="2" style="1" customWidth="1"/>
    <col min="2" max="2" width="18" style="2" customWidth="1"/>
    <col min="3" max="3" width="110.140625" style="3" customWidth="1"/>
    <col min="4" max="4" width="10.140625" style="3" customWidth="1"/>
    <col min="5" max="5" width="15.28515625" style="3" customWidth="1"/>
    <col min="6" max="6" width="17.140625" style="4" customWidth="1"/>
    <col min="7" max="7" width="18.7109375" style="5" customWidth="1"/>
    <col min="8" max="8" width="17.85546875" style="5" customWidth="1"/>
    <col min="9" max="10" width="10.42578125" style="1"/>
    <col min="11" max="11" width="31.28515625" style="1" customWidth="1"/>
    <col min="12" max="16384" width="10.42578125" style="1"/>
  </cols>
  <sheetData>
    <row r="1" spans="2:12" ht="27.75" customHeight="1" x14ac:dyDescent="0.2">
      <c r="B1" s="93" t="s">
        <v>3</v>
      </c>
      <c r="C1" s="93"/>
      <c r="D1" s="93"/>
      <c r="E1" s="93"/>
      <c r="F1" s="93"/>
      <c r="G1" s="93"/>
      <c r="H1" s="93"/>
    </row>
    <row r="2" spans="2:12" ht="21.75" customHeight="1" x14ac:dyDescent="0.3">
      <c r="B2" s="38" t="s">
        <v>60</v>
      </c>
      <c r="C2" s="6"/>
      <c r="D2" s="13" t="s">
        <v>3</v>
      </c>
      <c r="E2" s="6"/>
      <c r="F2" s="6"/>
      <c r="G2" s="6"/>
      <c r="H2" s="6"/>
    </row>
    <row r="3" spans="2:12" ht="21.75" customHeight="1" x14ac:dyDescent="0.3">
      <c r="B3" s="38"/>
      <c r="C3" s="6"/>
      <c r="D3" s="13"/>
      <c r="E3" s="6"/>
      <c r="F3" s="6"/>
      <c r="G3" s="6"/>
      <c r="H3" s="6"/>
    </row>
    <row r="4" spans="2:12" ht="12.75" customHeight="1" thickBot="1" x14ac:dyDescent="0.3">
      <c r="B4" s="12" t="s">
        <v>3</v>
      </c>
      <c r="C4" s="6"/>
      <c r="D4" s="6"/>
      <c r="E4" s="6"/>
      <c r="F4" s="8"/>
      <c r="G4" s="6"/>
      <c r="H4" s="6"/>
    </row>
    <row r="5" spans="2:12" s="14" customFormat="1" ht="24" customHeight="1" thickBot="1" x14ac:dyDescent="0.25">
      <c r="B5" s="64" t="s">
        <v>89</v>
      </c>
      <c r="C5" s="65" t="s">
        <v>5</v>
      </c>
      <c r="D5" s="63" t="s">
        <v>0</v>
      </c>
      <c r="E5" s="65" t="s">
        <v>6</v>
      </c>
      <c r="F5" s="65" t="s">
        <v>7</v>
      </c>
      <c r="G5" s="66" t="s">
        <v>8</v>
      </c>
    </row>
    <row r="6" spans="2:12" s="14" customFormat="1" ht="15.6" thickTop="1" x14ac:dyDescent="0.2">
      <c r="B6" s="62">
        <v>21461</v>
      </c>
      <c r="C6" s="67" t="s">
        <v>61</v>
      </c>
      <c r="D6" s="68" t="s">
        <v>69</v>
      </c>
      <c r="E6" s="67">
        <v>1</v>
      </c>
      <c r="F6" s="69"/>
      <c r="G6" s="22">
        <f t="shared" ref="G6:G12" si="0">SUM(E6*F6)</f>
        <v>0</v>
      </c>
      <c r="J6" s="39"/>
      <c r="L6" s="40"/>
    </row>
    <row r="7" spans="2:12" s="41" customFormat="1" ht="26.4" x14ac:dyDescent="0.2">
      <c r="B7" s="56" t="s">
        <v>64</v>
      </c>
      <c r="C7" s="50" t="s">
        <v>74</v>
      </c>
      <c r="D7" s="53" t="s">
        <v>71</v>
      </c>
      <c r="E7" s="47">
        <v>0.7</v>
      </c>
      <c r="F7" s="49"/>
      <c r="G7" s="22">
        <f t="shared" si="0"/>
        <v>0</v>
      </c>
      <c r="J7" s="42"/>
      <c r="L7" s="43"/>
    </row>
    <row r="8" spans="2:12" s="14" customFormat="1" ht="15" x14ac:dyDescent="0.2">
      <c r="B8" s="55">
        <v>122738</v>
      </c>
      <c r="C8" s="47" t="s">
        <v>75</v>
      </c>
      <c r="D8" s="53" t="s">
        <v>66</v>
      </c>
      <c r="E8" s="47">
        <v>0.35</v>
      </c>
      <c r="F8" s="49"/>
      <c r="G8" s="22">
        <f t="shared" si="0"/>
        <v>0</v>
      </c>
      <c r="J8" s="39"/>
      <c r="L8" s="40"/>
    </row>
    <row r="9" spans="2:12" s="14" customFormat="1" ht="15" x14ac:dyDescent="0.2">
      <c r="B9" s="55">
        <v>56333</v>
      </c>
      <c r="C9" s="47" t="s">
        <v>93</v>
      </c>
      <c r="D9" s="53" t="s">
        <v>69</v>
      </c>
      <c r="E9" s="47">
        <v>1</v>
      </c>
      <c r="F9" s="49"/>
      <c r="G9" s="22">
        <f t="shared" si="0"/>
        <v>0</v>
      </c>
      <c r="J9" s="39"/>
      <c r="L9" s="40"/>
    </row>
    <row r="10" spans="2:12" s="14" customFormat="1" ht="15" x14ac:dyDescent="0.2">
      <c r="B10" s="55">
        <v>567104</v>
      </c>
      <c r="C10" s="47" t="s">
        <v>76</v>
      </c>
      <c r="D10" s="53" t="s">
        <v>66</v>
      </c>
      <c r="E10" s="47">
        <v>0.12</v>
      </c>
      <c r="F10" s="49"/>
      <c r="G10" s="22">
        <f t="shared" si="0"/>
        <v>0</v>
      </c>
      <c r="J10" s="39"/>
      <c r="L10" s="40"/>
    </row>
    <row r="11" spans="2:12" s="14" customFormat="1" ht="15" x14ac:dyDescent="0.2">
      <c r="B11" s="55">
        <v>572223</v>
      </c>
      <c r="C11" s="47" t="s">
        <v>70</v>
      </c>
      <c r="D11" s="53" t="s">
        <v>69</v>
      </c>
      <c r="E11" s="47">
        <v>1</v>
      </c>
      <c r="F11" s="49"/>
      <c r="G11" s="22">
        <f t="shared" si="0"/>
        <v>0</v>
      </c>
      <c r="J11" s="39"/>
      <c r="L11" s="40"/>
    </row>
    <row r="12" spans="2:12" s="14" customFormat="1" ht="15.6" thickBot="1" x14ac:dyDescent="0.25">
      <c r="B12" s="57" t="s">
        <v>94</v>
      </c>
      <c r="C12" s="51" t="s">
        <v>77</v>
      </c>
      <c r="D12" s="59" t="s">
        <v>66</v>
      </c>
      <c r="E12" s="51">
        <v>0.08</v>
      </c>
      <c r="F12" s="52"/>
      <c r="G12" s="44">
        <f t="shared" si="0"/>
        <v>0</v>
      </c>
      <c r="J12" s="39"/>
      <c r="L12" s="40"/>
    </row>
    <row r="13" spans="2:12" s="46" customFormat="1" ht="16.2" thickBot="1" x14ac:dyDescent="0.25">
      <c r="B13" s="70"/>
      <c r="C13" s="71" t="s">
        <v>63</v>
      </c>
      <c r="D13" s="45" t="s">
        <v>2</v>
      </c>
      <c r="E13" s="72">
        <v>1</v>
      </c>
      <c r="F13" s="73" t="s">
        <v>3</v>
      </c>
      <c r="G13" s="74">
        <f>SUM(G6:G12)</f>
        <v>0</v>
      </c>
    </row>
    <row r="14" spans="2:12" ht="24" customHeight="1" x14ac:dyDescent="0.2"/>
    <row r="15" spans="2:12" ht="30" customHeight="1" x14ac:dyDescent="0.2"/>
  </sheetData>
  <pageMargins left="0.39370079040527345" right="0.39370079040527345" top="0.7874015808105469" bottom="0.7874015808105469" header="0" footer="0"/>
  <pageSetup paperSize="9" scale="92" fitToHeight="100" orientation="landscape" blackAndWhite="1" r:id="rId1"/>
  <headerFooter alignWithMargins="0">
    <oddFooter>&amp;C   Strana &amp;P  z &amp;N</oddFooter>
  </headerFooter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rozpočet</vt:lpstr>
      <vt:lpstr>sanace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2024-03-20T17:13:42Z</cp:lastPrinted>
  <dcterms:created xsi:type="dcterms:W3CDTF">2014-05-16T09:31:30Z</dcterms:created>
  <dcterms:modified xsi:type="dcterms:W3CDTF">2024-06-07T13:39:00Z</dcterms:modified>
</cp:coreProperties>
</file>