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SO 101" sheetId="3" r:id="rId3"/>
    <sheet name="SO 181" sheetId="4" r:id="rId4"/>
  </sheets>
  <definedNames/>
  <calcPr/>
  <webPublishing/>
</workbook>
</file>

<file path=xl/sharedStrings.xml><?xml version="1.0" encoding="utf-8"?>
<sst xmlns="http://schemas.openxmlformats.org/spreadsheetml/2006/main" count="766" uniqueCount="300">
  <si>
    <t>Firma: BORA projekt s.r.o.</t>
  </si>
  <si>
    <t>Rekapitulace ceny</t>
  </si>
  <si>
    <t>Stavba: III/33338 - Chmeliště – Uhlířské Janovice, I. etapa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</si>
  <si>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</si>
  <si>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</si>
  <si>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</si>
  <si>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</si>
  <si>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</si>
  <si>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</si>
  <si>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</si>
  <si>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</si>
  <si>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</si>
  <si>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</si>
  <si>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</si>
  <si>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</si>
  <si>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III/33338</t>
  </si>
  <si>
    <t>Chmeliště – Uhlířské Janovice, I. etapa</t>
  </si>
  <si>
    <t>O</t>
  </si>
  <si>
    <t>Rozpočet:</t>
  </si>
  <si>
    <t>0,00</t>
  </si>
  <si>
    <t>15,00</t>
  </si>
  <si>
    <t>21,00</t>
  </si>
  <si>
    <t>3</t>
  </si>
  <si>
    <t>2</t>
  </si>
  <si>
    <t>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</si>
  <si>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</si>
  <si>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</si>
  <si>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</si>
  <si>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</si>
  <si>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</si>
  <si>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</si>
  <si>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</si>
  <si>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</si>
  <si>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</si>
  <si>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</si>
  <si>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</si>
  <si>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</si>
  <si>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</si>
  <si>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</si>
  <si>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</si>
  <si>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</si>
  <si>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</si>
  <si>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</si>
  <si>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</si>
  <si>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</si>
  <si>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</si>
  <si>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</si>
  <si>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</si>
  <si>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</si>
  <si>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</si>
  <si>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</si>
  <si>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Úhrnná částka musí obsahovat veškeré náklady na dočasné úpravy a regulaci dopravy (i pěší) na staveništi a nezbytné značení a opatření vyplývající z požadavků BOZP na staveništi vč. provizorních lávek, nájezdů.   
Trasy pro pěší v souladu s vyhl. č. 398/2009 Sb., o obecných technických požadavcích zabezpečujících bezbariérové užívání staveb.   
Po dobu realizace stavby zajištěn přístup k objektům pro požární techniku, policii, záchranné služby.  
Položka bude upřesněna dle skutečného stavu a musí být odsouhlasena  
investorem!</t>
  </si>
  <si>
    <t>VV</t>
  </si>
  <si>
    <t>02730</t>
  </si>
  <si>
    <t>POMOC PRÁCE ZŘÍZ NEBO ZAJIŠŤ OCHRANU INŽENÝRSKÝCH SÍTÍ</t>
  </si>
  <si>
    <t>Zajištění inženýrských sítí během realizace stavby dle požadavků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přechody. Přechody nutno ochránit. Zajištění stavby proti škodám na okolních pozemcích a objektech.</t>
  </si>
  <si>
    <t>02910</t>
  </si>
  <si>
    <t>OSTATNÍ POŽADAVKY - ZEMĚMĚŘIČSKÁ MĚŘENÍ</t>
  </si>
  <si>
    <t>Zaměření skutečného provedení stavby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</si>
  <si>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</si>
  <si>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</si>
  <si>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</si>
  <si>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</si>
  <si>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 DSPS</t>
  </si>
  <si>
    <t>03310</t>
  </si>
  <si>
    <t>SLUŽBY ZAJIŠŤUJÍCÍ STAVENIŠTNÍ DOPRAVU</t>
  </si>
  <si>
    <t>Pomocné práce - zřízení nebo zajištění regulace a ochrany dopravy - DIO  
(zahrnuje veškeré náklady spojené s řešením staveništní dopravy a přístupy k nemovitostem, včetně projednání a stanovení dopravního značení)</t>
  </si>
  <si>
    <t>SO 101</t>
  </si>
  <si>
    <t>Oprava silnice III/33338</t>
  </si>
  <si>
    <t>014101</t>
  </si>
  <si>
    <t>POPLATKY ZA SKLÁDKU</t>
  </si>
  <si>
    <t>M3</t>
  </si>
  <si>
    <t>zemina</t>
  </si>
  <si>
    <t>247,5=247,500 [A]    čištění krajnic dle pol. 12920 
360,0*0,5=180,000 [B]    čištění příkopu dle pol. 12932 - délka x objem m3/bm 
789,3=789,300 [C]    zemina z výkopů dle pol. 17120 
Celkem: A+B+C=1 216,800 [D]</t>
  </si>
  <si>
    <t>ŠD, KSC, kámen</t>
  </si>
  <si>
    <t>570,0=570,000 [A]   podkladní vrstvy stáv. a proviz. vozovky ze ŠD dle pol. 11332-01</t>
  </si>
  <si>
    <t>014131</t>
  </si>
  <si>
    <t>POPLATKY ZA SKLÁDKU TYP S-NO (NEBEZPEČNÝ ODPAD)</t>
  </si>
  <si>
    <t>odfrézovaný asfalt</t>
  </si>
  <si>
    <t>131,78=131,780 [A]    asfalt dle pol. 11372-01</t>
  </si>
  <si>
    <t>014201-01</t>
  </si>
  <si>
    <t>POPLATKY ZA ZEMNÍK</t>
  </si>
  <si>
    <t>materiál vhodný pro aktivní zónu</t>
  </si>
  <si>
    <t>752,4=752,400 [A]   dle pol. 12573-01</t>
  </si>
  <si>
    <t>014211</t>
  </si>
  <si>
    <t>POPLATKY ZA ZEMNÍK - ORNICE</t>
  </si>
  <si>
    <t>38,550=38,550 [A]    dle pol. 12573-02</t>
  </si>
  <si>
    <t>Zemní práce</t>
  </si>
  <si>
    <t>11332-01</t>
  </si>
  <si>
    <t>ODSTRAN PODKL ZPEVNĚNÝCH PLOCH Z KAMENIVA NESTMEL, ODVOZ</t>
  </si>
  <si>
    <t>částečné odstranění podkladních nestmelených vrstev – ŠD tl. 250 mm, vč. odvozu a uložení na skládku</t>
  </si>
  <si>
    <t>dle situace a VŘ 
0,25*(1,5*2*950*0,8)=570,000 [A]   tl. x (součet ploch odměř. ze situace x cca 80%)</t>
  </si>
  <si>
    <t>7</t>
  </si>
  <si>
    <t>11372</t>
  </si>
  <si>
    <t>FRÉZOVÁNÍ ZPEVNĚNÝCH PLOCH ASFALTOVÝCH</t>
  </si>
  <si>
    <t>frézování vozovkových vrstev tl. 50 - 170 mm  
Materiál bude zpětně použit na stavbě (cca 80%), přebytek odkoupí zhotovitel  
Položka bude upřesněna podle skutečného stavu a musí být odsouhlasena investorem!</t>
  </si>
  <si>
    <t>(0,05+0,17)/2*5990*0,8=527,120 [B]   průměrná tl. x plocha dle pol. 574A44 x 80%</t>
  </si>
  <si>
    <t>8</t>
  </si>
  <si>
    <t>11372-01</t>
  </si>
  <si>
    <t>FRÉZOVÁNÍ ZPEVNĚNÝCH PLOCH ASFALTOVÝCH, ODVOZ</t>
  </si>
  <si>
    <t>frézování vozovkových vrstev - asfalt (zatřídění ZAS 3) – tl. 50 - 170 mm  
nebezpečný odpad (cca 20%) - odvoz na skládku  
Položka bude upřesněna podle skutečného stavu a musí být odsouhlasena investorem!</t>
  </si>
  <si>
    <t>(0,05+0,17)/2*5990*0,2=131,780 [B]   průměrná tl. x plocha dle pol. 574A44 x 20%</t>
  </si>
  <si>
    <t>12373-01</t>
  </si>
  <si>
    <t>ODKOP PRO SPOD STAVBU SILNIC A ŽELEZNIC TŘ. I, ODVOZ</t>
  </si>
  <si>
    <t>výkop pro aktivní zónu vč. odvozu na skládku</t>
  </si>
  <si>
    <t>dle situace a VŘ 
0,3*(1,5*2*950*0,8)=684,000 [A]   tl. x (součet ploch odměř. ze situace x cca 80%)</t>
  </si>
  <si>
    <t>12573-01</t>
  </si>
  <si>
    <t>VYKOPÁVKY ZE ZEMNÍKŮ A SKLÁDEK TŘ. I, ODVOZ</t>
  </si>
  <si>
    <t>natěžení a dovoz materiálu vhodného pro AZ</t>
  </si>
  <si>
    <t>752,4=752,400 [A]    dle pol. 17130</t>
  </si>
  <si>
    <t>11</t>
  </si>
  <si>
    <t>12573-02</t>
  </si>
  <si>
    <t>natěžení a dovoz ornice pro ohumusování</t>
  </si>
  <si>
    <t>0,15*257,0=38,550 [A]   tl. x plocha dle pol. 18232</t>
  </si>
  <si>
    <t>12</t>
  </si>
  <si>
    <t>12920</t>
  </si>
  <si>
    <t>ČIŠTĚNÍ KRAJNIC OD NÁNOSU</t>
  </si>
  <si>
    <t>seříznutí krajnice pro sanaci, vč. odvozu a uložení na skládku</t>
  </si>
  <si>
    <t>0,25*1,5*660=247,500 [A]    průměrná tl. x š. x součet délek dle situace a VŘ</t>
  </si>
  <si>
    <t>13</t>
  </si>
  <si>
    <t>12932</t>
  </si>
  <si>
    <t>ČIŠTĚNÍ PŘÍKOPŮ OD NÁNOSU DO 0,5M3/M</t>
  </si>
  <si>
    <t>M</t>
  </si>
  <si>
    <t>vč. odvozu a uložení na skládku</t>
  </si>
  <si>
    <t>950-590=360,000 [A]   odměřeno ze situace</t>
  </si>
  <si>
    <t>14</t>
  </si>
  <si>
    <t>12980</t>
  </si>
  <si>
    <t>ČIŠTĚNÍ ULIČNÍCH VPUSTÍ</t>
  </si>
  <si>
    <t>KUS</t>
  </si>
  <si>
    <t>vč. odvozu odpadu, uložení a poplatku za skládku</t>
  </si>
  <si>
    <t>22=22,000 [A]   dle situace</t>
  </si>
  <si>
    <t>15</t>
  </si>
  <si>
    <t>13173-01</t>
  </si>
  <si>
    <t>HLOUBENÍ JAM ZAPAŽ I NEPAŽ TŘ. I, ODVOZ</t>
  </si>
  <si>
    <t>výkop pro novou HV  a pro potrubí pro napojení na stávající zatrubněný příkop - vč. odvozu výkopku na skládku</t>
  </si>
  <si>
    <t>(1,5+0,6*2)*(0,9+0,6*2)*2,0=11,340 [A]   pro HV - š. x dl. x hl.  
1,5*1,5*2,0=4,500 [B]   pro potrubí - cca š. x hl. x dl. 
Celkem: A+B=15,840 [C]</t>
  </si>
  <si>
    <t>16</t>
  </si>
  <si>
    <t>13273-01</t>
  </si>
  <si>
    <t>HLOUBENÍ RÝH ŠÍŘ DO 2M PAŽ I NEPAŽ TŘ. I, ODVOZ</t>
  </si>
  <si>
    <t>rýha pro trativod a vsakovací průleh (pouze pod úrovní aktivní zóny) vč. odvozu na skládku</t>
  </si>
  <si>
    <t>0,3*0,4*263=31,560 [A]   hl. x š. x dl. dle pol. 21263.1 
0,3*1,0*193=57,900 [B]   hl. x š. x dl. dle pol. 21263.2 
Celkem: A+B=89,460 [C]</t>
  </si>
  <si>
    <t>17</t>
  </si>
  <si>
    <t>17120</t>
  </si>
  <si>
    <t>ULOŽENÍ SYPANINY DO NÁSYPŮ A NA SKLÁDKY BEZ ZHUTNĚNÍ</t>
  </si>
  <si>
    <t>na skládku</t>
  </si>
  <si>
    <t>zemina 
684,0=684,000 [A]    odkop dle pol. 12373-01 
15,84=15,840 [B]   výkop pro HV dle pol. 13173-01 
89,46=89,460 [C]   výkop pro drenáž a vsak. průleh dle pol. 13273-01 
Celkem: A+B+C=789,300 [D]</t>
  </si>
  <si>
    <t>18</t>
  </si>
  <si>
    <t>17130</t>
  </si>
  <si>
    <t>ULOŽENÍ SYPANINY DO NÁSYPŮ V AKTIVNÍ ZÓNĚ SE ZHUTNĚNÍM</t>
  </si>
  <si>
    <t>aktivní zóna tl. 0,3 m, nově nakupovaný materiál (pol. 014201-01 a pol. 12573-01)</t>
  </si>
  <si>
    <t>0,3*(1,5*2*950*0,8)*1,1=752,400 [A]   tl. x součet ploch odměř. ze situace x koef. na rozšíření</t>
  </si>
  <si>
    <t>19</t>
  </si>
  <si>
    <t>17581</t>
  </si>
  <si>
    <t>OBSYP POTRUBÍ A OBJEKTŮ Z NAKUPOVANÝCH MATERIÁLŮ</t>
  </si>
  <si>
    <t>zásyp jámy a rýhy po osazení HV a napojovacího potrubí</t>
  </si>
  <si>
    <t>11,34-(1,5*0,9*1,9)=8,775 [A]    pro HV - od výkopu dle položky 13173-01 odečteny vložené konstrukce 
4,5-(3,14*0,2*0,2*2,0)=4,249 [B]   pro napojení potrubí - dtto  
Celkem: A+B=13,024 [C]</t>
  </si>
  <si>
    <t>20</t>
  </si>
  <si>
    <t>18232</t>
  </si>
  <si>
    <t>ROZPROSTŘENÍ ORNICE V ROVINĚ V TL DO 0,15M</t>
  </si>
  <si>
    <t>M2</t>
  </si>
  <si>
    <t>ohumusování mezi stávajícím chodníkem a komunikací šířky 1,0 m a tl. 150 mm (podél nových obrubníků)</t>
  </si>
  <si>
    <t>1,0*257,0=257,000 [A]   š. x dl.</t>
  </si>
  <si>
    <t>21</t>
  </si>
  <si>
    <t>18242</t>
  </si>
  <si>
    <t>ZALOŽENÍ TRÁVNÍKU HYDROOSEVEM NA ORNICI</t>
  </si>
  <si>
    <t>vč. ošetření dle tech. specifikace položky</t>
  </si>
  <si>
    <t>257,0=257,000 [A]   dle pol. 18232</t>
  </si>
  <si>
    <t>Základy</t>
  </si>
  <si>
    <t>22</t>
  </si>
  <si>
    <t>21263</t>
  </si>
  <si>
    <t>TRATIVODY KOMPLET Z TRUB Z PLAST HMOT DN DO 150MM</t>
  </si>
  <si>
    <t>kompletní provedení trativodů dle výkresové dokumentace a dle tech. specifikace položky  
- trubka HDPE DN 150 profilovaná s plným dnem, děrovaná SN 8, lože ze ŠPb 0/32, obsyp štěrkem 8/12, zásyp HK 16/32  
- vč. zaústění do stávajících šachet kanalizace nebo UV navrtávkou</t>
  </si>
  <si>
    <t>950-687=263,000 [A]    odměřeno ze situace</t>
  </si>
  <si>
    <t>23</t>
  </si>
  <si>
    <t>VSAKOVACÍ PRŮLEH profil 1x1 m   
- kompletní provedení dle výkresové dokumentace a dle tech. specifikace položky  
- trubka HDPE DN 150 profilovaná s plným dnem, děrovaná  SN 8, lože ze ŠPb 0/32, obsyp štěrkem 8/12, zásyp HK 16/32  
- vč. zaústění do stávajících šachet kanalizace nebo UV navrtávkou  
Položka bude upřesněna podle skutečného stavu a musí být odsouhlasena investorem!</t>
  </si>
  <si>
    <t>198-115+310-220+380-360=193,000 [A]   odměřeno ze situace</t>
  </si>
  <si>
    <t>24</t>
  </si>
  <si>
    <t>21461C</t>
  </si>
  <si>
    <t>SEPARAČNÍ GEOTEXTILIE DO 300G/M2</t>
  </si>
  <si>
    <t>separační a drenážní geotextilie 300 kg/m2</t>
  </si>
  <si>
    <t>(0,4+0,6+0,8*2)*263=683,800 [A]    trativody - obvod x dl. dle pol. 21263.1 
(1,0*4)*193=772,000 [B]   vsakovací průleh - obvod x dl. dle pol. 21263.2 
Celkem: A+B=1 455,800 [C]</t>
  </si>
  <si>
    <t>Vodorovné konstrukce</t>
  </si>
  <si>
    <t>25</t>
  </si>
  <si>
    <t>45131A</t>
  </si>
  <si>
    <t>PODKLADNÍ A VÝPLŇOVÉ VRSTVY Z PROSTÉHO BETONU C20/25</t>
  </si>
  <si>
    <t>dlažba kolem HV - betonové lože z betonu C 20/25n-XF3 tl. 100 mm</t>
  </si>
  <si>
    <t>1,8*0,1=0,180 [A]   plocha dle pol. 46591 x tl.</t>
  </si>
  <si>
    <t>26</t>
  </si>
  <si>
    <t>45157</t>
  </si>
  <si>
    <t>PODKLADNÍ A VÝPLŇOVÉ VRSTVY Z KAMENIVA TĚŽENÉHO</t>
  </si>
  <si>
    <t>dlažba kolem HV - podsyp ze ŠP tl. 100 mm</t>
  </si>
  <si>
    <t>27</t>
  </si>
  <si>
    <t>46591</t>
  </si>
  <si>
    <t>DLAŽBY Z KAMENICKÝCH VÝROBKŮ</t>
  </si>
  <si>
    <t>kamenná dlažba kolem HV š. 300 mm (3 řady kostek 100/100/100 mm) vč. vyspárování cementovou maltou M 25-XF4</t>
  </si>
  <si>
    <t>0,3*(2,1*2+0,9*2)=1,800 [A]   š. dlažby kolem HV x obvod</t>
  </si>
  <si>
    <t>Komunikace</t>
  </si>
  <si>
    <t>28</t>
  </si>
  <si>
    <t>56335</t>
  </si>
  <si>
    <t>VOZOVKOVÉ VRSTVY ZE ŠTĚRKODRTI TL. DO 250MM</t>
  </si>
  <si>
    <t>(1,5*2*950*0,8)*1,1=2 508,000 [A]   součet ploch odměř. ze situace x koef. na rozšíření</t>
  </si>
  <si>
    <t>29</t>
  </si>
  <si>
    <t>567346</t>
  </si>
  <si>
    <t>VRSTVY PRO OBNOVU A OPRAVY Z RECYKL MATERIÁLU TL DO 200MM</t>
  </si>
  <si>
    <t>Recyklace na místě za studena v tl. 180 mm</t>
  </si>
  <si>
    <t>6289,5*1,05=6 603,975 [A]   dle pol. 574E56 x koef. na rozšíření</t>
  </si>
  <si>
    <t>30</t>
  </si>
  <si>
    <t>567346-A</t>
  </si>
  <si>
    <t>R</t>
  </si>
  <si>
    <t>VRSTVY PRO OBNOVU A OPRAVY Z RECYKL MATERIÁLU - ASFALTOVÉ POJIVO</t>
  </si>
  <si>
    <t>T</t>
  </si>
  <si>
    <t>Asfaltové pojivo - pěnoasfalt, asfaltová amulze - 4% - zbytkového množství   
Čerpáno v rozsahu dle průkazní zkoušky!</t>
  </si>
  <si>
    <t>6603,975*0,18*2,3*0,04=109,362 [A]   celkový objem x hmotnost 2,3 t/m3 x 4 %</t>
  </si>
  <si>
    <t>31</t>
  </si>
  <si>
    <t>567346-B</t>
  </si>
  <si>
    <t>VRSTVY PRO OBNOVU A OPRAVY Z RECYKL MATERIÁLU - CEMENT</t>
  </si>
  <si>
    <t>Cement - 4%   
Čerpáno v rozsahu dle průkazní zkoušky!</t>
  </si>
  <si>
    <t>32</t>
  </si>
  <si>
    <t>56963</t>
  </si>
  <si>
    <t>ZPEVNĚNÍ KRAJNIC Z RECYKLOVANÉHO MATERIÁLU TL DO 150MM</t>
  </si>
  <si>
    <t>nová krajnice z recyklovaného materiálu tl. 150 mm a š. 750 mm</t>
  </si>
  <si>
    <t>0,75*660=495,000 [A]    š. x dl. dle pol. 12920</t>
  </si>
  <si>
    <t>33</t>
  </si>
  <si>
    <t>572123</t>
  </si>
  <si>
    <t>INFILTRAČNÍ POSTŘIK Z EMULZE DO 1,0KG/M2</t>
  </si>
  <si>
    <t>PI, 1,0 kg/m2</t>
  </si>
  <si>
    <t>6603,975=6 603,975 [A]   dle pol. 567346</t>
  </si>
  <si>
    <t>34</t>
  </si>
  <si>
    <t>572214</t>
  </si>
  <si>
    <t>SPOJOVACÍ POSTŘIK Z MODIFIK EMULZE DO 0,5KG/M2</t>
  </si>
  <si>
    <t>PS-EP 0,30 kg/m2</t>
  </si>
  <si>
    <t>5990,0=5 990,000 [A]    dle pol. 574A44</t>
  </si>
  <si>
    <t>35</t>
  </si>
  <si>
    <t>574A44</t>
  </si>
  <si>
    <t>ASFALTOVÝ BETON PRO OBRUSNÉ VRSTVY ACO 11+, 11S TL. 50MM</t>
  </si>
  <si>
    <t>ACO 11 +</t>
  </si>
  <si>
    <t>1505+4485=5 990,000 [A]    odměřeno ze situace</t>
  </si>
  <si>
    <t>36</t>
  </si>
  <si>
    <t>574E56</t>
  </si>
  <si>
    <t>ASFALTOVÝ BETON PRO PODKLADNÍ VRSTVY ACP 16+, 16S TL. 60MM</t>
  </si>
  <si>
    <t>ACP 16 S</t>
  </si>
  <si>
    <t>5990,0*1,05=6 289,500 [A]    dle pol. 574A44 x koef. na rozšíření</t>
  </si>
  <si>
    <t>37</t>
  </si>
  <si>
    <t>57621</t>
  </si>
  <si>
    <t>POSYP KAMENIVEM DRCENÝM 5KG/M2</t>
  </si>
  <si>
    <t>posyp PI drceným kamenivem fr. 2/4 - 3 kg/m2</t>
  </si>
  <si>
    <t>Potrubí</t>
  </si>
  <si>
    <t>38</t>
  </si>
  <si>
    <t>87446</t>
  </si>
  <si>
    <t>POTRUBÍ Z TRUB PLASTOVÝCH ODPADNÍCH DN DO 400MM</t>
  </si>
  <si>
    <t>potrubí DN 300 (nebo 400 - dle stávajícího stavu) pro napojení na stávající zatrubněný příkop vč. napojení na novou HV  
Položka bude upřesněna podle skutečného stavu a musí být odsouhlasena investorem!</t>
  </si>
  <si>
    <t>2=2,000 [A]   odhad</t>
  </si>
  <si>
    <t>39</t>
  </si>
  <si>
    <t>89712</t>
  </si>
  <si>
    <t>VPUSŤ KANALIZAČNÍ ULIČNÍ KOMPLETNÍ Z BETONOVÝCH DÍLCŮ</t>
  </si>
  <si>
    <t>Uliční vpust nová, rozměr 400/400</t>
  </si>
  <si>
    <t>40</t>
  </si>
  <si>
    <t>89722</t>
  </si>
  <si>
    <t>VPUSŤ KANALIZAČNÍ HORSKÁ KOMPLETNÍ Z BETON DÍLCŮ</t>
  </si>
  <si>
    <t>HV-Q 600/1200/1200 s atypickou hloubkou  
vč. atypického betonvého prefabrikátu a litinového rámu s plastovou šikmou mříží dle výkresové dokumnetace  
vč. napojení stávajícího potrubí a drenáže navrtávkou dle VD</t>
  </si>
  <si>
    <t>41</t>
  </si>
  <si>
    <t>89921</t>
  </si>
  <si>
    <t>VÝŠKOVÁ ÚPRAVA POKLOPŮ</t>
  </si>
  <si>
    <t>38=38,000 [A]    úprava poklopů IS 
18=18,000 [B]    úprava UV 
Celkem: A+B=56,000 [C]</t>
  </si>
  <si>
    <t>Ostatní konstrukce a práce</t>
  </si>
  <si>
    <t>42</t>
  </si>
  <si>
    <t>915111</t>
  </si>
  <si>
    <t>VODOROVNÉ DOPRAVNÍ ZNAČENÍ BARVOU HLADKÉ - DODÁVKA A POKLÁDKA</t>
  </si>
  <si>
    <t>nové vodorovné DZ</t>
  </si>
  <si>
    <t>0,125*(83+739)=102,750 [A]   V4 (0,125) 
0,125*(13+4*2,5+14,5)*2=9,375 [B]   V11a (0,125) 
Celkem: A+B=112,125 [C]</t>
  </si>
  <si>
    <t>43</t>
  </si>
  <si>
    <t>915211</t>
  </si>
  <si>
    <t>VODOROVNÉ DOPRAVNÍ ZNAČENÍ PLASTEM HLADKÉ - DODÁVKA A POKLÁDKA</t>
  </si>
  <si>
    <t>0,125*(83+739)=102,750 [A]   V4 (0,125)</t>
  </si>
  <si>
    <t>44</t>
  </si>
  <si>
    <t>91552</t>
  </si>
  <si>
    <t>VODOR DOPRAV ZNAČ - PÍSMENA</t>
  </si>
  <si>
    <t>3*2*2=12,000 [A]   2x nápis BUS x 2 zastávky (V11a)</t>
  </si>
  <si>
    <t>45</t>
  </si>
  <si>
    <t>917224</t>
  </si>
  <si>
    <t>SILNIČNÍ A CHODNÍKOVÉ OBRUBY Z BETONOVÝCH OBRUBNÍKŮ ŠÍŘ 150MM</t>
  </si>
  <si>
    <t>betonový silniční obrubník 150/250/1000 vč. bet.lože</t>
  </si>
  <si>
    <t>950-693=257,000 [A]    odměřeno ze situace</t>
  </si>
  <si>
    <t>46</t>
  </si>
  <si>
    <t>919111</t>
  </si>
  <si>
    <t>ŘEZÁNÍ ASFALTOVÉHO KRYTU VOZOVEK TL DO 50MM</t>
  </si>
  <si>
    <t>Zařezáni asfaltové konstrukce 2x v tl. 50 mm - pracovní spáry pro napojení nových asfalt. vrstev</t>
  </si>
  <si>
    <t>2*12+2*6+2*22+10+6+16+13=125,000 [A]    odměřeno ze situace</t>
  </si>
  <si>
    <t>47</t>
  </si>
  <si>
    <t>931327</t>
  </si>
  <si>
    <t>TĚSNĚNÍ DILATAČ SPAR ASF ZÁLIVKOU MODIFIK PRŮŘ DO 1000MM2</t>
  </si>
  <si>
    <t>bude upřesněno dle skutečného stavu dle technologie pokládky zhotovitele</t>
  </si>
  <si>
    <t>125=125,000 [A]    pracovní spáry dle pol. 919111 (dle technologie pokládky zhotovitele - pravděpodobně po polovinách) 
257=257,000 [B]    podél obrubníků dle pol. 917224 
Celkem: A+B=382,000 [C]</t>
  </si>
  <si>
    <t>48</t>
  </si>
  <si>
    <t>96687</t>
  </si>
  <si>
    <t>VYBOURÁNÍ ULIČNÍCH VPUSTÍ KOMPLETNÍCH</t>
  </si>
  <si>
    <t>Uliční vpust vybouraná - rušená, rozměr 400/400, vč. odvozu, uložení a poplatku za skládku</t>
  </si>
  <si>
    <t>SO 181</t>
  </si>
  <si>
    <t>Dopravně-inženýrská opatření</t>
  </si>
  <si>
    <t>Provizorní DIO a objízdné trasy  
Položka bude upřesněna dle skutečného stavu a musí být odsouhlasena investorem! 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
-  zřízení a odstranění provizorního VDZ žluté barvy v rámci jednotlivých etap výstavby   
- v případě potřeby nebo požadavku policie ČR řízení provozu proškolenými pracovníky vč. potřebného vybavení    
- projednání a vydání DIR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</si>
</sst>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67</v>
      </c>
      <c s="20" t="s">
        <v>68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297</v>
      </c>
      <c s="20" t="s">
        <v>298</v>
      </c>
      <c s="21">
        <f>'SO 181'!I3</f>
      </c>
      <c s="21">
        <f>'SO 181'!O2</f>
      </c>
      <c s="2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14.75">
      <c r="A10" s="35" t="s">
        <v>50</v>
      </c>
      <c r="E10" s="36" t="s">
        <v>51</v>
      </c>
    </row>
    <row r="11" spans="1:5" ht="12.75">
      <c r="A11" s="39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76.5">
      <c r="A13" s="35" t="s">
        <v>50</v>
      </c>
      <c r="E13" s="36" t="s">
        <v>55</v>
      </c>
    </row>
    <row r="14" spans="1:5" ht="12.75">
      <c r="A14" s="39" t="s">
        <v>52</v>
      </c>
      <c r="E14" s="38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12.75">
      <c r="A17" s="39" t="s">
        <v>52</v>
      </c>
      <c r="E17" s="38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9" t="s">
        <v>52</v>
      </c>
      <c r="E20" s="38" t="s">
        <v>47</v>
      </c>
    </row>
    <row r="21" spans="1:16" ht="12.75">
      <c r="A21" s="25" t="s">
        <v>45</v>
      </c>
      <c s="29" t="s">
        <v>35</v>
      </c>
      <c s="29" t="s">
        <v>61</v>
      </c>
      <c s="25" t="s">
        <v>47</v>
      </c>
      <c s="30" t="s">
        <v>62</v>
      </c>
      <c s="31" t="s">
        <v>49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63</v>
      </c>
    </row>
    <row r="23" spans="1:5" ht="12.75">
      <c r="A23" s="39" t="s">
        <v>52</v>
      </c>
      <c r="E23" s="38" t="s">
        <v>47</v>
      </c>
    </row>
    <row r="24" spans="1:16" ht="12.75">
      <c r="A24" s="25" t="s">
        <v>45</v>
      </c>
      <c s="29" t="s">
        <v>37</v>
      </c>
      <c s="29" t="s">
        <v>64</v>
      </c>
      <c s="25" t="s">
        <v>47</v>
      </c>
      <c s="30" t="s">
        <v>65</v>
      </c>
      <c s="31" t="s">
        <v>49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38.25">
      <c r="A25" s="35" t="s">
        <v>50</v>
      </c>
      <c r="E25" s="36" t="s">
        <v>66</v>
      </c>
    </row>
    <row r="26" spans="1:5" ht="12.75">
      <c r="A26" s="37" t="s">
        <v>52</v>
      </c>
      <c r="E26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0+O8+O24+O73+O83+O93+O124+O137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</v>
      </c>
      <c s="40">
        <f>0+I8+I24+I73+I83+I93+I124+I137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</v>
      </c>
      <c s="6"/>
      <c s="18" t="s">
        <v>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69</v>
      </c>
      <c s="25" t="s">
        <v>29</v>
      </c>
      <c s="30" t="s">
        <v>70</v>
      </c>
      <c s="31" t="s">
        <v>71</v>
      </c>
      <c s="32">
        <v>1216.8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72</v>
      </c>
    </row>
    <row r="11" spans="1:5" ht="51">
      <c r="A11" s="39" t="s">
        <v>52</v>
      </c>
      <c r="E11" s="38" t="s">
        <v>73</v>
      </c>
    </row>
    <row r="12" spans="1:16" ht="12.75">
      <c r="A12" s="25" t="s">
        <v>45</v>
      </c>
      <c s="29" t="s">
        <v>23</v>
      </c>
      <c s="29" t="s">
        <v>69</v>
      </c>
      <c s="25" t="s">
        <v>23</v>
      </c>
      <c s="30" t="s">
        <v>70</v>
      </c>
      <c s="31" t="s">
        <v>71</v>
      </c>
      <c s="32">
        <v>570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74</v>
      </c>
    </row>
    <row r="14" spans="1:5" ht="25.5">
      <c r="A14" s="39" t="s">
        <v>52</v>
      </c>
      <c r="E14" s="38" t="s">
        <v>75</v>
      </c>
    </row>
    <row r="15" spans="1:16" ht="12.75">
      <c r="A15" s="25" t="s">
        <v>45</v>
      </c>
      <c s="29" t="s">
        <v>22</v>
      </c>
      <c s="29" t="s">
        <v>76</v>
      </c>
      <c s="25" t="s">
        <v>47</v>
      </c>
      <c s="30" t="s">
        <v>77</v>
      </c>
      <c s="31" t="s">
        <v>71</v>
      </c>
      <c s="32">
        <v>131.78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78</v>
      </c>
    </row>
    <row r="17" spans="1:5" ht="12.75">
      <c r="A17" s="39" t="s">
        <v>52</v>
      </c>
      <c r="E17" s="38" t="s">
        <v>79</v>
      </c>
    </row>
    <row r="18" spans="1:16" ht="12.75">
      <c r="A18" s="25" t="s">
        <v>45</v>
      </c>
      <c s="29" t="s">
        <v>33</v>
      </c>
      <c s="29" t="s">
        <v>80</v>
      </c>
      <c s="25" t="s">
        <v>47</v>
      </c>
      <c s="30" t="s">
        <v>81</v>
      </c>
      <c s="31" t="s">
        <v>71</v>
      </c>
      <c s="32">
        <v>752.4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82</v>
      </c>
    </row>
    <row r="20" spans="1:5" ht="12.75">
      <c r="A20" s="39" t="s">
        <v>52</v>
      </c>
      <c r="E20" s="38" t="s">
        <v>83</v>
      </c>
    </row>
    <row r="21" spans="1:16" ht="12.75">
      <c r="A21" s="25" t="s">
        <v>45</v>
      </c>
      <c s="29" t="s">
        <v>35</v>
      </c>
      <c s="29" t="s">
        <v>84</v>
      </c>
      <c s="25" t="s">
        <v>47</v>
      </c>
      <c s="30" t="s">
        <v>85</v>
      </c>
      <c s="31" t="s">
        <v>71</v>
      </c>
      <c s="32">
        <v>38.55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52</v>
      </c>
      <c r="E23" s="38" t="s">
        <v>86</v>
      </c>
    </row>
    <row r="24" spans="1:18" ht="12.75" customHeight="1">
      <c r="A24" s="6" t="s">
        <v>43</v>
      </c>
      <c s="6"/>
      <c s="42" t="s">
        <v>29</v>
      </c>
      <c s="6"/>
      <c s="27" t="s">
        <v>87</v>
      </c>
      <c s="6"/>
      <c s="6"/>
      <c s="6"/>
      <c s="43">
        <f>0+Q24</f>
      </c>
      <c r="O24">
        <f>0+R24</f>
      </c>
      <c r="Q24">
        <f>0+I25+I28+I31+I34+I37+I40+I43+I46+I49+I52+I55+I58+I61+I64+I67+I70</f>
      </c>
      <c>
        <f>0+O25+O28+O31+O34+O37+O40+O43+O46+O49+O52+O55+O58+O61+O64+O67+O70</f>
      </c>
    </row>
    <row r="25" spans="1:16" ht="12.75">
      <c r="A25" s="25" t="s">
        <v>45</v>
      </c>
      <c s="29" t="s">
        <v>37</v>
      </c>
      <c s="29" t="s">
        <v>88</v>
      </c>
      <c s="25" t="s">
        <v>47</v>
      </c>
      <c s="30" t="s">
        <v>89</v>
      </c>
      <c s="31" t="s">
        <v>71</v>
      </c>
      <c s="32">
        <v>570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90</v>
      </c>
    </row>
    <row r="27" spans="1:5" ht="25.5">
      <c r="A27" s="39" t="s">
        <v>52</v>
      </c>
      <c r="E27" s="38" t="s">
        <v>91</v>
      </c>
    </row>
    <row r="28" spans="1:16" ht="12.75">
      <c r="A28" s="25" t="s">
        <v>45</v>
      </c>
      <c s="29" t="s">
        <v>92</v>
      </c>
      <c s="29" t="s">
        <v>93</v>
      </c>
      <c s="25" t="s">
        <v>47</v>
      </c>
      <c s="30" t="s">
        <v>94</v>
      </c>
      <c s="31" t="s">
        <v>71</v>
      </c>
      <c s="32">
        <v>527.12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51">
      <c r="A29" s="35" t="s">
        <v>50</v>
      </c>
      <c r="E29" s="36" t="s">
        <v>95</v>
      </c>
    </row>
    <row r="30" spans="1:5" ht="12.75">
      <c r="A30" s="39" t="s">
        <v>52</v>
      </c>
      <c r="E30" s="38" t="s">
        <v>96</v>
      </c>
    </row>
    <row r="31" spans="1:16" ht="12.75">
      <c r="A31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71</v>
      </c>
      <c s="32">
        <v>131.78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51">
      <c r="A32" s="35" t="s">
        <v>50</v>
      </c>
      <c r="E32" s="36" t="s">
        <v>100</v>
      </c>
    </row>
    <row r="33" spans="1:5" ht="12.75">
      <c r="A33" s="39" t="s">
        <v>52</v>
      </c>
      <c r="E33" s="38" t="s">
        <v>101</v>
      </c>
    </row>
    <row r="34" spans="1:16" ht="12.75">
      <c r="A34" s="25" t="s">
        <v>45</v>
      </c>
      <c s="29" t="s">
        <v>40</v>
      </c>
      <c s="29" t="s">
        <v>102</v>
      </c>
      <c s="25" t="s">
        <v>47</v>
      </c>
      <c s="30" t="s">
        <v>103</v>
      </c>
      <c s="31" t="s">
        <v>71</v>
      </c>
      <c s="32">
        <v>684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104</v>
      </c>
    </row>
    <row r="36" spans="1:5" ht="25.5">
      <c r="A36" s="39" t="s">
        <v>52</v>
      </c>
      <c r="E36" s="38" t="s">
        <v>105</v>
      </c>
    </row>
    <row r="37" spans="1:16" ht="12.75">
      <c r="A37" s="25" t="s">
        <v>45</v>
      </c>
      <c s="29" t="s">
        <v>42</v>
      </c>
      <c s="29" t="s">
        <v>106</v>
      </c>
      <c s="25" t="s">
        <v>47</v>
      </c>
      <c s="30" t="s">
        <v>107</v>
      </c>
      <c s="31" t="s">
        <v>71</v>
      </c>
      <c s="32">
        <v>752.4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108</v>
      </c>
    </row>
    <row r="39" spans="1:5" ht="12.75">
      <c r="A39" s="39" t="s">
        <v>52</v>
      </c>
      <c r="E39" s="38" t="s">
        <v>109</v>
      </c>
    </row>
    <row r="40" spans="1:16" ht="12.75">
      <c r="A40" s="25" t="s">
        <v>45</v>
      </c>
      <c s="29" t="s">
        <v>110</v>
      </c>
      <c s="29" t="s">
        <v>111</v>
      </c>
      <c s="25" t="s">
        <v>47</v>
      </c>
      <c s="30" t="s">
        <v>107</v>
      </c>
      <c s="31" t="s">
        <v>71</v>
      </c>
      <c s="32">
        <v>38.55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12.75">
      <c r="A41" s="35" t="s">
        <v>50</v>
      </c>
      <c r="E41" s="36" t="s">
        <v>112</v>
      </c>
    </row>
    <row r="42" spans="1:5" ht="12.75">
      <c r="A42" s="39" t="s">
        <v>52</v>
      </c>
      <c r="E42" s="38" t="s">
        <v>113</v>
      </c>
    </row>
    <row r="43" spans="1:16" ht="12.75">
      <c r="A43" s="25" t="s">
        <v>45</v>
      </c>
      <c s="29" t="s">
        <v>114</v>
      </c>
      <c s="29" t="s">
        <v>115</v>
      </c>
      <c s="25" t="s">
        <v>47</v>
      </c>
      <c s="30" t="s">
        <v>116</v>
      </c>
      <c s="31" t="s">
        <v>71</v>
      </c>
      <c s="32">
        <v>247.5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117</v>
      </c>
    </row>
    <row r="45" spans="1:5" ht="12.75">
      <c r="A45" s="39" t="s">
        <v>52</v>
      </c>
      <c r="E45" s="38" t="s">
        <v>118</v>
      </c>
    </row>
    <row r="46" spans="1:16" ht="12.75">
      <c r="A46" s="25" t="s">
        <v>45</v>
      </c>
      <c s="29" t="s">
        <v>119</v>
      </c>
      <c s="29" t="s">
        <v>120</v>
      </c>
      <c s="25" t="s">
        <v>47</v>
      </c>
      <c s="30" t="s">
        <v>121</v>
      </c>
      <c s="31" t="s">
        <v>122</v>
      </c>
      <c s="32">
        <v>360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123</v>
      </c>
    </row>
    <row r="48" spans="1:5" ht="12.75">
      <c r="A48" s="39" t="s">
        <v>52</v>
      </c>
      <c r="E48" s="38" t="s">
        <v>124</v>
      </c>
    </row>
    <row r="49" spans="1:16" ht="12.75">
      <c r="A49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128</v>
      </c>
      <c s="32">
        <v>22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129</v>
      </c>
    </row>
    <row r="51" spans="1:5" ht="12.75">
      <c r="A51" s="39" t="s">
        <v>52</v>
      </c>
      <c r="E51" s="38" t="s">
        <v>130</v>
      </c>
    </row>
    <row r="52" spans="1:16" ht="12.75">
      <c r="A52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71</v>
      </c>
      <c s="32">
        <v>15.84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25.5">
      <c r="A53" s="35" t="s">
        <v>50</v>
      </c>
      <c r="E53" s="36" t="s">
        <v>134</v>
      </c>
    </row>
    <row r="54" spans="1:5" ht="38.25">
      <c r="A54" s="39" t="s">
        <v>52</v>
      </c>
      <c r="E54" s="38" t="s">
        <v>135</v>
      </c>
    </row>
    <row r="55" spans="1:16" ht="12.75">
      <c r="A55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71</v>
      </c>
      <c s="32">
        <v>89.46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139</v>
      </c>
    </row>
    <row r="57" spans="1:5" ht="38.25">
      <c r="A57" s="39" t="s">
        <v>52</v>
      </c>
      <c r="E57" s="38" t="s">
        <v>140</v>
      </c>
    </row>
    <row r="58" spans="1:16" ht="12.75">
      <c r="A58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71</v>
      </c>
      <c s="32">
        <v>789.3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144</v>
      </c>
    </row>
    <row r="60" spans="1:5" ht="63.75">
      <c r="A60" s="39" t="s">
        <v>52</v>
      </c>
      <c r="E60" s="38" t="s">
        <v>145</v>
      </c>
    </row>
    <row r="61" spans="1:16" ht="12.75">
      <c r="A61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71</v>
      </c>
      <c s="32">
        <v>752.4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149</v>
      </c>
    </row>
    <row r="63" spans="1:5" ht="25.5">
      <c r="A63" s="39" t="s">
        <v>52</v>
      </c>
      <c r="E63" s="38" t="s">
        <v>150</v>
      </c>
    </row>
    <row r="64" spans="1:16" ht="12.75">
      <c r="A64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71</v>
      </c>
      <c s="32">
        <v>13.024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154</v>
      </c>
    </row>
    <row r="66" spans="1:5" ht="51">
      <c r="A66" s="39" t="s">
        <v>52</v>
      </c>
      <c r="E66" s="38" t="s">
        <v>155</v>
      </c>
    </row>
    <row r="67" spans="1:16" ht="12.75">
      <c r="A67" s="25" t="s">
        <v>45</v>
      </c>
      <c s="29" t="s">
        <v>156</v>
      </c>
      <c s="29" t="s">
        <v>157</v>
      </c>
      <c s="25" t="s">
        <v>47</v>
      </c>
      <c s="30" t="s">
        <v>158</v>
      </c>
      <c s="31" t="s">
        <v>159</v>
      </c>
      <c s="32">
        <v>257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160</v>
      </c>
    </row>
    <row r="69" spans="1:5" ht="12.75">
      <c r="A69" s="39" t="s">
        <v>52</v>
      </c>
      <c r="E69" s="38" t="s">
        <v>161</v>
      </c>
    </row>
    <row r="70" spans="1:16" ht="12.75">
      <c r="A70" s="25" t="s">
        <v>45</v>
      </c>
      <c s="29" t="s">
        <v>162</v>
      </c>
      <c s="29" t="s">
        <v>163</v>
      </c>
      <c s="25" t="s">
        <v>47</v>
      </c>
      <c s="30" t="s">
        <v>164</v>
      </c>
      <c s="31" t="s">
        <v>159</v>
      </c>
      <c s="32">
        <v>257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165</v>
      </c>
    </row>
    <row r="72" spans="1:5" ht="12.75">
      <c r="A72" s="37" t="s">
        <v>52</v>
      </c>
      <c r="E72" s="38" t="s">
        <v>166</v>
      </c>
    </row>
    <row r="73" spans="1:18" ht="12.75" customHeight="1">
      <c r="A73" s="6" t="s">
        <v>43</v>
      </c>
      <c s="6"/>
      <c s="42" t="s">
        <v>23</v>
      </c>
      <c s="6"/>
      <c s="27" t="s">
        <v>167</v>
      </c>
      <c s="6"/>
      <c s="6"/>
      <c s="6"/>
      <c s="43">
        <f>0+Q73</f>
      </c>
      <c r="O73">
        <f>0+R73</f>
      </c>
      <c r="Q73">
        <f>0+I74+I77+I80</f>
      </c>
      <c>
        <f>0+O74+O77+O80</f>
      </c>
    </row>
    <row r="74" spans="1:16" ht="12.75">
      <c r="A74" s="25" t="s">
        <v>45</v>
      </c>
      <c s="29" t="s">
        <v>168</v>
      </c>
      <c s="29" t="s">
        <v>169</v>
      </c>
      <c s="25" t="s">
        <v>29</v>
      </c>
      <c s="30" t="s">
        <v>170</v>
      </c>
      <c s="31" t="s">
        <v>122</v>
      </c>
      <c s="32">
        <v>263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63.75">
      <c r="A75" s="35" t="s">
        <v>50</v>
      </c>
      <c r="E75" s="36" t="s">
        <v>171</v>
      </c>
    </row>
    <row r="76" spans="1:5" ht="12.75">
      <c r="A76" s="39" t="s">
        <v>52</v>
      </c>
      <c r="E76" s="38" t="s">
        <v>172</v>
      </c>
    </row>
    <row r="77" spans="1:16" ht="12.75">
      <c r="A77" s="25" t="s">
        <v>45</v>
      </c>
      <c s="29" t="s">
        <v>173</v>
      </c>
      <c s="29" t="s">
        <v>169</v>
      </c>
      <c s="25" t="s">
        <v>23</v>
      </c>
      <c s="30" t="s">
        <v>170</v>
      </c>
      <c s="31" t="s">
        <v>122</v>
      </c>
      <c s="32">
        <v>193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89.25">
      <c r="A78" s="35" t="s">
        <v>50</v>
      </c>
      <c r="E78" s="36" t="s">
        <v>174</v>
      </c>
    </row>
    <row r="79" spans="1:5" ht="12.75">
      <c r="A79" s="39" t="s">
        <v>52</v>
      </c>
      <c r="E79" s="38" t="s">
        <v>175</v>
      </c>
    </row>
    <row r="80" spans="1:16" ht="12.75">
      <c r="A80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159</v>
      </c>
      <c s="32">
        <v>1455.8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179</v>
      </c>
    </row>
    <row r="82" spans="1:5" ht="38.25">
      <c r="A82" s="37" t="s">
        <v>52</v>
      </c>
      <c r="E82" s="38" t="s">
        <v>180</v>
      </c>
    </row>
    <row r="83" spans="1:18" ht="12.75" customHeight="1">
      <c r="A83" s="6" t="s">
        <v>43</v>
      </c>
      <c s="6"/>
      <c s="42" t="s">
        <v>33</v>
      </c>
      <c s="6"/>
      <c s="27" t="s">
        <v>181</v>
      </c>
      <c s="6"/>
      <c s="6"/>
      <c s="6"/>
      <c s="43">
        <f>0+Q83</f>
      </c>
      <c r="O83">
        <f>0+R83</f>
      </c>
      <c r="Q83">
        <f>0+I84+I87+I90</f>
      </c>
      <c>
        <f>0+O84+O87+O90</f>
      </c>
    </row>
    <row r="84" spans="1:16" ht="12.75">
      <c r="A84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71</v>
      </c>
      <c s="32">
        <v>0.18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185</v>
      </c>
    </row>
    <row r="86" spans="1:5" ht="12.75">
      <c r="A86" s="39" t="s">
        <v>52</v>
      </c>
      <c r="E86" s="38" t="s">
        <v>186</v>
      </c>
    </row>
    <row r="87" spans="1:16" ht="12.75">
      <c r="A87" s="25" t="s">
        <v>45</v>
      </c>
      <c s="29" t="s">
        <v>187</v>
      </c>
      <c s="29" t="s">
        <v>188</v>
      </c>
      <c s="25" t="s">
        <v>47</v>
      </c>
      <c s="30" t="s">
        <v>189</v>
      </c>
      <c s="31" t="s">
        <v>71</v>
      </c>
      <c s="32">
        <v>0.18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190</v>
      </c>
    </row>
    <row r="89" spans="1:5" ht="12.75">
      <c r="A89" s="39" t="s">
        <v>52</v>
      </c>
      <c r="E89" s="38" t="s">
        <v>186</v>
      </c>
    </row>
    <row r="90" spans="1:16" ht="12.75">
      <c r="A90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159</v>
      </c>
      <c s="32">
        <v>1.8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25.5">
      <c r="A91" s="35" t="s">
        <v>50</v>
      </c>
      <c r="E91" s="36" t="s">
        <v>194</v>
      </c>
    </row>
    <row r="92" spans="1:5" ht="12.75">
      <c r="A92" s="37" t="s">
        <v>52</v>
      </c>
      <c r="E92" s="38" t="s">
        <v>195</v>
      </c>
    </row>
    <row r="93" spans="1:18" ht="12.75" customHeight="1">
      <c r="A93" s="6" t="s">
        <v>43</v>
      </c>
      <c s="6"/>
      <c s="42" t="s">
        <v>35</v>
      </c>
      <c s="6"/>
      <c s="27" t="s">
        <v>196</v>
      </c>
      <c s="6"/>
      <c s="6"/>
      <c s="6"/>
      <c s="43">
        <f>0+Q93</f>
      </c>
      <c r="O93">
        <f>0+R93</f>
      </c>
      <c r="Q93">
        <f>0+I94+I97+I100+I103+I106+I109+I112+I115+I118+I121</f>
      </c>
      <c>
        <f>0+O94+O97+O100+O103+O106+O109+O112+O115+O118+O121</f>
      </c>
    </row>
    <row r="94" spans="1:16" ht="12.75">
      <c r="A94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159</v>
      </c>
      <c s="32">
        <v>2508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25.5">
      <c r="A96" s="39" t="s">
        <v>52</v>
      </c>
      <c r="E96" s="38" t="s">
        <v>200</v>
      </c>
    </row>
    <row r="97" spans="1:16" ht="12.75">
      <c r="A97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159</v>
      </c>
      <c s="32">
        <v>6603.975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204</v>
      </c>
    </row>
    <row r="99" spans="1:5" ht="12.75">
      <c r="A99" s="39" t="s">
        <v>52</v>
      </c>
      <c r="E99" s="38" t="s">
        <v>205</v>
      </c>
    </row>
    <row r="100" spans="1:16" ht="25.5">
      <c r="A100" s="25" t="s">
        <v>45</v>
      </c>
      <c s="29" t="s">
        <v>206</v>
      </c>
      <c s="29" t="s">
        <v>207</v>
      </c>
      <c s="25" t="s">
        <v>208</v>
      </c>
      <c s="30" t="s">
        <v>209</v>
      </c>
      <c s="31" t="s">
        <v>210</v>
      </c>
      <c s="32">
        <v>109.362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211</v>
      </c>
    </row>
    <row r="102" spans="1:5" ht="12.75">
      <c r="A102" s="39" t="s">
        <v>52</v>
      </c>
      <c r="E102" s="38" t="s">
        <v>212</v>
      </c>
    </row>
    <row r="103" spans="1:16" ht="12.75">
      <c r="A103" s="25" t="s">
        <v>45</v>
      </c>
      <c s="29" t="s">
        <v>213</v>
      </c>
      <c s="29" t="s">
        <v>214</v>
      </c>
      <c s="25" t="s">
        <v>208</v>
      </c>
      <c s="30" t="s">
        <v>215</v>
      </c>
      <c s="31" t="s">
        <v>210</v>
      </c>
      <c s="32">
        <v>109.362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25.5">
      <c r="A104" s="35" t="s">
        <v>50</v>
      </c>
      <c r="E104" s="36" t="s">
        <v>216</v>
      </c>
    </row>
    <row r="105" spans="1:5" ht="12.75">
      <c r="A105" s="39" t="s">
        <v>52</v>
      </c>
      <c r="E105" s="38" t="s">
        <v>212</v>
      </c>
    </row>
    <row r="106" spans="1:16" ht="12.75">
      <c r="A106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159</v>
      </c>
      <c s="32">
        <v>495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220</v>
      </c>
    </row>
    <row r="108" spans="1:5" ht="12.75">
      <c r="A108" s="39" t="s">
        <v>52</v>
      </c>
      <c r="E108" s="38" t="s">
        <v>221</v>
      </c>
    </row>
    <row r="109" spans="1:16" ht="12.75">
      <c r="A109" s="25" t="s">
        <v>45</v>
      </c>
      <c s="29" t="s">
        <v>222</v>
      </c>
      <c s="29" t="s">
        <v>223</v>
      </c>
      <c s="25" t="s">
        <v>47</v>
      </c>
      <c s="30" t="s">
        <v>224</v>
      </c>
      <c s="31" t="s">
        <v>159</v>
      </c>
      <c s="32">
        <v>6603.975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225</v>
      </c>
    </row>
    <row r="111" spans="1:5" ht="12.75">
      <c r="A111" s="39" t="s">
        <v>52</v>
      </c>
      <c r="E111" s="38" t="s">
        <v>226</v>
      </c>
    </row>
    <row r="112" spans="1:16" ht="12.75">
      <c r="A112" s="25" t="s">
        <v>45</v>
      </c>
      <c s="29" t="s">
        <v>227</v>
      </c>
      <c s="29" t="s">
        <v>228</v>
      </c>
      <c s="25" t="s">
        <v>47</v>
      </c>
      <c s="30" t="s">
        <v>229</v>
      </c>
      <c s="31" t="s">
        <v>159</v>
      </c>
      <c s="32">
        <v>5990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230</v>
      </c>
    </row>
    <row r="114" spans="1:5" ht="12.75">
      <c r="A114" s="39" t="s">
        <v>52</v>
      </c>
      <c r="E114" s="38" t="s">
        <v>231</v>
      </c>
    </row>
    <row r="115" spans="1:16" ht="12.75">
      <c r="A115" s="25" t="s">
        <v>45</v>
      </c>
      <c s="29" t="s">
        <v>232</v>
      </c>
      <c s="29" t="s">
        <v>233</v>
      </c>
      <c s="25" t="s">
        <v>47</v>
      </c>
      <c s="30" t="s">
        <v>234</v>
      </c>
      <c s="31" t="s">
        <v>159</v>
      </c>
      <c s="32">
        <v>5990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235</v>
      </c>
    </row>
    <row r="117" spans="1:5" ht="12.75">
      <c r="A117" s="39" t="s">
        <v>52</v>
      </c>
      <c r="E117" s="38" t="s">
        <v>236</v>
      </c>
    </row>
    <row r="118" spans="1:16" ht="12.75">
      <c r="A118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159</v>
      </c>
      <c s="32">
        <v>6289.5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240</v>
      </c>
    </row>
    <row r="120" spans="1:5" ht="12.75">
      <c r="A120" s="39" t="s">
        <v>52</v>
      </c>
      <c r="E120" s="38" t="s">
        <v>241</v>
      </c>
    </row>
    <row r="121" spans="1:16" ht="12.75">
      <c r="A121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159</v>
      </c>
      <c s="32">
        <v>6603.975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245</v>
      </c>
    </row>
    <row r="123" spans="1:5" ht="12.75">
      <c r="A123" s="37" t="s">
        <v>52</v>
      </c>
      <c r="E123" s="38" t="s">
        <v>226</v>
      </c>
    </row>
    <row r="124" spans="1:18" ht="12.75" customHeight="1">
      <c r="A124" s="6" t="s">
        <v>43</v>
      </c>
      <c s="6"/>
      <c s="42" t="s">
        <v>97</v>
      </c>
      <c s="6"/>
      <c s="27" t="s">
        <v>246</v>
      </c>
      <c s="6"/>
      <c s="6"/>
      <c s="6"/>
      <c s="43">
        <f>0+Q124</f>
      </c>
      <c r="O124">
        <f>0+R124</f>
      </c>
      <c r="Q124">
        <f>0+I125+I128+I131+I134</f>
      </c>
      <c>
        <f>0+O125+O128+O131+O134</f>
      </c>
    </row>
    <row r="125" spans="1:16" ht="12.75">
      <c r="A125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122</v>
      </c>
      <c s="32">
        <v>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51">
      <c r="A126" s="35" t="s">
        <v>50</v>
      </c>
      <c r="E126" s="36" t="s">
        <v>250</v>
      </c>
    </row>
    <row r="127" spans="1:5" ht="12.75">
      <c r="A127" s="39" t="s">
        <v>52</v>
      </c>
      <c r="E127" s="38" t="s">
        <v>251</v>
      </c>
    </row>
    <row r="128" spans="1:16" ht="12.75">
      <c r="A128" s="25" t="s">
        <v>45</v>
      </c>
      <c s="29" t="s">
        <v>252</v>
      </c>
      <c s="29" t="s">
        <v>253</v>
      </c>
      <c s="25" t="s">
        <v>47</v>
      </c>
      <c s="30" t="s">
        <v>254</v>
      </c>
      <c s="31" t="s">
        <v>128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255</v>
      </c>
    </row>
    <row r="130" spans="1:5" ht="12.75">
      <c r="A130" s="39" t="s">
        <v>52</v>
      </c>
      <c r="E130" s="38" t="s">
        <v>47</v>
      </c>
    </row>
    <row r="131" spans="1:16" ht="12.75">
      <c r="A131" s="25" t="s">
        <v>45</v>
      </c>
      <c s="29" t="s">
        <v>256</v>
      </c>
      <c s="29" t="s">
        <v>257</v>
      </c>
      <c s="25" t="s">
        <v>47</v>
      </c>
      <c s="30" t="s">
        <v>258</v>
      </c>
      <c s="31" t="s">
        <v>128</v>
      </c>
      <c s="32">
        <v>1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51">
      <c r="A132" s="35" t="s">
        <v>50</v>
      </c>
      <c r="E132" s="36" t="s">
        <v>259</v>
      </c>
    </row>
    <row r="133" spans="1:5" ht="12.75">
      <c r="A133" s="39" t="s">
        <v>52</v>
      </c>
      <c r="E133" s="38" t="s">
        <v>47</v>
      </c>
    </row>
    <row r="134" spans="1:16" ht="12.75">
      <c r="A134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128</v>
      </c>
      <c s="32">
        <v>56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38.25">
      <c r="A136" s="37" t="s">
        <v>52</v>
      </c>
      <c r="E136" s="38" t="s">
        <v>263</v>
      </c>
    </row>
    <row r="137" spans="1:18" ht="12.75" customHeight="1">
      <c r="A137" s="6" t="s">
        <v>43</v>
      </c>
      <c s="6"/>
      <c s="42" t="s">
        <v>40</v>
      </c>
      <c s="6"/>
      <c s="27" t="s">
        <v>264</v>
      </c>
      <c s="6"/>
      <c s="6"/>
      <c s="6"/>
      <c s="43">
        <f>0+Q137</f>
      </c>
      <c r="O137">
        <f>0+R137</f>
      </c>
      <c r="Q137">
        <f>0+I138+I141+I144+I147+I150+I153+I156</f>
      </c>
      <c>
        <f>0+O138+O141+O144+O147+O150+O153+O156</f>
      </c>
    </row>
    <row r="138" spans="1:16" ht="25.5">
      <c r="A138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159</v>
      </c>
      <c s="32">
        <v>112.125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268</v>
      </c>
    </row>
    <row r="140" spans="1:5" ht="38.25">
      <c r="A140" s="39" t="s">
        <v>52</v>
      </c>
      <c r="E140" s="38" t="s">
        <v>269</v>
      </c>
    </row>
    <row r="141" spans="1:16" ht="25.5">
      <c r="A141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159</v>
      </c>
      <c s="32">
        <v>102.75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9" t="s">
        <v>52</v>
      </c>
      <c r="E143" s="38" t="s">
        <v>273</v>
      </c>
    </row>
    <row r="144" spans="1:16" ht="12.75">
      <c r="A144" s="25" t="s">
        <v>45</v>
      </c>
      <c s="29" t="s">
        <v>274</v>
      </c>
      <c s="29" t="s">
        <v>275</v>
      </c>
      <c s="25" t="s">
        <v>47</v>
      </c>
      <c s="30" t="s">
        <v>276</v>
      </c>
      <c s="31" t="s">
        <v>128</v>
      </c>
      <c s="32">
        <v>12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268</v>
      </c>
    </row>
    <row r="146" spans="1:5" ht="12.75">
      <c r="A146" s="39" t="s">
        <v>52</v>
      </c>
      <c r="E146" s="38" t="s">
        <v>277</v>
      </c>
    </row>
    <row r="147" spans="1:16" ht="12.75">
      <c r="A147" s="25" t="s">
        <v>45</v>
      </c>
      <c s="29" t="s">
        <v>278</v>
      </c>
      <c s="29" t="s">
        <v>279</v>
      </c>
      <c s="25" t="s">
        <v>47</v>
      </c>
      <c s="30" t="s">
        <v>280</v>
      </c>
      <c s="31" t="s">
        <v>122</v>
      </c>
      <c s="32">
        <v>257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281</v>
      </c>
    </row>
    <row r="149" spans="1:5" ht="12.75">
      <c r="A149" s="39" t="s">
        <v>52</v>
      </c>
      <c r="E149" s="38" t="s">
        <v>282</v>
      </c>
    </row>
    <row r="150" spans="1:16" ht="12.75">
      <c r="A150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122</v>
      </c>
      <c s="32">
        <v>125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25.5">
      <c r="A151" s="35" t="s">
        <v>50</v>
      </c>
      <c r="E151" s="36" t="s">
        <v>286</v>
      </c>
    </row>
    <row r="152" spans="1:5" ht="12.75">
      <c r="A152" s="39" t="s">
        <v>52</v>
      </c>
      <c r="E152" s="38" t="s">
        <v>287</v>
      </c>
    </row>
    <row r="153" spans="1:16" ht="12.75">
      <c r="A153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122</v>
      </c>
      <c s="32">
        <v>382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291</v>
      </c>
    </row>
    <row r="155" spans="1:5" ht="51">
      <c r="A155" s="39" t="s">
        <v>52</v>
      </c>
      <c r="E155" s="38" t="s">
        <v>292</v>
      </c>
    </row>
    <row r="156" spans="1:16" ht="12.75">
      <c r="A156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128</v>
      </c>
      <c s="32">
        <v>1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296</v>
      </c>
    </row>
    <row r="158" spans="1:5" ht="12.75">
      <c r="A158" s="37" t="s">
        <v>52</v>
      </c>
      <c r="E158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297</v>
      </c>
      <c s="40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297</v>
      </c>
      <c s="6"/>
      <c s="18" t="s">
        <v>298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65.75">
      <c r="A10" s="35" t="s">
        <v>50</v>
      </c>
      <c r="E10" s="36" t="s">
        <v>299</v>
      </c>
    </row>
    <row r="11" spans="1:5" ht="12.75">
      <c r="A11" s="37" t="s">
        <v>52</v>
      </c>
      <c r="E11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