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https://mottmac-my.sharepoint.com/personal/volodymyr_kots_mottmac_com/Documents/Desktop/Soupis_praci_V9_052024/"/>
    </mc:Choice>
  </mc:AlternateContent>
  <xr:revisionPtr revIDLastSave="27" documentId="11_D4A29F48F54531DC1CF73A08D9DE79766C59801E" xr6:coauthVersionLast="47" xr6:coauthVersionMax="47" xr10:uidLastSave="{CA6034B5-0A3B-49DA-891B-83E61F37F3E5}"/>
  <bookViews>
    <workbookView xWindow="-120" yWindow="-120" windowWidth="29040" windowHeight="15840" xr2:uid="{00000000-000D-0000-FFFF-FFFF00000000}"/>
  </bookViews>
  <sheets>
    <sheet name="Rekapitulace" sheetId="22" r:id="rId1"/>
    <sheet name="001" sheetId="2" r:id="rId2"/>
    <sheet name="SO 021" sheetId="3" r:id="rId3"/>
    <sheet name="SO 101.1.1" sheetId="4" r:id="rId4"/>
    <sheet name="SO 101.1.2" sheetId="5" r:id="rId5"/>
    <sheet name="SO 101.2.1" sheetId="6" r:id="rId6"/>
    <sheet name="SO 101.2.2" sheetId="7" r:id="rId7"/>
    <sheet name="SO 111" sheetId="8" r:id="rId8"/>
    <sheet name="SO 114SO 114.1" sheetId="9" r:id="rId9"/>
    <sheet name="SO 114SO 114.2" sheetId="10" r:id="rId10"/>
    <sheet name="SO 114SO 114.3" sheetId="11" r:id="rId11"/>
    <sheet name="SO 181" sheetId="12" r:id="rId12"/>
    <sheet name="SO 301" sheetId="13" r:id="rId13"/>
    <sheet name="SO 303" sheetId="14" r:id="rId14"/>
    <sheet name="SO 304" sheetId="15" r:id="rId15"/>
    <sheet name="SO 3XX231123a" sheetId="16" r:id="rId16"/>
    <sheet name="SO 3XX231123c" sheetId="17" r:id="rId17"/>
    <sheet name="SO 404" sheetId="18" r:id="rId18"/>
    <sheet name="SO 405" sheetId="19" r:id="rId19"/>
    <sheet name="SO 406" sheetId="20" r:id="rId20"/>
    <sheet name="SO 501" sheetId="21" r:id="rId21"/>
  </sheets>
  <externalReferences>
    <externalReference r:id="rId22"/>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6" i="22" l="1"/>
  <c r="E36" i="22" s="1"/>
  <c r="C35" i="22"/>
  <c r="E35" i="22" s="1"/>
  <c r="C34" i="22"/>
  <c r="E34" i="22" s="1"/>
  <c r="C33" i="22"/>
  <c r="E33" i="22" s="1"/>
  <c r="C31" i="22"/>
  <c r="E31" i="22" s="1"/>
  <c r="C30" i="22"/>
  <c r="E30" i="22" s="1"/>
  <c r="C28" i="22"/>
  <c r="E28" i="22" s="1"/>
  <c r="C27" i="22"/>
  <c r="E27" i="22" s="1"/>
  <c r="C25" i="22"/>
  <c r="E25" i="22" s="1"/>
  <c r="C24" i="22"/>
  <c r="E24" i="22" s="1"/>
  <c r="C22" i="22"/>
  <c r="E22" i="22" s="1"/>
  <c r="C20" i="22"/>
  <c r="E20" i="22" s="1"/>
  <c r="C18" i="22"/>
  <c r="E18" i="22" s="1"/>
  <c r="C16" i="22"/>
  <c r="E16" i="22" s="1"/>
  <c r="C15" i="22"/>
  <c r="E15" i="22" s="1"/>
  <c r="C14" i="22"/>
  <c r="E14" i="22" s="1"/>
  <c r="C13" i="22"/>
  <c r="E13" i="22" s="1"/>
  <c r="C12" i="22"/>
  <c r="E12" i="22" s="1"/>
  <c r="C11" i="22"/>
  <c r="E11" i="22" s="1"/>
  <c r="C10" i="22"/>
  <c r="E10" i="22" s="1"/>
  <c r="C7" i="22" l="1"/>
  <c r="C6" i="22"/>
  <c r="I8" i="21" l="1"/>
  <c r="I3" i="21" s="1"/>
  <c r="I9" i="21"/>
  <c r="O9" i="21" s="1"/>
  <c r="O9" i="20"/>
  <c r="I9" i="20"/>
  <c r="I8" i="20" s="1"/>
  <c r="I3" i="20" s="1"/>
  <c r="I8" i="19"/>
  <c r="I3" i="19" s="1"/>
  <c r="I9" i="19"/>
  <c r="O9" i="19" s="1"/>
  <c r="I9" i="18"/>
  <c r="O9" i="18" s="1"/>
  <c r="I43" i="17"/>
  <c r="I44" i="17"/>
  <c r="O44" i="17" s="1"/>
  <c r="I40" i="17"/>
  <c r="O40" i="17" s="1"/>
  <c r="I37" i="17"/>
  <c r="I36" i="17" s="1"/>
  <c r="I33" i="17"/>
  <c r="O33" i="17" s="1"/>
  <c r="I30" i="17"/>
  <c r="I29" i="17" s="1"/>
  <c r="I25" i="17"/>
  <c r="I24" i="17" s="1"/>
  <c r="I17" i="17"/>
  <c r="I3" i="17" s="1"/>
  <c r="I21" i="17"/>
  <c r="O21" i="17" s="1"/>
  <c r="O18" i="17"/>
  <c r="I18" i="17"/>
  <c r="I9" i="17"/>
  <c r="I13" i="17"/>
  <c r="O13" i="17" s="1"/>
  <c r="O10" i="17"/>
  <c r="I10" i="17"/>
  <c r="I392" i="16"/>
  <c r="I391" i="16" s="1"/>
  <c r="I387" i="16"/>
  <c r="I374" i="16" s="1"/>
  <c r="I383" i="16"/>
  <c r="O383" i="16" s="1"/>
  <c r="O379" i="16"/>
  <c r="I379" i="16"/>
  <c r="O375" i="16"/>
  <c r="I375" i="16"/>
  <c r="I90" i="16"/>
  <c r="O371" i="16"/>
  <c r="I371" i="16"/>
  <c r="I368" i="16"/>
  <c r="O368" i="16" s="1"/>
  <c r="I364" i="16"/>
  <c r="O364" i="16" s="1"/>
  <c r="I360" i="16"/>
  <c r="O360" i="16" s="1"/>
  <c r="O356" i="16"/>
  <c r="I356" i="16"/>
  <c r="I352" i="16"/>
  <c r="O352" i="16" s="1"/>
  <c r="I349" i="16"/>
  <c r="O349" i="16" s="1"/>
  <c r="I345" i="16"/>
  <c r="O345" i="16" s="1"/>
  <c r="O341" i="16"/>
  <c r="I341" i="16"/>
  <c r="I337" i="16"/>
  <c r="O337" i="16" s="1"/>
  <c r="I333" i="16"/>
  <c r="O333" i="16" s="1"/>
  <c r="I329" i="16"/>
  <c r="O329" i="16" s="1"/>
  <c r="O325" i="16"/>
  <c r="I325" i="16"/>
  <c r="I322" i="16"/>
  <c r="O322" i="16" s="1"/>
  <c r="I318" i="16"/>
  <c r="O318" i="16" s="1"/>
  <c r="I314" i="16"/>
  <c r="O314" i="16" s="1"/>
  <c r="O310" i="16"/>
  <c r="I310" i="16"/>
  <c r="I306" i="16"/>
  <c r="O306" i="16" s="1"/>
  <c r="I302" i="16"/>
  <c r="O302" i="16" s="1"/>
  <c r="I299" i="16"/>
  <c r="O299" i="16" s="1"/>
  <c r="O295" i="16"/>
  <c r="I295" i="16"/>
  <c r="I291" i="16"/>
  <c r="O291" i="16" s="1"/>
  <c r="I287" i="16"/>
  <c r="O287" i="16" s="1"/>
  <c r="I283" i="16"/>
  <c r="O283" i="16" s="1"/>
  <c r="O280" i="16"/>
  <c r="I280" i="16"/>
  <c r="I276" i="16"/>
  <c r="O276" i="16" s="1"/>
  <c r="I272" i="16"/>
  <c r="O272" i="16" s="1"/>
  <c r="I269" i="16"/>
  <c r="O269" i="16" s="1"/>
  <c r="O265" i="16"/>
  <c r="I265" i="16"/>
  <c r="I261" i="16"/>
  <c r="O261" i="16" s="1"/>
  <c r="I257" i="16"/>
  <c r="O257" i="16" s="1"/>
  <c r="I253" i="16"/>
  <c r="O253" i="16" s="1"/>
  <c r="O249" i="16"/>
  <c r="I249" i="16"/>
  <c r="I245" i="16"/>
  <c r="O245" i="16" s="1"/>
  <c r="I241" i="16"/>
  <c r="O241" i="16" s="1"/>
  <c r="I237" i="16"/>
  <c r="O237" i="16" s="1"/>
  <c r="O234" i="16"/>
  <c r="I234" i="16"/>
  <c r="I231" i="16"/>
  <c r="O231" i="16" s="1"/>
  <c r="I228" i="16"/>
  <c r="O228" i="16" s="1"/>
  <c r="I225" i="16"/>
  <c r="O225" i="16" s="1"/>
  <c r="O221" i="16"/>
  <c r="I221" i="16"/>
  <c r="I217" i="16"/>
  <c r="O217" i="16" s="1"/>
  <c r="I213" i="16"/>
  <c r="O213" i="16" s="1"/>
  <c r="I209" i="16"/>
  <c r="O209" i="16" s="1"/>
  <c r="O205" i="16"/>
  <c r="I205" i="16"/>
  <c r="I201" i="16"/>
  <c r="O201" i="16" s="1"/>
  <c r="I197" i="16"/>
  <c r="O197" i="16" s="1"/>
  <c r="I193" i="16"/>
  <c r="O193" i="16" s="1"/>
  <c r="O189" i="16"/>
  <c r="I189" i="16"/>
  <c r="I185" i="16"/>
  <c r="O185" i="16" s="1"/>
  <c r="I181" i="16"/>
  <c r="O181" i="16" s="1"/>
  <c r="I177" i="16"/>
  <c r="O177" i="16" s="1"/>
  <c r="O173" i="16"/>
  <c r="I173" i="16"/>
  <c r="I169" i="16"/>
  <c r="O169" i="16" s="1"/>
  <c r="I165" i="16"/>
  <c r="O165" i="16" s="1"/>
  <c r="I161" i="16"/>
  <c r="O161" i="16" s="1"/>
  <c r="O157" i="16"/>
  <c r="I157" i="16"/>
  <c r="I154" i="16"/>
  <c r="O154" i="16" s="1"/>
  <c r="I151" i="16"/>
  <c r="O151" i="16" s="1"/>
  <c r="I147" i="16"/>
  <c r="O147" i="16" s="1"/>
  <c r="O144" i="16"/>
  <c r="I144" i="16"/>
  <c r="I141" i="16"/>
  <c r="O141" i="16" s="1"/>
  <c r="I138" i="16"/>
  <c r="O138" i="16" s="1"/>
  <c r="I135" i="16"/>
  <c r="O135" i="16" s="1"/>
  <c r="O132" i="16"/>
  <c r="I132" i="16"/>
  <c r="I129" i="16"/>
  <c r="O129" i="16" s="1"/>
  <c r="I126" i="16"/>
  <c r="O126" i="16" s="1"/>
  <c r="I123" i="16"/>
  <c r="O123" i="16" s="1"/>
  <c r="O120" i="16"/>
  <c r="I120" i="16"/>
  <c r="I117" i="16"/>
  <c r="O117" i="16" s="1"/>
  <c r="I113" i="16"/>
  <c r="O113" i="16" s="1"/>
  <c r="I109" i="16"/>
  <c r="O109" i="16" s="1"/>
  <c r="O105" i="16"/>
  <c r="I105" i="16"/>
  <c r="I101" i="16"/>
  <c r="O101" i="16" s="1"/>
  <c r="I98" i="16"/>
  <c r="O98" i="16" s="1"/>
  <c r="I94" i="16"/>
  <c r="O94" i="16" s="1"/>
  <c r="O91" i="16"/>
  <c r="I91" i="16"/>
  <c r="I81" i="16"/>
  <c r="O86" i="16"/>
  <c r="I86" i="16"/>
  <c r="O82" i="16"/>
  <c r="I82" i="16"/>
  <c r="O78" i="16"/>
  <c r="I78" i="16"/>
  <c r="I74" i="16"/>
  <c r="O74" i="16" s="1"/>
  <c r="I70" i="16"/>
  <c r="O70" i="16" s="1"/>
  <c r="I66" i="16"/>
  <c r="O66" i="16" s="1"/>
  <c r="O62" i="16"/>
  <c r="I62" i="16"/>
  <c r="O58" i="16"/>
  <c r="I58" i="16"/>
  <c r="I54" i="16"/>
  <c r="O54" i="16" s="1"/>
  <c r="I50" i="16"/>
  <c r="O50" i="16" s="1"/>
  <c r="O46" i="16"/>
  <c r="I46" i="16"/>
  <c r="I42" i="16"/>
  <c r="O42" i="16" s="1"/>
  <c r="I38" i="16"/>
  <c r="O38" i="16" s="1"/>
  <c r="I34" i="16"/>
  <c r="O34" i="16" s="1"/>
  <c r="O30" i="16"/>
  <c r="I30" i="16"/>
  <c r="O26" i="16"/>
  <c r="I26" i="16"/>
  <c r="I22" i="16"/>
  <c r="O22" i="16" s="1"/>
  <c r="I18" i="16"/>
  <c r="O18" i="16" s="1"/>
  <c r="O14" i="16"/>
  <c r="I14" i="16"/>
  <c r="I10" i="16"/>
  <c r="I9" i="16" s="1"/>
  <c r="I9" i="15"/>
  <c r="I8" i="15" s="1"/>
  <c r="I3" i="15" s="1"/>
  <c r="O9" i="14"/>
  <c r="I9" i="14"/>
  <c r="I8" i="14" s="1"/>
  <c r="I3" i="14" s="1"/>
  <c r="I120" i="13"/>
  <c r="O120" i="13" s="1"/>
  <c r="O116" i="13"/>
  <c r="I116" i="13"/>
  <c r="I112" i="13"/>
  <c r="I111" i="13" s="1"/>
  <c r="I107" i="13"/>
  <c r="O107" i="13" s="1"/>
  <c r="I103" i="13"/>
  <c r="O103" i="13" s="1"/>
  <c r="I99" i="13"/>
  <c r="O99" i="13" s="1"/>
  <c r="I95" i="13"/>
  <c r="O95" i="13" s="1"/>
  <c r="O91" i="13"/>
  <c r="I91" i="13"/>
  <c r="I87" i="13"/>
  <c r="O87" i="13" s="1"/>
  <c r="I83" i="13"/>
  <c r="O83" i="13" s="1"/>
  <c r="I79" i="13"/>
  <c r="O79" i="13" s="1"/>
  <c r="I75" i="13"/>
  <c r="O75" i="13" s="1"/>
  <c r="I71" i="13"/>
  <c r="I62" i="13" s="1"/>
  <c r="I67" i="13"/>
  <c r="O67" i="13" s="1"/>
  <c r="I63" i="13"/>
  <c r="O63" i="13" s="1"/>
  <c r="I58" i="13"/>
  <c r="I53" i="13" s="1"/>
  <c r="O54" i="13"/>
  <c r="I54" i="13"/>
  <c r="I49" i="13"/>
  <c r="O49" i="13" s="1"/>
  <c r="I45" i="13"/>
  <c r="O45" i="13" s="1"/>
  <c r="I41" i="13"/>
  <c r="O41" i="13" s="1"/>
  <c r="I37" i="13"/>
  <c r="O37" i="13" s="1"/>
  <c r="I33" i="13"/>
  <c r="O33" i="13" s="1"/>
  <c r="O29" i="13"/>
  <c r="I29" i="13"/>
  <c r="I25" i="13"/>
  <c r="O25" i="13" s="1"/>
  <c r="I21" i="13"/>
  <c r="O21" i="13" s="1"/>
  <c r="I17" i="13"/>
  <c r="O17" i="13" s="1"/>
  <c r="I13" i="13"/>
  <c r="O13" i="13" s="1"/>
  <c r="I9" i="13"/>
  <c r="O9" i="13" s="1"/>
  <c r="I22" i="12"/>
  <c r="O22" i="12" s="1"/>
  <c r="O18" i="12"/>
  <c r="I18" i="12"/>
  <c r="I14" i="12"/>
  <c r="I13" i="12" s="1"/>
  <c r="I9" i="12"/>
  <c r="I8" i="12" s="1"/>
  <c r="I3" i="12" s="1"/>
  <c r="I19" i="11"/>
  <c r="I14" i="11" s="1"/>
  <c r="I3" i="11" s="1"/>
  <c r="O15" i="11"/>
  <c r="I15" i="11"/>
  <c r="I9" i="11"/>
  <c r="O10" i="11"/>
  <c r="I10" i="11"/>
  <c r="I61" i="10"/>
  <c r="O61" i="10" s="1"/>
  <c r="I57" i="10"/>
  <c r="O57" i="10" s="1"/>
  <c r="I53" i="10"/>
  <c r="O53" i="10" s="1"/>
  <c r="I48" i="10"/>
  <c r="I43" i="10" s="1"/>
  <c r="O44" i="10"/>
  <c r="I44" i="10"/>
  <c r="O39" i="10"/>
  <c r="I39" i="10"/>
  <c r="O35" i="10"/>
  <c r="I35" i="10"/>
  <c r="I31" i="10"/>
  <c r="O31" i="10" s="1"/>
  <c r="I27" i="10"/>
  <c r="O27" i="10" s="1"/>
  <c r="I23" i="10"/>
  <c r="O23" i="10" s="1"/>
  <c r="I19" i="10"/>
  <c r="O19" i="10" s="1"/>
  <c r="I15" i="10"/>
  <c r="I14" i="10" s="1"/>
  <c r="I9" i="10"/>
  <c r="I10" i="10"/>
  <c r="O10" i="10" s="1"/>
  <c r="I32" i="9"/>
  <c r="I31" i="9" s="1"/>
  <c r="I27" i="9"/>
  <c r="O27" i="9" s="1"/>
  <c r="I23" i="9"/>
  <c r="O23" i="9" s="1"/>
  <c r="I19" i="9"/>
  <c r="O19" i="9" s="1"/>
  <c r="I15" i="9"/>
  <c r="O15" i="9" s="1"/>
  <c r="I9" i="9"/>
  <c r="I10" i="9"/>
  <c r="O10" i="9" s="1"/>
  <c r="I31" i="8"/>
  <c r="I30" i="8" s="1"/>
  <c r="I26" i="8"/>
  <c r="O26" i="8" s="1"/>
  <c r="I22" i="8"/>
  <c r="O22" i="8" s="1"/>
  <c r="I18" i="8"/>
  <c r="O18" i="8" s="1"/>
  <c r="I8" i="8"/>
  <c r="O13" i="8"/>
  <c r="I13" i="8"/>
  <c r="I9" i="8"/>
  <c r="O9" i="8" s="1"/>
  <c r="I35" i="7"/>
  <c r="I30" i="7" s="1"/>
  <c r="O31" i="7"/>
  <c r="I31" i="7"/>
  <c r="I26" i="7"/>
  <c r="O26" i="7" s="1"/>
  <c r="I22" i="7"/>
  <c r="O22" i="7" s="1"/>
  <c r="I18" i="7"/>
  <c r="O18" i="7" s="1"/>
  <c r="I8" i="7"/>
  <c r="I13" i="7"/>
  <c r="O13" i="7" s="1"/>
  <c r="I9" i="7"/>
  <c r="O9" i="7" s="1"/>
  <c r="O305" i="6"/>
  <c r="I305" i="6"/>
  <c r="I301" i="6"/>
  <c r="O301" i="6" s="1"/>
  <c r="I297" i="6"/>
  <c r="O297" i="6" s="1"/>
  <c r="I293" i="6"/>
  <c r="O293" i="6" s="1"/>
  <c r="O289" i="6"/>
  <c r="I289" i="6"/>
  <c r="I285" i="6"/>
  <c r="O285" i="6" s="1"/>
  <c r="I281" i="6"/>
  <c r="O281" i="6" s="1"/>
  <c r="I277" i="6"/>
  <c r="O277" i="6" s="1"/>
  <c r="O273" i="6"/>
  <c r="I273" i="6"/>
  <c r="I269" i="6"/>
  <c r="O269" i="6" s="1"/>
  <c r="I265" i="6"/>
  <c r="O265" i="6" s="1"/>
  <c r="I261" i="6"/>
  <c r="I240" i="6" s="1"/>
  <c r="O257" i="6"/>
  <c r="I257" i="6"/>
  <c r="I253" i="6"/>
  <c r="O253" i="6" s="1"/>
  <c r="I249" i="6"/>
  <c r="O249" i="6" s="1"/>
  <c r="I245" i="6"/>
  <c r="O245" i="6" s="1"/>
  <c r="O241" i="6"/>
  <c r="I241" i="6"/>
  <c r="I236" i="6"/>
  <c r="O236" i="6" s="1"/>
  <c r="I232" i="6"/>
  <c r="O232" i="6" s="1"/>
  <c r="I228" i="6"/>
  <c r="I219" i="6" s="1"/>
  <c r="O224" i="6"/>
  <c r="I224" i="6"/>
  <c r="O220" i="6"/>
  <c r="I220" i="6"/>
  <c r="I215" i="6"/>
  <c r="I214" i="6" s="1"/>
  <c r="I210" i="6"/>
  <c r="I209" i="6" s="1"/>
  <c r="I205" i="6"/>
  <c r="O205" i="6" s="1"/>
  <c r="I201" i="6"/>
  <c r="O201" i="6" s="1"/>
  <c r="O197" i="6"/>
  <c r="I197" i="6"/>
  <c r="I193" i="6"/>
  <c r="O193" i="6" s="1"/>
  <c r="I189" i="6"/>
  <c r="O189" i="6" s="1"/>
  <c r="I185" i="6"/>
  <c r="O185" i="6" s="1"/>
  <c r="O181" i="6"/>
  <c r="I181" i="6"/>
  <c r="I177" i="6"/>
  <c r="O177" i="6" s="1"/>
  <c r="I173" i="6"/>
  <c r="O173" i="6" s="1"/>
  <c r="I169" i="6"/>
  <c r="O169" i="6" s="1"/>
  <c r="O165" i="6"/>
  <c r="I165" i="6"/>
  <c r="I161" i="6"/>
  <c r="O161" i="6" s="1"/>
  <c r="I157" i="6"/>
  <c r="O157" i="6" s="1"/>
  <c r="I153" i="6"/>
  <c r="O153" i="6" s="1"/>
  <c r="O149" i="6"/>
  <c r="I149" i="6"/>
  <c r="I145" i="6"/>
  <c r="O145" i="6" s="1"/>
  <c r="I141" i="6"/>
  <c r="O141" i="6" s="1"/>
  <c r="I137" i="6"/>
  <c r="I116" i="6" s="1"/>
  <c r="O133" i="6"/>
  <c r="I133" i="6"/>
  <c r="I129" i="6"/>
  <c r="O129" i="6" s="1"/>
  <c r="I125" i="6"/>
  <c r="O125" i="6" s="1"/>
  <c r="I121" i="6"/>
  <c r="O121" i="6" s="1"/>
  <c r="O117" i="6"/>
  <c r="I117" i="6"/>
  <c r="I112" i="6"/>
  <c r="O112" i="6" s="1"/>
  <c r="I108" i="6"/>
  <c r="I107" i="6" s="1"/>
  <c r="I102" i="6"/>
  <c r="O103" i="6"/>
  <c r="I103" i="6"/>
  <c r="O98" i="6"/>
  <c r="I98" i="6"/>
  <c r="O94" i="6"/>
  <c r="I94" i="6"/>
  <c r="I90" i="6"/>
  <c r="O90" i="6" s="1"/>
  <c r="I86" i="6"/>
  <c r="O86" i="6" s="1"/>
  <c r="I82" i="6"/>
  <c r="O82" i="6" s="1"/>
  <c r="I78" i="6"/>
  <c r="O78" i="6" s="1"/>
  <c r="I74" i="6"/>
  <c r="O74" i="6" s="1"/>
  <c r="O70" i="6"/>
  <c r="I70" i="6"/>
  <c r="O66" i="6"/>
  <c r="I66" i="6"/>
  <c r="O62" i="6"/>
  <c r="I62" i="6"/>
  <c r="I58" i="6"/>
  <c r="O58" i="6" s="1"/>
  <c r="I54" i="6"/>
  <c r="O54" i="6" s="1"/>
  <c r="I50" i="6"/>
  <c r="O50" i="6" s="1"/>
  <c r="I46" i="6"/>
  <c r="O46" i="6" s="1"/>
  <c r="I42" i="6"/>
  <c r="O42" i="6" s="1"/>
  <c r="O38" i="6"/>
  <c r="I38" i="6"/>
  <c r="I37" i="6" s="1"/>
  <c r="I33" i="6"/>
  <c r="O33" i="6" s="1"/>
  <c r="I29" i="6"/>
  <c r="O29" i="6" s="1"/>
  <c r="O25" i="6"/>
  <c r="I25" i="6"/>
  <c r="I21" i="6"/>
  <c r="O21" i="6" s="1"/>
  <c r="I17" i="6"/>
  <c r="O17" i="6" s="1"/>
  <c r="I13" i="6"/>
  <c r="O13" i="6" s="1"/>
  <c r="O9" i="6"/>
  <c r="I9" i="6"/>
  <c r="I8" i="6" s="1"/>
  <c r="I35" i="5"/>
  <c r="O35" i="5" s="1"/>
  <c r="I31" i="5"/>
  <c r="I30" i="5" s="1"/>
  <c r="I26" i="5"/>
  <c r="O26" i="5" s="1"/>
  <c r="I22" i="5"/>
  <c r="O22" i="5" s="1"/>
  <c r="I18" i="5"/>
  <c r="O18" i="5" s="1"/>
  <c r="I8" i="5"/>
  <c r="O13" i="5"/>
  <c r="I13" i="5"/>
  <c r="O9" i="5"/>
  <c r="I9" i="5"/>
  <c r="I215" i="4"/>
  <c r="O215" i="4" s="1"/>
  <c r="O211" i="4"/>
  <c r="I211" i="4"/>
  <c r="I207" i="4"/>
  <c r="O207" i="4" s="1"/>
  <c r="I203" i="4"/>
  <c r="O203" i="4" s="1"/>
  <c r="I199" i="4"/>
  <c r="O199" i="4" s="1"/>
  <c r="O195" i="4"/>
  <c r="I195" i="4"/>
  <c r="O191" i="4"/>
  <c r="I191" i="4"/>
  <c r="I187" i="4"/>
  <c r="O187" i="4" s="1"/>
  <c r="I183" i="4"/>
  <c r="I182" i="4" s="1"/>
  <c r="I178" i="4"/>
  <c r="I177" i="4" s="1"/>
  <c r="I173" i="4"/>
  <c r="O173" i="4" s="1"/>
  <c r="I169" i="4"/>
  <c r="O169" i="4" s="1"/>
  <c r="O165" i="4"/>
  <c r="I165" i="4"/>
  <c r="O161" i="4"/>
  <c r="I161" i="4"/>
  <c r="I157" i="4"/>
  <c r="O157" i="4" s="1"/>
  <c r="I153" i="4"/>
  <c r="O153" i="4" s="1"/>
  <c r="O149" i="4"/>
  <c r="I149" i="4"/>
  <c r="I145" i="4"/>
  <c r="O145" i="4" s="1"/>
  <c r="I141" i="4"/>
  <c r="O141" i="4" s="1"/>
  <c r="I137" i="4"/>
  <c r="O137" i="4" s="1"/>
  <c r="O133" i="4"/>
  <c r="I133" i="4"/>
  <c r="O129" i="4"/>
  <c r="I129" i="4"/>
  <c r="I125" i="4"/>
  <c r="O125" i="4" s="1"/>
  <c r="I121" i="4"/>
  <c r="O121" i="4" s="1"/>
  <c r="O117" i="4"/>
  <c r="I117" i="4"/>
  <c r="I113" i="4"/>
  <c r="O113" i="4" s="1"/>
  <c r="I108" i="4"/>
  <c r="O108" i="4" s="1"/>
  <c r="I104" i="4"/>
  <c r="I103" i="4" s="1"/>
  <c r="I98" i="4"/>
  <c r="O99" i="4"/>
  <c r="I99" i="4"/>
  <c r="O94" i="4"/>
  <c r="I94" i="4"/>
  <c r="I90" i="4"/>
  <c r="O90" i="4" s="1"/>
  <c r="I86" i="4"/>
  <c r="O86" i="4" s="1"/>
  <c r="I82" i="4"/>
  <c r="O82" i="4" s="1"/>
  <c r="I78" i="4"/>
  <c r="O78" i="4" s="1"/>
  <c r="I74" i="4"/>
  <c r="O74" i="4" s="1"/>
  <c r="O70" i="4"/>
  <c r="I70" i="4"/>
  <c r="I66" i="4"/>
  <c r="O66" i="4" s="1"/>
  <c r="O62" i="4"/>
  <c r="I62" i="4"/>
  <c r="I58" i="4"/>
  <c r="O58" i="4" s="1"/>
  <c r="I54" i="4"/>
  <c r="O54" i="4" s="1"/>
  <c r="I50" i="4"/>
  <c r="O50" i="4" s="1"/>
  <c r="I46" i="4"/>
  <c r="O46" i="4" s="1"/>
  <c r="I42" i="4"/>
  <c r="O42" i="4" s="1"/>
  <c r="O38" i="4"/>
  <c r="I38" i="4"/>
  <c r="I34" i="4"/>
  <c r="O34" i="4" s="1"/>
  <c r="O30" i="4"/>
  <c r="I30" i="4"/>
  <c r="I26" i="4"/>
  <c r="O26" i="4" s="1"/>
  <c r="I22" i="4"/>
  <c r="I21" i="4" s="1"/>
  <c r="I17" i="4"/>
  <c r="O17" i="4" s="1"/>
  <c r="I13" i="4"/>
  <c r="I8" i="4" s="1"/>
  <c r="O9" i="4"/>
  <c r="I9" i="4"/>
  <c r="I17" i="3"/>
  <c r="O17" i="3" s="1"/>
  <c r="I13" i="3"/>
  <c r="O13" i="3" s="1"/>
  <c r="O9" i="3"/>
  <c r="I9" i="3"/>
  <c r="I8" i="3" s="1"/>
  <c r="I3" i="3" s="1"/>
  <c r="I54" i="2"/>
  <c r="O54" i="2" s="1"/>
  <c r="I50" i="2"/>
  <c r="O50" i="2" s="1"/>
  <c r="I8" i="2"/>
  <c r="O45" i="2"/>
  <c r="I45" i="2"/>
  <c r="O41" i="2"/>
  <c r="I41" i="2"/>
  <c r="I37" i="2"/>
  <c r="O37" i="2" s="1"/>
  <c r="I33" i="2"/>
  <c r="O33" i="2" s="1"/>
  <c r="I29" i="2"/>
  <c r="O29" i="2" s="1"/>
  <c r="I25" i="2"/>
  <c r="O25" i="2" s="1"/>
  <c r="I21" i="2"/>
  <c r="O21" i="2" s="1"/>
  <c r="I17" i="2"/>
  <c r="O17" i="2" s="1"/>
  <c r="O13" i="2"/>
  <c r="I13" i="2"/>
  <c r="O9" i="2"/>
  <c r="I9" i="2"/>
  <c r="I3" i="16" l="1"/>
  <c r="I3" i="6"/>
  <c r="I17" i="7"/>
  <c r="I3" i="7" s="1"/>
  <c r="O9" i="12"/>
  <c r="I8" i="13"/>
  <c r="I3" i="13" s="1"/>
  <c r="O112" i="13"/>
  <c r="O10" i="16"/>
  <c r="O22" i="4"/>
  <c r="O178" i="4"/>
  <c r="O210" i="6"/>
  <c r="O15" i="10"/>
  <c r="O71" i="13"/>
  <c r="O387" i="16"/>
  <c r="O13" i="4"/>
  <c r="O19" i="11"/>
  <c r="O9" i="15"/>
  <c r="O392" i="16"/>
  <c r="O30" i="17"/>
  <c r="I17" i="8"/>
  <c r="I3" i="8" s="1"/>
  <c r="O183" i="4"/>
  <c r="O31" i="5"/>
  <c r="O215" i="6"/>
  <c r="O35" i="7"/>
  <c r="O31" i="8"/>
  <c r="O32" i="9"/>
  <c r="I52" i="10"/>
  <c r="I3" i="10" s="1"/>
  <c r="O58" i="13"/>
  <c r="O37" i="17"/>
  <c r="O104" i="4"/>
  <c r="O228" i="6"/>
  <c r="O261" i="6"/>
  <c r="O48" i="10"/>
  <c r="O137" i="6"/>
  <c r="O108" i="6"/>
  <c r="I8" i="18"/>
  <c r="I3" i="18" s="1"/>
  <c r="I49" i="2"/>
  <c r="I3" i="2" s="1"/>
  <c r="I17" i="5"/>
  <c r="I3" i="5" s="1"/>
  <c r="I14" i="9"/>
  <c r="I3" i="9" s="1"/>
  <c r="I112" i="4"/>
  <c r="I3" i="4" s="1"/>
  <c r="O14" i="12"/>
  <c r="O25" i="17"/>
</calcChain>
</file>

<file path=xl/sharedStrings.xml><?xml version="1.0" encoding="utf-8"?>
<sst xmlns="http://schemas.openxmlformats.org/spreadsheetml/2006/main" count="4319" uniqueCount="1111">
  <si>
    <t>EstiCon</t>
  </si>
  <si>
    <t xml:space="preserve">Firma: </t>
  </si>
  <si>
    <t>Rekapitulace ceny</t>
  </si>
  <si>
    <t>Stavba: II/115 hr. m. Prahy - Lety, rekonstrukce 1. úsek - oblast Černošice</t>
  </si>
  <si>
    <t>Celková cena bez DPH:</t>
  </si>
  <si>
    <t>Celková cena s DPH:</t>
  </si>
  <si>
    <t>Objekt</t>
  </si>
  <si>
    <t>Popis</t>
  </si>
  <si>
    <t>Cena bez DPH</t>
  </si>
  <si>
    <t>DPH</t>
  </si>
  <si>
    <t>Cena s DPH</t>
  </si>
  <si>
    <t>001</t>
  </si>
  <si>
    <t>Vedlejší rozpočtové náklady (VRN)</t>
  </si>
  <si>
    <t>SO 021</t>
  </si>
  <si>
    <t>Příprava staveniště 1. úsek</t>
  </si>
  <si>
    <t>SO 101.1.1</t>
  </si>
  <si>
    <t>Rekonstrukce komunikace, 1. úsek, km 0,000-1,290 - Obnova vozovky</t>
  </si>
  <si>
    <t>SO 101.1.2</t>
  </si>
  <si>
    <t>Rekonstrukce komunikace, 1. úsek, km 0,000-1,290 - Údržba povrchu</t>
  </si>
  <si>
    <t>SO 101.2.1</t>
  </si>
  <si>
    <t>Rekonstrukce komunikace, 1. úsek, km 1,290-KÚ - Obnova vozovky</t>
  </si>
  <si>
    <t>SO 101.2.2</t>
  </si>
  <si>
    <t>Rekonstrukce komunikace, 1. úsek, km 1,290-KÚ - Údržba povrchu</t>
  </si>
  <si>
    <t>SO 111</t>
  </si>
  <si>
    <t>Sjezdy, 1. úsek</t>
  </si>
  <si>
    <t>SO 114.1</t>
  </si>
  <si>
    <t>Obnova a oprava</t>
  </si>
  <si>
    <t>SO 114.2</t>
  </si>
  <si>
    <t>Výměna</t>
  </si>
  <si>
    <t>SO 114.3</t>
  </si>
  <si>
    <t>Nový betonový obrubník</t>
  </si>
  <si>
    <t>SO 181</t>
  </si>
  <si>
    <t>Dopravně inženýrská opatření</t>
  </si>
  <si>
    <t>SO 301</t>
  </si>
  <si>
    <t>Odvodnění komunikace, 1. úsek - kanalizace</t>
  </si>
  <si>
    <t>SO 303</t>
  </si>
  <si>
    <t>Ochrana kanalizace</t>
  </si>
  <si>
    <t>SO 304</t>
  </si>
  <si>
    <t>Ochrana vodovodu</t>
  </si>
  <si>
    <t>231123a</t>
  </si>
  <si>
    <t>Černošice -  vodovod stavební část</t>
  </si>
  <si>
    <t>231123c</t>
  </si>
  <si>
    <t>Černošice vodovod VRN a Ostatní</t>
  </si>
  <si>
    <t>SO 404</t>
  </si>
  <si>
    <t>Ochrana kabelů NN</t>
  </si>
  <si>
    <t>SO 405</t>
  </si>
  <si>
    <t>Ochrana kabelů VO a NN</t>
  </si>
  <si>
    <t>SO 406</t>
  </si>
  <si>
    <t>Ochrana sdělovacích kabelů</t>
  </si>
  <si>
    <t>SO 501</t>
  </si>
  <si>
    <t>Ochrana STL plynovodu</t>
  </si>
  <si>
    <t>Soupis prací objektu</t>
  </si>
  <si>
    <t>S</t>
  </si>
  <si>
    <t>Stavba:</t>
  </si>
  <si>
    <t>II/115 hr. m. Prahy</t>
  </si>
  <si>
    <t>Lety, rekonstrukce 1. úsek - oblast Černošice</t>
  </si>
  <si>
    <t>O</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</si>
  <si>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</si>
  <si>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</si>
  <si>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</si>
  <si>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</si>
  <si>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</si>
  <si>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</si>
  <si>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</si>
  <si>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</si>
  <si>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</si>
  <si>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</si>
  <si>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</si>
  <si>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</si>
  <si>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</si>
  <si>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</si>
  <si>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</si>
  <si>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</si>
  <si>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</si>
  <si>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R</t>
  </si>
  <si>
    <t>ZKOUŠENÍ MATERIÁLŮ NEZÁVISLOU ZKUŠEBNOU</t>
  </si>
  <si>
    <t>KPL</t>
  </si>
  <si>
    <t>PP</t>
  </si>
  <si>
    <t>Rozbor na přítomnost PAU dle vyhlášky 130 + zkoušení ostatních materiálu konstrukčních vrstev (stavební a demoliční odpad) vozovky dle TP a příslušných ČSN.</t>
  </si>
  <si>
    <t>VV</t>
  </si>
  <si>
    <t>1 = 1,000 [A]_x000D_
 Celkové množství 1.000000 = 1,000 [B]</t>
  </si>
  <si>
    <t>TS</t>
  </si>
  <si>
    <t>zahrnuje veškeré náklady spojené s objednatelem požadovanými zkouškami</t>
  </si>
  <si>
    <t>02910</t>
  </si>
  <si>
    <t>OSTATNÍ POŽADAVKY - ZEMĚMĚŘIČSKÁ MĚŘENÍ</t>
  </si>
  <si>
    <t>Zaměření skutečného provedení stavby.</t>
  </si>
  <si>
    <t>1 kpl  = 1,000 [A]</t>
  </si>
  <si>
    <t>zahrnuje veškeré náklady spojené s objednatelem požadovanými pracemi, 
- pro stanovení orientační investorské ceny určete jednotkovou cenu jako 1% odhadované ceny stavby</t>
  </si>
  <si>
    <t>029112</t>
  </si>
  <si>
    <t>OSTATNÍ POŽADAVKY - GEODETICKÉ ZAMĚŘENÍ - PLOŠNÉ</t>
  </si>
  <si>
    <t>HA</t>
  </si>
  <si>
    <t/>
  </si>
  <si>
    <t>2 = 2,000 [A]_x000D_
 Celkové množství 2.000000 = 2,000 [B]</t>
  </si>
  <si>
    <t>zahrnuje veškeré náklady spojené s objednatelem požadovanými pracemi</t>
  </si>
  <si>
    <t>029113</t>
  </si>
  <si>
    <t>OSTATNÍ POŽADAVKY - GEODETICKÉ ZAMĚŘENÍ A VYTYČENÍ</t>
  </si>
  <si>
    <t>KUS</t>
  </si>
  <si>
    <t>Ověření směrové a výškové polohy SO
Náklady na geodetícké práce při provádění stavby pro SO 3XX jsou součástí SO 3XX Černošice -  vodovod Radotínská</t>
  </si>
  <si>
    <t>02920</t>
  </si>
  <si>
    <t>OSTATNÍ POŽADAVKY - OCHRANA ŽIVOTNÍHO PROSTREDÍ</t>
  </si>
  <si>
    <t>Vypracování havarijního plánu pro případný únik závadných látek do kanalizace</t>
  </si>
  <si>
    <t>02940</t>
  </si>
  <si>
    <t>OSTATNÍ POŽADAVKY - VYPRACOVÁNÍ DOKUMENTACE</t>
  </si>
  <si>
    <t>Zpracování geometrického plánu</t>
  </si>
  <si>
    <t>1 = 1,000 [A]</t>
  </si>
  <si>
    <t>02943</t>
  </si>
  <si>
    <t>OSTATNÍ POŽADAVKY - VYPRACOVÁNÍ RDS</t>
  </si>
  <si>
    <t>1 kpl = 1,000 [A]_x000D_
 Celkové množství 1.000000 = 1,000 [B]</t>
  </si>
  <si>
    <t>02944</t>
  </si>
  <si>
    <t>OSTAT POŽADAVKY - DOKUMENTACE SKUTEČ PROVEDENÍ V DIGIT FORMĚ</t>
  </si>
  <si>
    <t>Dokumentace skutečného provedení stavby (4 tištěné kopie + dokumentace v elektronické podobě)
Náklday na DSPS pro SO 3XX jsou součástí SO 3XX Černošice -  vodovod Radotínská</t>
  </si>
  <si>
    <t>1 kpl  = 1,000 [A]_x000D_
 Celkové množství 1.000000 = 1,000 [B]</t>
  </si>
  <si>
    <t>02991</t>
  </si>
  <si>
    <t>OSTATNÍ POŽADAVKY - INFORMAČNÍ A PAMĚTNÍ TABULE (IROP)</t>
  </si>
  <si>
    <t>KS</t>
  </si>
  <si>
    <t>Položka zahrnuje:
- Informační tabule (1 ks), umístěná na silnici po dobu výstavby (Velkoplošný reklamní panel/billboard dle pravidel publicity příslušného dotačního programu, po schválení Objednatelem) včetně montáže, příp. pronájem a demontáž. Vše zajistí Zhotovitel díla.
- Pamětní tabule (1 ks) dle požadavku IROP - dle pravidel publicity příslušného dotačního programu, po schválení Objednatelem) včetně montáže, příp. pronájem a demontáž. Vše zajistí Zhotovitel díla.</t>
  </si>
  <si>
    <t>1+1 = 2,000 [A]_x000D_
 Celkové množství 2.000000 = 2,000 [B]</t>
  </si>
  <si>
    <t>položka zahrnuje:
- výroba informačních tabulí
- dodání a osazení (montáž) informačních tabulí v předepsaném provedení a množství s obsahem předepsaným zadavatelem (objednatelem)
- veškeré nosné a upevňovací konstrukce
- základové konstrukce včetně nutných zemních prací
- demontáž a odvoz po skončení platnosti
- případně nutné opravy poškozených částí během platnosti</t>
  </si>
  <si>
    <t>03100</t>
  </si>
  <si>
    <t>ZAŘÍZENÍ STAVENIŠTĚ - ZŘÍZENÍ, PROVOZ, DEMONTÁŽ</t>
  </si>
  <si>
    <t>Zahrnuje objednatelem povolené náklady na pořízení (event. pronájem), provozování, udržování a likvidaci zhotovitelova zařízení a pomocných ploch pro účely realizace stavby.
Kompletní zařízení staveniště pro celou stavbu včetně zajištění potřebných povolení a rozhodnutí.  
Položka zahrnuje náklady spojené se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díla.Zajištění údržby veřejných komunikací a komunikací pro pěší v průběhu celé stavby, včetně případné zimní údržby.</t>
  </si>
  <si>
    <t>zahrnuje objednatelem povolené náklady na pořízení (event. pronájem), provozování, udržování a likvidaci zhotovitelova zařízení pro účely realizace stavby</t>
  </si>
  <si>
    <t>9</t>
  </si>
  <si>
    <t>Ostatní konstrukce a práce</t>
  </si>
  <si>
    <t>914411</t>
  </si>
  <si>
    <t>DOPRAVNÍ ZNACKY 100X150CM OCELOVÉ - OMLUVNÁ TABULE</t>
  </si>
  <si>
    <t>Omluvná tabule - 2ks.
Položka zahrnuje výrobu, montáž, demontáž, přemístění, příp. pronájem. Vše zajistí Zhotovitel díla.</t>
  </si>
  <si>
    <t>položka zahrnuje:
- dodávku a montáž značek v požadovaném provedení
- dopravu demontované značky z dočasné skládky
- osazení a montáž značky na místě určeném projektem
- nutnou opravu poškozených částí
- odstranění, demontáž a odklizení materiálu s odvozem na predepsané místo</t>
  </si>
  <si>
    <t>93811</t>
  </si>
  <si>
    <t>OCIŠTENÍ ASFALTOVÝCH VOZOVEK UMYTÍM VODOU</t>
  </si>
  <si>
    <t>M2</t>
  </si>
  <si>
    <t>Průběžný denní úklid stavby zahrnující i případné zkrápění vozovek / staveniště proti zamezení prašnosti či pro odstranění nečistot i z návozních tras.
Předpokládáná doba výstavby je 100 dnů.
Předpokládáná plocha denního úklídu je 600 m2.
600 m2 x 100 dní = 60 000 m2</t>
  </si>
  <si>
    <t>60000 = 60000,000 [A]</t>
  </si>
  <si>
    <t>položka zahrnuje ocištení predepsaným zpusobem vcetne odklizení vzniklého odpadu</t>
  </si>
  <si>
    <t>1</t>
  </si>
  <si>
    <t>Zemní práce</t>
  </si>
  <si>
    <t>13173</t>
  </si>
  <si>
    <t>HLOUBENÍ JAM ZAPAŽ I NEPAŽ TR. I</t>
  </si>
  <si>
    <t>M3</t>
  </si>
  <si>
    <t>Ruční výkop u kmenů stromů nacházející se v blízkosti stavby a v místě, kde hrozí jejich poškození</t>
  </si>
  <si>
    <t>85 = 85,000 [A]_x000D_
 Celkové množství 85.000000 = 85,000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</si>
  <si>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</si>
  <si>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18481</t>
  </si>
  <si>
    <t>OCHRANA STROMU BEDNENÍM</t>
  </si>
  <si>
    <t>Během stavby budou chráněny stávající stromy
Vybudování dřevěného bednění výšky 2–3 m kolem kmenů stromů v těsné blízkosti stavby
Počet stromů - 25 ks</t>
  </si>
  <si>
    <t>25 = 25,000 [A]_x000D_
 Celkové množství 25.000000 = 25,000 [B]</t>
  </si>
  <si>
    <t>položka zahrnuje veškerý materiál, výrobky a polotovary, vcetne mimostaveništní a vnitrostaveništní dopravy (rovnež presuny), vcetne naložení a složení, prípadne s uložením</t>
  </si>
  <si>
    <t>184E2</t>
  </si>
  <si>
    <t>PRESAZOVÁNÍ STROMU</t>
  </si>
  <si>
    <t>Habr obecný (p. č. 4271/1) - obvod kmene 14 cm, výška 3 m, dub letní (p. č. 4271/1) - obvod kmene 10 cm, výška 3 m - přesadit mimo OP kanalizace.
Okamžité přesazení, ochránění balu.
Přesazování bude provedeno odbornou firmou ve vhodných klimatických podmínkách.</t>
  </si>
  <si>
    <t>Položka presazování stromu zahrnuje vykopání na puvodním míste, hloubení jamek pro nové osazení (min. rozmery pro stromy 50/50/50cm) s event. výmenou pudy, s hnojením anorganickým hnojivem a prídavkem organického hnojiva min. 5kg pro stromy, zálivku, kuly, chránicky ke stromum nebo ochrana stromu náterem a pod.
položka zahrnuje veškerý materiál, výrobky a polotovary, vcetne mimostaveništní a vnitrostaveništní dopravy (rovnež presuny), vcetne naložení a složení, prípadne s uložením</t>
  </si>
  <si>
    <t>014103</t>
  </si>
  <si>
    <t>ULOŽENÍ ODPADU ZE STAVBY NA SKLÁDKU S OPRÁVNĚNÍM K OPĚTOVNÉMU VYUŽITÍ - RECYKLAČNÍ STŘEDISKO</t>
  </si>
  <si>
    <t>t</t>
  </si>
  <si>
    <t>Nepotřebný výkopek - zemina, drny, kamení - nevhodný materiál pro další použí na této stavbě ale vhodný pro použití na jiné stavbě
17 05 04 Vytěžené zeminy a horniny - Zemina a kamení neuvedené pod číslem 17 05 03
materiál z pol. 113328, 122738, 132738, 12932.R
koef. 1,808
Respektovat podmínky IROP - předcházení vzníku odpadu
Odvoz na skládku k opětovnému využití materiálu!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nebo opětovné využití materiálu.</t>
  </si>
  <si>
    <t>(104+40+645+15)*1.808 = 1453,632 [A]_x000D_
 Celkové množství 1453.632000 = 1453,632 [B]</t>
  </si>
  <si>
    <t>Položka obsahuje:
 – Náklad na uložení do recyklačního střediska či na skládku s oprávněním k opětovnému využítí dodaného typu odpadu</t>
  </si>
  <si>
    <t>015240</t>
  </si>
  <si>
    <t>POPLATKY ZA LIKVIDACI ODPADU NEKONTAMINOVANÝCH - 20 03 99  ODPAD PODOBNÝ KOMUNÁLNÍMU ODPADU</t>
  </si>
  <si>
    <t>T</t>
  </si>
  <si>
    <t>Odpad, který vzníka po dobu výstavby (5 m3) a odpad z pročíštění příkopů (10 m3)
Koef. 1
Respektovat podmínky IROP - předcházení vzníku odpadu, resp. připravenost ke znovuvyužití nebo recyklaci odpadů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100% recyklace</t>
  </si>
  <si>
    <t>(5+15)*1 = 20,000 [A]_x000D_
 Celkové množství 20.000000 = 20,000 [B]</t>
  </si>
  <si>
    <t>1. Položka obsahuje:
 – veškeré poplatky provozovateli skládky, recyklacní linky nebo jiného zarízení na zpracování nebo likvidaci odpadu související s prevzetím, uložením, zpracováním nebo likvidací odpadu
 – náklady spojené s dopravou odpadu z místa stavby na místo prevzetí provozovatelem skládky, recyklacní linky nebo jiného zarízení na zpracování nebo likvidaci odpadu
2. Zpusob merení:
Tunou se rozumí hmotnost odpadu vytrídeného v souladu se zákonem c. 541/2020 Sb., o nakládání s odpady, v platném znení.</t>
  </si>
  <si>
    <t>02730</t>
  </si>
  <si>
    <t>POMOC PRÁCE ZŘÍZ NEBO ZAJIŠŤ OCHRANU INŽENÝRSKÝCH SÍTÍ</t>
  </si>
  <si>
    <t>U SO 101.1.1 provádí se zajištění vytýčení veškerých stávajících inženýrských sítí (včetně úhrady za vytýčení), odpovědnost za jejich neporušení během výstavby a zpětné předání pro všechny SO jejich správcům.</t>
  </si>
  <si>
    <t>zahrnuje veškeré náklady spojené s objednatelem požadovanými zařízeními</t>
  </si>
  <si>
    <t>113328</t>
  </si>
  <si>
    <t>ODSTRAN PODKL ZPEVNENÝCH PLOCH Z KAMENIVA NESTMEL, ODVOZ DO 20KM</t>
  </si>
  <si>
    <t>Jedná se o zrušení sjezdu. Celkém 11x sjezdu bude zrušeno.
Celková plocha k odstranění 100 m2, tl. 0,15 m
MATERIÁL BUDE VYUŽÍT NA JINÉ STAVBĚ
ODVOZ NA SKLÁDKU S OPRÁVNĚNÍM K OPĚTOVNÉMU VYUŽITÍ - RECYKLAČNÍ STŘEDISKO</t>
  </si>
  <si>
    <t>100*0.15 = 15,000 [A]</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</si>
  <si>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</si>
  <si>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11332B</t>
  </si>
  <si>
    <t>ODSTRANENÍ PODKLADU ZPEVNENÝCH PLOCH Z KAMENIVA NESTMELENÉHO - DOPRAVA</t>
  </si>
  <si>
    <t>tkm</t>
  </si>
  <si>
    <t>DOPRAVA NA DALŠÍCH 20 KM
POL. Č. 113328</t>
  </si>
  <si>
    <t>15*20 = 300,000 [A]</t>
  </si>
  <si>
    <t>Položka zahrnuje samostatnou dopravu suti a vybouraných hmot. Množství se urcí jako soucin hmotnosti [t] a požadované vzdálenosti [km].</t>
  </si>
  <si>
    <t>113336</t>
  </si>
  <si>
    <t>ODSTRAN PODKL ZPEVNĚNÝCH PLOCH S ASFALT POJIVEM, ODVOZ DO 12KM</t>
  </si>
  <si>
    <t>Selektivní ODSTRAN PODKL ZPEVNENÝCH PLOCH S ASFALT POJIVEM, ODVOZ DO 12KM v tl. 90 mm v délce 1000 m z célkových 1194 m - vrstva neobsahuje PAU
Kat. č.: 17 05 04 O
Odvoz na mezideponii do 12 km - v případě provedení recyklaci mimo staveniště
Není odpad! Opětovné použití materialu - 100% na jiné stavbě!
Respektovat podmínky IROP - předcházení vzníku odpadu, resp. připravenost ke znovuvyužití nebo recyklaci odpadů</t>
  </si>
  <si>
    <t>6.5*1194*0.09 = 698,490 [A]_x000D_
 Celkové množství 698.490000 = 698,490 [B]</t>
  </si>
  <si>
    <t>11360</t>
  </si>
  <si>
    <t>R.N</t>
  </si>
  <si>
    <t>ROZRYTÍ VOZOVKY - ROZFRÉZOVÁNÍ PODKLADU S PŘEDRCENÍ NA MÍSTĚ, ÚČINNOST DO 300MM (DENNÍ VÝKON DO 3.400 M2)</t>
  </si>
  <si>
    <t>POLOŽKA BUDE ČERPÁNÁ NA ZÁKLADĚ VYJADŘENÍ AD A TDS A SOUHLASU TDI!
Položka je přidaná na základě provedené diagnostického průzkumu vozovky kvůli přítomností v podkladních vrstvách balvanité sypaniny</t>
  </si>
  <si>
    <t>1000 = 1000,000 [A]</t>
  </si>
  <si>
    <t>Zahrnuje potrebné mechanizmy a odklizení prebytecného materiálu</t>
  </si>
  <si>
    <t>11360.RD</t>
  </si>
  <si>
    <t>N</t>
  </si>
  <si>
    <t>ROZRYTÍ VOZOVKY - NÁKLADY NA DOPRAVU STROJNÍ SESTAVY NA STAVBU</t>
  </si>
  <si>
    <t>3 = 3,000 [A]</t>
  </si>
  <si>
    <t>zahrnuje potrebné mechanizm</t>
  </si>
  <si>
    <t>113726</t>
  </si>
  <si>
    <t>FRÉZOVÁNÍ ZPEVNENÝCH PLOCH ASFALTOVÝCH, ODVOZ DO 12KM</t>
  </si>
  <si>
    <t>Selektivní ODFRÉZOVÁNÍ ASF. OBRUSNÉ VRSTVY v tl. 60 mm v délce 794 m z celkových 1194 m - vrstva neobsahuje PAU
Kat. č.: 17 03 02 O
1290*0.1=129 m3 - Zpětné využití materiálu na této stavbě u nezp. krajníc (viz. pol. č.: 56962)
309,66-129=180.66 m3 - Povinný odkup Zhotovitelem (využití na jiné stavbě)
Materiál se odváži ke skladování na mezideponii Zhotovitele a následné recyklací v souladu s podmínkami IROP - příprava k opětovnému použití, recyklaci nebo jiným druhům materiálového využití, včetně zásypů, při nichž  jsou jiné materiály nahrazeny odpadem. 
Respektovat podmínky IROP - předcházení vzniku odpadu, resp. připravenost ke znovuvyužití nebo recyklaci odpadů.
Povinný odkup materiálů Zhotovitelem!
Povinný odkup vyfrézovaného materiálů Zhotovitelem stavby. Předaní stavebního odpadu (neklasifikovaného jako nebezpečný) provozovateli zařízení (skládky) na základě protokolu o předání a převzetí.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Zhotovitel stavby muže zajistit také dokument, který potvrzuje, že odpad byl případně zlikvidován v souladu s hierarchií způsobů nakládání s odpady a protokolem EU pro nakládání se stavebním a demoličním odpadem (v případě odpadu, který neklasifikován jako nebezpečný odpad).</t>
  </si>
  <si>
    <t>794*6.5*0.06 = 309,660 [A]_x000D_
 Celkové množství 309.660000 = 309,660 [B]</t>
  </si>
  <si>
    <t>2</t>
  </si>
  <si>
    <t>Předpokládá se, že materiál obsahuje PAU - odstranění vrstvy frézováním
Provést zkoušky na přítomnost PAU. V případě potvrzení PAU - materiál se odveze k úpravě a následně se vrátí ke zpětnému použití na této stavbě pro stmelenou vrstu
Respektovat podmínky IROP - předcházení vzniku odpadu, resp. připravenost ke znovuvyužití nebo recyklaci odpadů
Předaní stavebního odpadu (neklasifikovaného jako nebezpečný) provozovateli zařízení (skládky) na základě protokolu o předání a převzetí.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Zhotovitel stavby muže zajistit také dokument, který potvrzuje, že odpad byl případně zlikvidován v souladu s hierarchií způsobů nakládání s odpady a protokolem EU pro nakládání se stavebním a demoličním odpadem (v případě odpadu, který neklasifikován jako nebezpečný odpad).
V případě, že se přítomnost PAU neprokáže - povinný odkup materiálu Zhotovitelem - odvoz na mezideponii a následná recyklace v souladu s IROP - příprava k opětovnému použití, recyklaci nebo jiným druhům materiálového využití, včetně zásypů, při nichž  jsou jiné materiály nahrazeny odpadem.</t>
  </si>
  <si>
    <t>400*6.5*0.04 = 104,000 [A]_x000D_
 Celkové množství 104.000000 = 104,000 [B]</t>
  </si>
  <si>
    <t>122738</t>
  </si>
  <si>
    <t>ODKOPÁVKY A PROKOPÁVKY OBECNÉ TR. I, ODVOZ DO 20KM</t>
  </si>
  <si>
    <t>Vzhledem k zachování stávajícího výškového a směrového řešení se očekávají pouze minimální zemní práce v objemu 350 m3 výkopu.
Výkopové práce budou probíhat v zeminách I. tř. těžitelnosti (klasifikace ČSN 73 6133)
Odvoz materiálu na skládku k opětovnému použití dle podminek IROP - PODMÍNKA VYUŽITÍ NEBO RECYKLACÍ 100% MATERIÁLU</t>
  </si>
  <si>
    <t>350 = 350,000 [A]_x000D_
 Celkové množství 350.000000 = 350,000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</si>
  <si>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</si>
  <si>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12273B</t>
  </si>
  <si>
    <t>ODKOPÁVKY A PROKOPÁVKY OBECNÉ TR. I - DOPRAVA</t>
  </si>
  <si>
    <t>M3KM</t>
  </si>
  <si>
    <t>Zemina z pol. č. 122738
Odvoz na 20 km.</t>
  </si>
  <si>
    <t>104*20 = 2080,000 [A]_x000D_
 Celkové množství 2080.000000 = 2080,000 [B]</t>
  </si>
  <si>
    <t>Položka zahrnuje samostatnou dopravu zeminy. Množství se urcí jako soucin kubatutry [m3] a požadované vzdálenosti [km].</t>
  </si>
  <si>
    <t>12932</t>
  </si>
  <si>
    <t>CIŠTENÍ PRÍKOPU OD NÁNOSU DO 0,5M3/M A REPROFILACE</t>
  </si>
  <si>
    <t>M</t>
  </si>
  <si>
    <t>PROČIŠTĚNÍ STÁVAJÍCÍCH PŘÍKOPŮ.
REPROFILACE (OBNOVA) STÁVAJÍCÍCH PŘÍKOPŮ. BUDE ZACHOVÁNA KÓTA DNA PŘÍKOPU
Včetně dopravy přebytků zeminy na vzd. do 40 km na skládku k recyklací
Přebytek zeminy a kameníva (nevhodný materiál pro další použí na této stavbě) - 0.25*2850= 645 m3 
Respektovat podmínky IROP - předcházení vzníku odpadu, resp. připravenost ke znovuvyužití nebo recyklaci odpadů
Poplatky za likvidaci odpadu - pol. č. 015240</t>
  </si>
  <si>
    <t>2*1290 = 2580,000 [A]_x000D_
 Celkové množství 2580.000000 = 2580,000 [B]</t>
  </si>
  <si>
    <t>Soucástí položky:
- reprofilace stávajících příkopů
- je vodorovná a svislá doprava materiálu na skládku, premístení, preložení, manipulace s materiálem a uložení na skládku.
Nezahrnuje poplatek za skládku, který se vykazuje v položce 0141** (s výjimkou malého množství materiálu, kde je možné poplatek zahrnout do jednotkové ceny položky – tento fakt musí být uveden v doplnujícím textu k položce)</t>
  </si>
  <si>
    <t>132738</t>
  </si>
  <si>
    <t>HLOUBENÍ RÝH ŠÍR DO 2M PAŽ I NEPAŽ TR. I, ODVOZ DO 20KM</t>
  </si>
  <si>
    <t>PŘÍKOP SE ZVÝŠENOU VSAKOVACÍ FUNKCÍ
Možnost odkupu materiálu Zhotovitelem a opětovné použití nebo možnost odvozu na skládku k likvidaci (recyklaci) - pol. 015111
Zhotovitel je povinen zajistit dokument potvrzující opravnění provozovatelé zařízení provádět recyklační čínnost (vysoce kvalitní recyklace nebo opětovné materiálové využití odpadu) 
Opětovné použití zeminy - 100% hmotností.</t>
  </si>
  <si>
    <t>100*0.5*0.8 = 40,000 [A]_x000D_
 Celkové množství 40.000000 = 40,000 [B]</t>
  </si>
  <si>
    <t>13273B</t>
  </si>
  <si>
    <t>HLOUBENÍ RÝH ŠÍR DO 2M PAŽ I NEPAŽ TR. I - DOPRAVA</t>
  </si>
  <si>
    <t>Včetně zpětnoho zásypu zemíny</t>
  </si>
  <si>
    <t>40*20 = 800,000 [A]_x000D_
 Celkové množství 800.000000 = 800,000 [B]</t>
  </si>
  <si>
    <t>17120</t>
  </si>
  <si>
    <t>ULOŽENÍ SYPANINY DO NÁSYPU A NA SKLÁDKY BEZ ZHUTNENÍ</t>
  </si>
  <si>
    <t>Odtěžená zemina z pol. 122738 a pol. 12932
Odpad z pol. 113336 - v případě recyklací mimo staveniště
Vyfréz. materiál z pol. 113726.1 a 113726.2</t>
  </si>
  <si>
    <t>698.49+309.66+104+50+645 = 1807,150 [A]_x000D_
 Celkové množství 1807.150000 = 1807,150 [B]</t>
  </si>
  <si>
    <t>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</si>
  <si>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17180</t>
  </si>
  <si>
    <t>ULOŽENÍ SYPANINY DO NÁSYPU Z NAKUPOVANÝCH MATERIÁLU</t>
  </si>
  <si>
    <t>Humožní vrstva (na svahy) včetně dopravy
Včetně nákladu na nákup a dodání materiálu!</t>
  </si>
  <si>
    <t>400 = 400,000 [A]_x000D_
 Celkové množství 400.000000 = 400,000 [B]</t>
  </si>
  <si>
    <t>položka zahrnuje:
- kompletní provedení zemní konstrukce (násypového telesa vcetne aktivní zóny) vcetne nákupu a dopravy materiálu dle zadávací dokumentace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rucní hutnení a výpln jam a prohlubní v podloží
- úprava, ocištení, ochrana a zhutnení podloží
- svahování, hutnení a uzavírání povrchu svahu
- zrízení lavic na svazích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</si>
  <si>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17380</t>
  </si>
  <si>
    <t>ZEMNÍ KRAJNICE A DOSYPÁVKY Z NAKUPOVANÝCH MATERIÁLU</t>
  </si>
  <si>
    <t>DOSYPÁVKA KRAJNIC MIN. PODM. VHODNÝM MAT. DLE ČSN 73 6133 - nezamrzavý materiál (včetně zhutnění)
Včetně nákladu na nákup a dodání materiálu!</t>
  </si>
  <si>
    <t>0.1*1290 = 129,000 [A]_x000D_
 Celkové množství 129.000000 = 129,000 [B]</t>
  </si>
  <si>
    <t>položka zahrnuje:
- kompletní provedení zemní konstrukce vcetne nákupu a dopravy materiálu dle zadávací dokumentace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svahování, hutnení a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</si>
  <si>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17680</t>
  </si>
  <si>
    <t>VÝPLNE Z NAKUPOVANÝCH MATERIÁLU</t>
  </si>
  <si>
    <t>PŘÍKOP SE ZVÝŠENOU VSAKOVACÍ FUNKCÍ
Štěrkopísek - 100*0.5*0.4</t>
  </si>
  <si>
    <t>100*0.5*0.4 = 20,000 [A]_x000D_
 Celkové množství 20.000000 = 20,000 [B]</t>
  </si>
  <si>
    <t>položka zahrnuje:
- kompletní provedení zemní konstrukce vcetne nákupu a dopravy materiálu dle zadávací dokumentace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rucní hutnení a výpln jam a prohlubní v podloží
- úprava, ocištení, ochrana a zhutnení podloží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</si>
  <si>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18120</t>
  </si>
  <si>
    <t>ÚPRAVA PLÁNE SE ZHUTNENÍM V HORNINE TR. II - ÚPRAVA PLÁNĚ SE ZHUTNĚNÍM, ÚČINNOST DO 300MM</t>
  </si>
  <si>
    <t>položka zahrnuje úpravu pláne vcetne vyrovnání výškových rozdílu. Míru zhutnení urcuje projekt.</t>
  </si>
  <si>
    <t>18222</t>
  </si>
  <si>
    <t>ROZPROSTRENÍ ORNICE VE SVAHU V TL DO 0,15M</t>
  </si>
  <si>
    <t>3000 = 3000,000 [A]_x000D_
 Celkové množství 3000.000000 = 3000,000 [B]</t>
  </si>
  <si>
    <t>položka zahrnuje:
nutné premístení ornice z docasných skládek vzdálených do 50m
rozprostrení ornice v predepsané tlouštce ve svahu pres 1:5</t>
  </si>
  <si>
    <t>18242</t>
  </si>
  <si>
    <t>ZALOŽENÍ TRÁVNÍKU HYDROOSEVEM NA ORNICI</t>
  </si>
  <si>
    <t>3000 = 3000,000 [A]</t>
  </si>
  <si>
    <t>Zahrnuje dodání predepsané travní smesi, hydroosev na ornici, zalévání, první pokosení, to vše bez ohledu na sklon terénu</t>
  </si>
  <si>
    <t>Základy</t>
  </si>
  <si>
    <t>21361</t>
  </si>
  <si>
    <t>DRENÁŽNÍ VRSTVY Z GEOTEXTILIE</t>
  </si>
  <si>
    <t>PŘÍKOP SE ZVÝŠENOU VSAKOVACÍ FUNKCÍ
Filtrační netkaná geotextilie 200 g/m2, propustnost 9 l/m2/s, CBR 1,5 kN, pevnost 8 kN/m podélně, příčně 10 kN/m</t>
  </si>
  <si>
    <t>100*(0.85+0.5+0.82) = 217,000 [A]_x000D_
 Celkové množství 217.000000 = 217,000 [B]</t>
  </si>
  <si>
    <t>Položka zahrnuje:
- dodávku predepsané geotextilie (vcetne nutných presahu) pro drenážní vrstvu, vcetne mimostaveništní a vnitrostaveništní dopravy
- provedení drenážní vrstvy predepsaných rozmeru a predepsaného tvaru</t>
  </si>
  <si>
    <t>4</t>
  </si>
  <si>
    <t>Vodorovné konstrukce</t>
  </si>
  <si>
    <t>45152</t>
  </si>
  <si>
    <t>PODKLADNÍ A VÝPLNOVÉ VRSTVY Z KAMENIVA DRCENÉHO</t>
  </si>
  <si>
    <t>PŘÍKOP SE ZVÝŠENOU VSAKOVACÍ FUNKCÍ
Štěrk tl. 0.50 m, fr. 16-32 mm</t>
  </si>
  <si>
    <t>100*0.5*0.5 = 25,000 [A]_x000D_
 Celkové množství 25.000000 = 25,000 [B]</t>
  </si>
  <si>
    <t>položka zahrnuje dodávku predepsaného kameniva, mimostaveništní a vnitrostaveništní dopravu a jeho uložení
není-li v zadávací dokumentaci uvedeno jinak, jedná se o nakupovaný materiál</t>
  </si>
  <si>
    <t>466921</t>
  </si>
  <si>
    <t>DLAŽBY VEGETACNÍ Z BETONOVÝCH DLAŽDIC NA SUCHO</t>
  </si>
  <si>
    <t>PŘÍKOP SE ZVÝŠENOU VSAKOVACÍ FUNKCÍ</t>
  </si>
  <si>
    <t>100*1.5 = 150,000 [A]_x000D_
 Celkové množství 150.000000 = 150,000 [B]</t>
  </si>
  <si>
    <t>položka zahrnuje:
- povrchovou úpravu podkladu
- zrízení spojovací vrstvy
- dodávku a uložení predepsaných dlažebních prvku do predepsaného tvaru
- spárování, tesnení, tmelení a vyplnení spar prípadne s vyklínováním
- úprava povrchu pro odvedení srážkové vody
- výpln otvoru drnem nebo ornicí s osetím, prípadne kamenivem
- výpln spar predepsaným materiálem
- nutné zemní práce (svahování, úpravu pláne a pod.)
- nezahrnuje podklad pod dlažbu, vykazuje se samostatne položkami SD 45</t>
  </si>
  <si>
    <t>5</t>
  </si>
  <si>
    <t>Komunikace</t>
  </si>
  <si>
    <t>56332</t>
  </si>
  <si>
    <t>VOZOVKOVÉ VRSTVY ZE ŠTERKODRTI TL. DO 100MM</t>
  </si>
  <si>
    <t>Doplnění vrstvy ze štěrkodrtí v krajních částech vozovky (po obou stranách) v délce 1194 m. Šířka vrstvy je 1 m z obou stran vozovky.</t>
  </si>
  <si>
    <t>(1194*1)*2 = 2388,000 [A]</t>
  </si>
  <si>
    <t>- dodání kameniva predepsané kvality a zrnitosti
- rozprostrení a zhutnení vrstvy v predepsané tlouštce
- zrízení vrstvy bez rozlišení šírky, pokládání vrstvy po etapách
- nezahrnuje postriky, nátery</t>
  </si>
  <si>
    <t>567501</t>
  </si>
  <si>
    <t>VRSTVY PRO OBNOVU A OPRAVY RECYKL ZA STUDENA CEMENTEM</t>
  </si>
  <si>
    <t>Recyklace za studena dle TP 208 na vrstvu RS CA do mocnosti min. 200 mm.
STMELENÁ VRSTVA VYROBENÁ NA MÍSTĚ CELKOVOU RECYKLACÍ RS CA min. 200 mm TP 208
Délka úseku 1194 m. Měřeno z VPŘ - plocha vrstvy 1,40 m2 * 1194 m = 1671.6 m3</t>
  </si>
  <si>
    <t>1671.6 = 1671,600 [A]_x000D_
 Celkové množství 1671.600000 = 1671,600 [B]</t>
  </si>
  <si>
    <t>- dodání materiálu predepsaných pro recyklaci za studena
- provedení recyklace dle predepsaného technologického predpisu, zhutnení vrstvy v predepsané tlouštce
- zrízení vrstvy bez rozlišení šírky, pokládání vrstvy po etapách
- úpravu napojení, ukoncení
- nezahrnuje postriky, nátery</t>
  </si>
  <si>
    <t>56962</t>
  </si>
  <si>
    <t>ZPEVNENÍ KRAJNIC Z RECYKLOVANÉHO MATERIÁLU TL DO 100MM</t>
  </si>
  <si>
    <t>NK POVRCH Z R-MATERIÁLU TL. 0,10 m
Úprava a opětovné použití materiálu (Zhotovitelem) z pol. č. 113726 v rozsahu 129 m3
V délce úseku - 1290 m</t>
  </si>
  <si>
    <t>(0.5*1290)*2 = 1290,000 [A]_x000D_
 Celkové množství 1290.000000 = 1290,000 [B]</t>
  </si>
  <si>
    <t>- dodání recyklátu v požadované kvalite
- ocištení podkladu
- uložení recyklátu dle predepsaného technologického predpisu, zhutnení vrstvy v predepsané tlouštce
- zrízení vrstvy bez rozlišení šírky, pokládání vrstvy po etapách, vcetne pracovních spar a spoju
- úpravu napojení, ukoncení 
- nezahrnuje postriky, nátery</t>
  </si>
  <si>
    <t>572123</t>
  </si>
  <si>
    <t>INFILTRACNÍ POSTRIK Z EMULZE DO 1,0KG/M2</t>
  </si>
  <si>
    <t>INFILTRAČNÍ POSŘIK Z ASFALTOVÉ EMULZE PI-C 0,6 kg/m2/ ČSN 73 6129</t>
  </si>
  <si>
    <t>7628 = 7628,000 [A]_x000D_
 Celkové množství 7628.000000 = 7628,000 [B]</t>
  </si>
  <si>
    <t>- dodání všech predepsaných materiálu pro postriky v predepsaném množství
- provedení dle predepsaného technologického predpisu
- zrízení vrstvy bez rozlišení šírky, pokládání vrstvy po etapách
- úpravu napojení, ukoncení</t>
  </si>
  <si>
    <t>86 = 86,000 [A]</t>
  </si>
  <si>
    <t>572214</t>
  </si>
  <si>
    <t>SPOJOVACÍ POSTRIK Z MODIFIK EMULZE DO 0,5KG/M2</t>
  </si>
  <si>
    <t>SPOJOVACÍ POSTŘIK Z MODIF. ASFALTOVÉ EMULZE PS PMB 0,50 kg/m2/ ČSN 73 6129</t>
  </si>
  <si>
    <t>7508 = 7508,000 [A]_x000D_
 Celkové množství 7508.000000 = 7508,000 [B]</t>
  </si>
  <si>
    <t>SPOJOVACÍ POSTŘIK Z MODIF. KATION. ASF. EMULZE PS PMB 0,40 kg/m2/ ČSN 73 6129</t>
  </si>
  <si>
    <t>7388 = 7388,000 [A]_x000D_
 Celkové množství 7388.000000 = 7388,000 [B]</t>
  </si>
  <si>
    <t>3</t>
  </si>
  <si>
    <t>Napojení ostatních komunikací a ploch
SPOJOVACÍ POSTŘIK Z MODIF. ASFALTOVÉ EMULZE PS PMB 0,50 kg/m2/ ČSN 73 6129</t>
  </si>
  <si>
    <t>Napojení ostatních komunikací a ploch
SPOJOVACÍ POSTŘIK Z MODIF. KATION. ASF. EMULZE PS PMB 0,40 kg/m2/ ČSN 73 6129</t>
  </si>
  <si>
    <t>86 = 86,000 [A]_x000D_
 Celkové množství 86.000000 = 86,000 [B]</t>
  </si>
  <si>
    <t>57475</t>
  </si>
  <si>
    <t>VOZOVKOVÉ VÝZTUŽNÉ VRSTVY Z GEOMRÍŽOVINY</t>
  </si>
  <si>
    <t>Vyztužení obou krajů vozovky v celé délce ze skelné mříže s min. všesměrnou tahovou pevností 100kN, polymerním povlakemskelných vláken, oky min. 25 x 25 mm a samolepícím instalačním lepidlem na spodní straně mříže (sanaci mříží je nezbytné provést na vyrovnávací vrstvu z ACP pod ložní vrstvu) v šířce role min. 1,5 m.
Dělka úseku 1194 m.</t>
  </si>
  <si>
    <t>(1194*1.5)+(1194*1.5) = 3582,000 [A]</t>
  </si>
  <si>
    <t>- dodání geomríže v požadované kvalite a v množství vcetne presahu (presahy zapocteny v jednotkové cene), včetně kotvení
- ocištení podkladu
- pokládka geomríže dle predepsaného technologického predpisu</t>
  </si>
  <si>
    <t>574B34</t>
  </si>
  <si>
    <t>ASFALTOVÝ BETON PRO OBRUSNÉ VRSTVY MODIFIK ACO 11+ TL. 40MM</t>
  </si>
  <si>
    <t>Délka úseku 1194 m. Plocha úseku 8120 m2 je měřena z výkresu
ASFALTOVÝ BETON PRO OBRUSNÉ VRSTVY ACO 11+ PmB 45/80-65   40 mm</t>
  </si>
  <si>
    <t>- dodání smesi v požadované kvalite
- ocištení podkladu
- uložení smesi dle predepsaného technologického predpisu, zhutnení vrstvy v predepsané tlouštce
- zrízení vrstvy bez rozlišení šírky, pokládání vrstvy po etapách, vcetne pracovních spar a spoju
- úpravu napojení, ukoncení podél obrubníku, dilatacních zarízení, odvodnovacích proužku, odvodnovacu, vpustí, šachet a pod.
- nezahrnuje postriky, nátery
- nezahrnuje tesnení podél obrubníku, dilatacních zarízení, odvodnovacích proužku, odvodnovacu, vpustí, šachet a pod.</t>
  </si>
  <si>
    <t>Napojení ostatních komunikací a ploch
ASFALTOVÝ BETON PRO OBRUSNÉ VRSTVY ACO 11+ PmB 45/80-65   40 mm</t>
  </si>
  <si>
    <t>574D56</t>
  </si>
  <si>
    <t>ASFALTOVÝ BETON PRO LOŽNÍ VRSTVY MODIFIK ACL 16+, 16S TL. 60MM</t>
  </si>
  <si>
    <t>ASFALTOVÝ BETON PRO LOŽNÍ VRSTVY MOD. ACL 16S, PMB 60 mm ČSN EN 13108-1
Délka úseku 1194 m. Plocha úseku 8120 + 100 m2 je měřena z výkresu</t>
  </si>
  <si>
    <t>Napojení ostatních komunikací a ploch
ASFALTOVÝ BETON PRO LOŽNÍ VRSTVY MOD. ACL 16S, PMB 60 mm ČSN EN 13108-1</t>
  </si>
  <si>
    <t>574E46</t>
  </si>
  <si>
    <t>ASFALTOVÝ BETON PRO PODKLADNÍ VRSTVY ACP 16+, 16S TL. 50MM</t>
  </si>
  <si>
    <t>SFALTOVÝ BETON PRO PODKLADNÍ VRSTVY ACP 16S 50 mm ČSN EN 13108-1
Délka úseku 1194 m. Plocha úseku 8220 + 100 m2 je měřena z výkresu</t>
  </si>
  <si>
    <t>Napojení ostatních komunikací a ploch
SFALTOVÝ BETON PRO PODKLADNÍ VRSTVY ACP 16S 50 mm ČSN EN 13108-1</t>
  </si>
  <si>
    <t>8</t>
  </si>
  <si>
    <t>Potrubí</t>
  </si>
  <si>
    <t>89921</t>
  </si>
  <si>
    <t>VÝŠKOVÁ ÚPRAVA POKLOPU</t>
  </si>
  <si>
    <t>Rektifikaci a úpravu poklopů na stávajících revizních, šachtách, stávajících šoupátek, podzemních hydrantů, šoupátek na vodovodních přípojkách</t>
  </si>
  <si>
    <t>3 = 3,000 [A]_x000D_
 Celkové množství 3.000000 = 3,000 [B]</t>
  </si>
  <si>
    <t>- položka výškové úpravy zahrnuje všechny nutné práce a materiály pro zvýšení nebo snížení zarízení (vcetne nutné úpravy stávajícího povrchu vozovky nebo chodníku).</t>
  </si>
  <si>
    <t>91225</t>
  </si>
  <si>
    <t>SMEROVÉ SLOUPKY KOVOVÉ VCET ODRAZ PÁSKU</t>
  </si>
  <si>
    <t>Kovové směrové sloupky Z11a, Z11b - 38 ks, Z11c - 3ks, Z11d - 3 ks</t>
  </si>
  <si>
    <t>44 = 44,000 [A]_x000D_
 Celkové množství 44.000000 = 44,000 [B]</t>
  </si>
  <si>
    <t>položka zahrnuje:
- demontáž stávajících kovových směrových sloupků včetně odvozu a uskladnění na předepsaném místě
- zpětná montáž stávajících kovových směrových sloupků (80%) včetně dopravy a nutných zemních prací
- dodání a osazení nových sloupku vcetne nutných zemních prací (20% nových směrových sloupků)
- vnitrostaveništní a mimostaveništní doprava
- odrazky plastové nebo z retroreflexní fólie</t>
  </si>
  <si>
    <t>914131</t>
  </si>
  <si>
    <t>DOPRAVNÍ ZNACKY ZÁKLADNÍ VELIKOSTI OCELOVÉ FÓLIE TR 2 - DODÁVKA A MONTÁŽ</t>
  </si>
  <si>
    <t>Výměna v případě poškození / stáří
Nová značka B 20A
POLOŽKA BUDE ČERPÁNÁ NA ZÁKLADĚ VYJADŘENÍ AD A TDS A SOUHLASU TDI!</t>
  </si>
  <si>
    <t>6+1 = 7,000 [A]_x000D_
 Celkové množství 7.000000 = 7,000 [B]</t>
  </si>
  <si>
    <t>položka zahrnuje:
- dodávku a montáž znacek v požadovaném provedení</t>
  </si>
  <si>
    <t>Směrové tabule Z3</t>
  </si>
  <si>
    <t>9 = 9,000 [A]_x000D_
 Celkové množství 9.000000 = 9,000 [B]</t>
  </si>
  <si>
    <t>914132</t>
  </si>
  <si>
    <t>DOPRAVNÍ ZNACKY ZÁKLADNÍ VELIKOSTI OCELOVÉ FÓLIE TR 2 - MONTÁŽ S PREMÍSTENÍM</t>
  </si>
  <si>
    <t>Zpětná montáž směrových tabulí Z3</t>
  </si>
  <si>
    <t>položka zahrnuje:
- dopravu demontované znacky z docasné skládky
- osazení a montáž znacky na míste urceném projektem
- nutnou opravu poškozených cástí
nezahrnuje dodávku znacky</t>
  </si>
  <si>
    <t>914133</t>
  </si>
  <si>
    <t>DOPRAVNÍ ZNACKY ZÁKLADNÍ VELIKOSTI OCELOVÉ FÓLIE TR 2 - DEMONTÁŽ</t>
  </si>
  <si>
    <t>Výměna v případě poškození / stáří
POLOŽKA BUDE ČERPÁNÁ NA ZÁKLADĚ VYJADŘENÍ AD A TDS A SOUHLASU TDI!</t>
  </si>
  <si>
    <t>6 = 6,000 [A]_x000D_
 Celkové množství 6.000000 = 6,000 [B]</t>
  </si>
  <si>
    <t>Položka zahrnuje odstranení, demontáž a odklizení materiálu s odvozem na predepsané místo</t>
  </si>
  <si>
    <t>Demontáž STÁVAJÍCÍCH směrových tabulí Z3 včětně sloupků - 9 ks</t>
  </si>
  <si>
    <t>914911</t>
  </si>
  <si>
    <t>SLOUPKY A STOJKY DOPRAVNÍCH ZNACEK Z OCEL TRUBEK SE ZABETONOVÁNÍM - DODÁVKA A MONTÁŽ</t>
  </si>
  <si>
    <t>Zpětná montáž ocelových sloupků - 9 ks (z pol. 914133.2)
Náhradní sloupky v případě poškození -  2 ks - Se souhlasem TDI!</t>
  </si>
  <si>
    <t>2+9 = 11,000 [A]_x000D_
 Celkové množství 11.000000 = 11,000 [B]</t>
  </si>
  <si>
    <t>položka zahrnuje:
- sloupky a upevnovací zarízení vcetne jejich osazení (betonová patka, zemní práce)</t>
  </si>
  <si>
    <t>915111</t>
  </si>
  <si>
    <t>VODOROVNÉ DOPRAVNÍ ZNACENÍ BARVOU HLADKÉ - DODÁVKA A POKLÁDKA</t>
  </si>
  <si>
    <t>Bíla barva. Předznačení a obnová po třech měsicích.
Jedná se o následující vodorovné dopravní značení: V 1a, V 2a, V 2b, V 4</t>
  </si>
  <si>
    <t>1500 = 1500,000 [A]_x000D_
 Celkové množství 1500.000000 = 1500,000 [B]</t>
  </si>
  <si>
    <t>položka zahrnuje:
- dodání a pokládku náterového materiálu (merí se pouze natíraná plocha)
- predznacení a reflexní úpravu</t>
  </si>
  <si>
    <t>915221</t>
  </si>
  <si>
    <t>VODOR DOPRAV ZNAC PLASTEM STRUKTURÁLNÍ NEHLUCNÉ - DOD A POKLÁDKA</t>
  </si>
  <si>
    <t>Na žádost obce bude doplněna optická brzda (V 18) před vjezdem do Černošic</t>
  </si>
  <si>
    <t>90 = 90,000 [A]_x000D_
 Celkové množství 90.000000 = 90,000 [B]</t>
  </si>
  <si>
    <t>ODFRÉZOVÁNÍ ASF. OBRUSNÉ VRSTVY - 60 mm
Plocha frézování: 785 m2
Vrstva neobsahuje PAU
Povinný odkup vyfrézovaného materiálů Zhotovitelem stavby. Předaní stavebního odpadu (neklasifikovaného jako nebezpečný) provozovateli zařízení (skládky) na základě protokolu o předání a převzetí.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Zhotovitel stavby muže zajistit také dokument, který potvrzuje, že odpad byl případně zlikvidován v souladu s hierarchií způsobů nakládání s odpady a protokolem EU pro nakládání se stavebním a demoličním odpadem (v případě odpadu, který neklasifikován jako nebezpečný odpad).</t>
  </si>
  <si>
    <t>563*0.06 = 33,780 [A]</t>
  </si>
  <si>
    <t>Vyfréz. materiál z pol. 113726.
Uložení na mezideponii</t>
  </si>
  <si>
    <t>33.78 = 33,780 [A]_x000D_
 Celkové množství 33.780000 = 33,780 [B]</t>
  </si>
  <si>
    <t>OSPOJOVACÍ POSTŘIK Z MODIF. KATION. ASF. EMULZE - PS PMB - 0,40 kg/m2 - ČSN 73 6129
Plocha 785 m2</t>
  </si>
  <si>
    <t>563 = 563,000 [A]_x000D_
 Celkové množství 563.000000 = 563,000 [B]</t>
  </si>
  <si>
    <t>574B56</t>
  </si>
  <si>
    <t>ASFALTOVÝ BETON PRO OBRUSNÉ VRSTVY MODIFIK ACO 16+, 16S TL. 60MM</t>
  </si>
  <si>
    <t>Délka úseku 91.6 m. Plocha úseku 785 m2 je měřena z výkresu
ASFALTOVÝ KOBEREC PRO OBRUSNÉ VRSTVY ACO 16+, PmB 45/80-65</t>
  </si>
  <si>
    <t>58920</t>
  </si>
  <si>
    <t>VÝPLN SPAR MODIFIKOVANÝM ASFALTEM</t>
  </si>
  <si>
    <t>Vyplnění trhlin asfaltovou zálivkou za horka na ploše 785 m2</t>
  </si>
  <si>
    <t>250 = 250,000 [A]</t>
  </si>
  <si>
    <t>položka zahrnuje:
- dodávku predepsaného materiálu
- vycištení a výpln spar tímto materiálem</t>
  </si>
  <si>
    <t>Bíla barva. Předznačení a obnová po třech měsicích
Jedná se o následující vodorovné dopravní značení: V 2a, V 4,</t>
  </si>
  <si>
    <t>50 = 50,000 [A]_x000D_
 Celkové množství 50.000000 = 50,000 [B]</t>
  </si>
  <si>
    <t>919113</t>
  </si>
  <si>
    <t>REZÁNÍ ASFALTOVÉHO KRYTU VOZOVEK TL DO 150MM</t>
  </si>
  <si>
    <t>300 = 300,000 [A]</t>
  </si>
  <si>
    <t>položka zahrnuje rezání vozovkové vrstvy v predepsané tlouštce, vcetne spotreby vody</t>
  </si>
  <si>
    <t>014102</t>
  </si>
  <si>
    <t>R1</t>
  </si>
  <si>
    <t>17 09 04 - Směsné stavební a demoliční odpady neuvedené pod čísly 17 09 01, 17 09 02 a 17 09 03
Nepotřebný výkopek - zemina, kamení - nevhodný materiál pro tuto stavbu. Vhodný pro další použí na jiné stavbě
Z pol. 113336 - podkladní vrstvy vozovky, 12970, 129958
Koef. 2,035</t>
  </si>
  <si>
    <t>(596.7+2)*2.035 = 1218,355 [A]_x000D_
 Celkové množství 1218.355000 = 1218,355 [B]</t>
  </si>
  <si>
    <t>Položka zahrnuje : 
- Náklad na uložení do recyklačního střediska či na skládku s oprávněním k opětovnému využítí dodaného typu odpadu. 
-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</si>
  <si>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R2</t>
  </si>
  <si>
    <t>17 01 01 - BETON z vybouraných konstrukcí (obrubníky, propusty, panely a jiné)
17 09 04 - Směsné stavební a demoliční odpady neuvedené pod čísly 17 09 01, 17 09 02 a 17 09 03
BETONOVÉ OBRUBNÍKY Z POL. Č. 113524.2 - 5m3
koef. 1.5</t>
  </si>
  <si>
    <t>5*1.5 = 7,500 [A]_x000D_
 Celkové množství 7.500000 = 7,500 [B]</t>
  </si>
  <si>
    <t>17 05 04 - Zemina a kamení neuvedené pod číslem 17 05 03
Nepotřebný výkopek - zemina, kamení - nevhodný materiál pro další použí na této stavbě
Odtížení AZ - odpad z pol. 123738
Koef. 1.808</t>
  </si>
  <si>
    <t>1989*1.808 = 3596,112 [A]_x000D_
 Celkové množství 3596.112000 = 3596,112 [B]</t>
  </si>
  <si>
    <t>Položka zahrnuje : 
- Náklad na uložení do recyklačního střediska či na skládku s oprávněním k opětovnému využítí dodaného typu odpadu. 
-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</si>
  <si>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Odpad, který vzníka po dobu výstavby</t>
  </si>
  <si>
    <t>5 = 5,000 [A]_x000D_
 Celkové množství 5.000000 = 5,000 [B]</t>
  </si>
  <si>
    <t>02700</t>
  </si>
  <si>
    <t>POMOC PRÁCE ZRÍZ NEBO ZAJIŠT STABILITY DROBNÝCH KONSTRUKCÍ</t>
  </si>
  <si>
    <t>Ochrana stávajících drobných konstrukcí (pomocné bednění, opěry).
POLOŽKA BUDE ČERPÁNÁ NA ZÁKLADĚ VYJADŘENÍ AD A TDS A SOUHLASU TDI!</t>
  </si>
  <si>
    <t>zahrnuje veškeré náklady spojené s objednatelem požadovanými zarízeními</t>
  </si>
  <si>
    <t>U SO 101.2.1 provádí se zajištění vytýčení veškerých stávajících inženýrských sítí (včetně úhrady za vytýčení), odpovědnost za jejich neporušení během výstavby a zpětné předání pro všechny SO jejich správcům.</t>
  </si>
  <si>
    <t>OSTATNÍ POŽADAVKY - VYPRACOVÁNÍ DOKUMENTACE - PASPORTIZACE RD</t>
  </si>
  <si>
    <t>Rozpr. foto dokumentace před a po rekonstr. pracích</t>
  </si>
  <si>
    <t>Selektivní ODSTRAN PODKL ZPEVNĚNÝCH PLOCH S ASFALT POJIVEM, ODVOZ DO 12KM v tl. 390 mm na ploše 7900-1320=6580 m2 (měřeno z výkresu) - vrstva neobsahuje PAU – část odstraněného materiálu bude odvezeno na skládku k opětovnému použití na jiné stavbě a část materiálů bude využito upraveno a následně použito pro vrstvy AZ na této stavbě.
Výpočet: 6630 m2 (uvedená větší plocha komunikace se liší z důvodu nepravidelné šířky a tloušťky stávající konstrukce vozovky)  * 0.39 m = 2585.7 m – odvoz celkového množství odebraného materiálu je zohledněn v položce č. 17120.2_x000D_
_x000D_
Množství materiálu k odvozu na mezideponii (středisko s oprávněním k recyklací odpadu) na vzdálenost 12 km k použití na jiné stavbě - 2585,7 m3 - 1989 m3 (viz výpočet níže)=596.7 m3_x000D_
_x000D_
ULOŽENÍ MATERIÁLU ZE STAVBY NA SKLÁDKU S OPRÁVNĚNÍM K OPĚTOVNÉMU VYUŽITÍ - RECYKLAČNÍ STŘEDISKO (pol. 014102.R1) – uvedené množství materiálu 596.7 m3  na jiné stavbě!_x000D_
_x000D_
Množství materiálu, které bude použito na této stavbě: úprava materiálu a následné použití v AZ - 6630*0.3=1989 m3 (viz pol. č. 17171).</t>
  </si>
  <si>
    <t>6630*0.39 = 2585,700 [A]_x000D_
 Celkové množství 2585.700000 = 2585,700 [B]</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</si>
  <si>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</si>
  <si>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113374</t>
  </si>
  <si>
    <t>ODSTRAN PODKLADU ZPEVNENÝCH PLOCH Z DLAŽEB KOSTEK, ODVOZ DO 5KM</t>
  </si>
  <si>
    <t>Odstr. podkladu z velkých dlažeb. kostek 100x100x100 mm na ploše 100*6.5=650 m2
Očíštění dlažeb. kostek a zpětné použití v pol. č. 58212 pro odvod. proužek - 102 m2 (10.2 m3)
Povinný odkup materiálu Zhotovitelem - 548 m2 (54.8 m3) - použití na jiné stavbě Zhotovitelé</t>
  </si>
  <si>
    <t>650*0.1 = 65,000 [A]_x000D_
 Celkové množství 65.000000 = 65,000 [B]</t>
  </si>
  <si>
    <t>113524</t>
  </si>
  <si>
    <t>ODSTRANENÍ CHODNÍKOVÝCH A SILNICNÍCH OBRUBNÍKU BETONOVÝCH, ODVOZ DO 5KM</t>
  </si>
  <si>
    <t>Odstranění poškozených Zhotovitelem stávajících betonových obrubníků - 50 m (20%) z celkové délky 4+73+40+25+40+50+18=250 m stávajících betonových obrubníků, které v rámci rekonstrukce budou ponechaný
Včetně betonového lože
Odvoz materiálů na skládku k recyklaci- 5 m3</t>
  </si>
  <si>
    <t>50 = 50,000 [A]</t>
  </si>
  <si>
    <t>11352B</t>
  </si>
  <si>
    <t>ODSTRANENÍ CHODNÍKOVÝCH A SILNICNÍCH OBRUBNÍKU BETONOVÝCH - DOPRAVA</t>
  </si>
  <si>
    <t>Odvoz materiálů na skládku k recyklaci- 5 m3 z pol. 113524 do 35 km</t>
  </si>
  <si>
    <t>5*1.5*35 = 262,500 [A]_x000D_
 Celkové množství 262.500000 = 262,500 [B]</t>
  </si>
  <si>
    <t>ROZRYTÍ VOZOVKY - ROZFRÉZOVÁNÍ PODKLADU  A PŘEDRCENÍ NA MÍSTĚ, ÚČINNOST DO 300MM (DENNÍ VÝKON DO 3.400 M2)</t>
  </si>
  <si>
    <t>POLOŽKA BUDE ČERPÁNÁ NA ZÁKLADĚ VYJADŘENÍ AD A TDS A SOUHLASU TDI!
Položka přidaná na základě provedené diagnostického průzkumu vozovky kvůli přítomností v podkladních vrstvách balvanité sypaniny</t>
  </si>
  <si>
    <t>500 = 500,000 [A]</t>
  </si>
  <si>
    <t>Selektivní ODFRÉZOVÁNÍ ASF. OBRUSNÉ VRSTVY v tl. 60 mm - vrstva neobsahuje PAU - 7900-1320=6580 m2 (měřeno z výkresu)
Plocha je odetčená ze situačního výkresu 
Odvoz na mezideponii - 12 km
Povinný odkup materiálů Zhotovitelem.</t>
  </si>
  <si>
    <t>6630*0.06 = 397,800 [A]_x000D_
 Celkové množství 397.800000 = 397,800 [B]</t>
  </si>
  <si>
    <t>123738</t>
  </si>
  <si>
    <t>ODKOP PRO SPOD STAVBU SILNIC A ŽELEZNIC TR. I, ODVOZ DO 20KM</t>
  </si>
  <si>
    <t>Odtěžení zeminy v aktivně zóně v tl. 300 mm
Výkopové práce budou probíhat v zeminách I. tř. těžitelnosti (klasifikace ČSN 73 6133)
ULOŽENÍ ODPADU ZE STAVBY NA SKLÁDKU S OPRÁVNĚNÍM K OPĚTOVNÉMU VYUŽITÍ - RECYKLAČNÍ STŘEDISKO</t>
  </si>
  <si>
    <t>6630*0.3 = 1989,000 [A]</t>
  </si>
  <si>
    <t>12373B</t>
  </si>
  <si>
    <t>ODKOP PRO SPOD STAVBU SILNIC A ŽELEZNIC TR. I - DOPRAVA</t>
  </si>
  <si>
    <t>Odvoz zeminy z AZ (doprava dodatečné 20 km) 
pol. č. 123738.1</t>
  </si>
  <si>
    <t>1989*20 = 39780,000 [A]_x000D_
 Celkové množství 39780.000000 = 39780,000 [B]</t>
  </si>
  <si>
    <t>12970</t>
  </si>
  <si>
    <t>CIŠTENÍ KANALIZACNÍCH ŠACHET</t>
  </si>
  <si>
    <t>Čištění horské vpustí - vtok z propustku v km 1,76511
Odpad k recyklací - 1 m3</t>
  </si>
  <si>
    <t>Soucástí položky je vodorovná a svislá doprava, premístení, preložení, manipulace s materiálem a uložení na skládku.
Nezahrnuje poplatek za skládku, který se vykazuje v položce 0141** (s výjimkou malého množství  materiálu, kde je možné poplatek zahrnout do jednotkové ceny položky – tento fakt musí být uveden v doplnujícím textu k položce)</t>
  </si>
  <si>
    <t>129958</t>
  </si>
  <si>
    <t>CIŠTENÍ POTRUBÍ DN DO 600MM</t>
  </si>
  <si>
    <t>V trase úpravy v km 1,76511 se nachází propustek s vtokem horskou vpustí s výtokem do řeky Berounky. V rámci tohoto objektu bude propustek pročištěn.
Odpad k recyklací - 1 m3</t>
  </si>
  <si>
    <t>Odtěžená zemina (AZ) z pol. č. 123738
Materiál z pol. č. 113336 – uložení celkového množství odtěženého materiálu bez ohledu na další využití.
Materiál z pol. č. 113726.1 
Materiál z pol. 129958
Materiál z pol. č. 113524
Velké dlažeb. kostky z pol. 113374</t>
  </si>
  <si>
    <t>5+4+1989+2585.7+397.800+650+1+1 = 5633,500 [A]</t>
  </si>
  <si>
    <t>položka zahrnuje:
- kompletní provedení zemní konstrukce do předepsaného tvaru
- ošetrení úložiště po celou dobu práce v nem vc. klimatických opatření
- ztížení v okolí vedení, konstrukcí a objektu a jejich dočasné zajištení
- ztížení provádění ve ztížených podmínkách a stísněných prostorech
- ztížené ukládání sypaniny pod vodu
- ukládání po vrstvách a po jiných nutných částech (figurách) vc. dosypávek
- spouštení a nošení materiálu
- úprava, očištení a ochrana podloží a svahu
- svahování, uzavírání povrchu svahu
- udržování úložiště a jeho ochrana proti vodě
- odvedení nebo obvedení vody v okolí úložište a v úložišti
- veškeré  pomocné konstrukce umožnující provedení  zemní konstrukce  (příjezdy,  sjezdy,  nájezdy, lešení, podpěrné konstrukce, přemostění, zpevněné plochy, zakrytí a pod.)</t>
  </si>
  <si>
    <t>17171</t>
  </si>
  <si>
    <t>ULOŽENÍ SYPANINY DO NÁSYPU VRSTEVNATÝCH SE ZHUT SE ZLEPŠENÍM ZEMINY</t>
  </si>
  <si>
    <t>Uložení sypaniny (úpraveného materiálu, vytíženého z podkladních vrstev vozovky) v AZ - sanace AZ - tl. 0,30 m</t>
  </si>
  <si>
    <t>(7950-1320)*0.3 = 1989,000 [A]_x000D_
 Celkové množství 1989.000000 = 1989,000 [B]</t>
  </si>
  <si>
    <t>položka zahrnuje:
- kompletní provedení zemní konstrukce vc. výberu vhodného materiálu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rucní hutnení a výpln jam a prohlubní v podloží
- úprava, ocištení, ochrana a zhutnení podloží
- svahování, hutnení a uzavírání povrchu svahu
- zrízení lavic na svazích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</si>
  <si>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500*0.15 = 75,000 [A]_x000D_
 Celkové množství 75.000000 = 75,000 [B]</t>
  </si>
  <si>
    <t>DOSYPÁVKA KRAJNIC MIN. PODM. VHODNÝM MAT. DLE ČSN 73 6133 - nezamrzavý materiál (včetně zhutnění)
Včetně nákladu na nákup a dodání materiálu!
Délka úseku 980 m</t>
  </si>
  <si>
    <t>980*0.2 = 196,000 [A]_x000D_
 Celkové množství 196.000000 = 196,000 [B]</t>
  </si>
  <si>
    <t>212635</t>
  </si>
  <si>
    <t>TRATIVODY KOMPL Z TRUB Z PLAST HM DN DO 150MM, RÝHA TR I</t>
  </si>
  <si>
    <t>KONSTRUKCE PODÉLNÉ  DRENÁŽE DLE VL 2.2
DN150, celková délka je 1275 m
Uložení trativodu - hutněné lože ze štěrku 0/22 tl. 0,1 m v délce 580 m 
Uložení trativodu v nepříznivých podmínkách - min. podélný sklon - na délku 695 m -  dle TP 83 a VL - Podkladní vrstva z betonu C 8/0 X0 60-80mm
695 m * 0,4 m * 0,1 m = 27,8 m3 betonování
Separační geotextilie CBR&gt;3KN G1 dle TP 97 (cca 1350 m2)</t>
  </si>
  <si>
    <t>580+695 = 1275,000 [A]_x000D_
 Celkové množství 1275.000000 = 1275,000 [B]</t>
  </si>
  <si>
    <t>Položka platí pro kompletní konstrukce trativodu a zahrnuje zejména:
- výkop rýhy predepsaného tvaru v dané tríde težitelnosti, výpln, zásyp trativodu vcetne dopravy, uložení prebytecného materiálu, dodávky predepsaného materiálu pro výpln a zásyp
- zrízení spojovací vrstvy
- zrízení podkladu a lože trativodu z predepsaného materiálu
- dodávka a uložení trativodu predepsaného materiálu a profilu
- obsyp trativodu predepsaným materiálem
- ukoncení trativodu zaústením do potrubí nebo vodotece, prípadne vybudování ukoncujícího objektu (kaplicky) dle VL
- veškerý materiál, výrobky a polotovary, vcetne mimostaveništní a vnitrostaveništní dopravy
- opláštení z geotextilie, fólie z předepsaného materiálu</t>
  </si>
  <si>
    <t>461212</t>
  </si>
  <si>
    <t>PATKY (A OPEVNĚNÍ) Z LOMOVÉHO KAMENE (ZDĚNÉ) NA cemento-betonovou maltu</t>
  </si>
  <si>
    <t>Zpevněná plocha u výtoku ŠŽ a vtoku do HP (km 1,4)
Do cementobetonové malty</t>
  </si>
  <si>
    <t>30 = 30,000 [A]_x000D_
 Celkové množství 30.000000 = 30,000 [B]</t>
  </si>
  <si>
    <t>položka zahrnuje:
- nutné zemní práce (hloubení rýh a pod.)
- dodání a uložení lomového kamene predepsané frakce do predepsaného tavru s výplní maltou cemento-betonovou predepsané kvality, vcetne mimostaveništní a vnitrostaveništní dopravy</t>
  </si>
  <si>
    <t>ZPEVNĚNÉ PLOCHY (kromě vozovek) Z LOMOVÉHO KAMENE NA CM</t>
  </si>
  <si>
    <t>m2</t>
  </si>
  <si>
    <t>Úprava natoku - vyuštění štěrbinových žlabů</t>
  </si>
  <si>
    <t>20 = 20,000 [A]_x000D_
 Celkové množství 20.000000 = 20,000 [B]</t>
  </si>
  <si>
    <t>položka zahrnuje:
- nutné zemní práce (hloubení rýh a pod.)
- dodání a uložení lomového kamene predepsané frakce do predepsaného tavru s výplní maltou cementovou predepsané kvality, vcetne mimostaveništní a vnitrostaveništní dopravy</t>
  </si>
  <si>
    <t>56313</t>
  </si>
  <si>
    <t>VOZOVKOVÉ VRSTVY Z MECHANICKY ZPEVNENÉHO KAMENIVA TL. DO 150MM</t>
  </si>
  <si>
    <t>ODVODŇOVACÍ PROUŽEK dl. 140 m
MECHANICKY ZPEVNĚNÉ KAMENIVO - MZK 0/32 G/a tl. 150 mm</t>
  </si>
  <si>
    <t>105 = 105,000 [A]_x000D_
 Celkové množství 105.000000 = 105,000 [B]</t>
  </si>
  <si>
    <t>MECHANICKY ZPEVNĚNÉ KAMENIVO MZK 0/32 G/a 150 mm ČSN 73 6126-1 ˇ E/def,2&gt;90 MPa
Měřeno z výkresu</t>
  </si>
  <si>
    <t>6144 = 6144,000 [A]</t>
  </si>
  <si>
    <t>Napojení ostatních komunikací a ploch
MECHANICKY ZPEVNĚNÉ KAMENIVO MZK 0/32 G/a 150 mm ČSN 73 6126-1 ˇ E/def,2&gt;90 MPa</t>
  </si>
  <si>
    <t>486 = 486,000 [A]_x000D_
 Celkové množství 486.000000 = 486,000 [B]</t>
  </si>
  <si>
    <t>56333</t>
  </si>
  <si>
    <t>VOZOVKOVÉ VRSTVY ZE ŠTERKODRTI TL. DO 150MM</t>
  </si>
  <si>
    <t>Obnová chodníku</t>
  </si>
  <si>
    <t>103 = 103,000 [A]_x000D_
 Celkové množství 103.000000 = 103,000 [B]</t>
  </si>
  <si>
    <t>56334</t>
  </si>
  <si>
    <t>VOZOVKOVÉ VRSTVY ZE ŠTERKODRTI TL. DO 200MM</t>
  </si>
  <si>
    <t>ODVODŇOVACÍ PROUŽEK dl. 140 m
ŠTĚRKODRŤ ŠD/A 0/32 G/a min. 160 mm</t>
  </si>
  <si>
    <t>ŠTĚRKODRŤ ŠD/A 0/32 G/e min. 150 mm ČSN 73 6126-1 ˇ E/def,2&gt;60 MPa
Měřeno z výkresu</t>
  </si>
  <si>
    <t>Napojení ostatních komunikací a ploch
ŠTĚRKODRŤ ŠD/A 0/32 G/e min. 150 mm ČSN 73 6126-1 ˇ E/def,2&gt;60 MPa</t>
  </si>
  <si>
    <t>NFILTRAČNÍ POSŘIK Z ASFALTOVÉ EMULZE PI-C 1,0 kg/m2/ ČSN 73 6129 ˇ E/def,2&gt;120 MPa
Měřeno z výkresu</t>
  </si>
  <si>
    <t>Napojení ostatních komunikací a ploch
NFILTRAČNÍ POSŘIK Z ASFALTOVÉ EMULZE PI-C 1,0 kg/m2/ ČSN 73 6129 ˇ E/def,2&gt;120 MPa</t>
  </si>
  <si>
    <t>SPOJOVACÍ POSTŘIK Z ASFALTOVÉ EMULZE PS PMB 0,50 kg/m2/ ČSN 73 6129
Měřeno z výkresu</t>
  </si>
  <si>
    <t>SPOJOVACÍ POSTŘIK Z KATION. ASF. EMULZE PS PMB 0,40 kg/m2/ ČSN 73 6129
Měřeno ze situace</t>
  </si>
  <si>
    <t>Napojení ostatních komunikací a ploch
SPOJOVACÍ POSTŘIK Z ASFALTOVÉ EMULZE PS PMB 0,50 kg/m2/ ČSN 73 6129</t>
  </si>
  <si>
    <t>Napojení ostatních komunikací a ploch
SPOJOVACÍ POSTŘIK Z KATION. ASF. EMULZE PS PMB 0,40 kg/m2/ ČSN 73 6129</t>
  </si>
  <si>
    <t>ASFALTOVÝ KOBEREC PRO OBRUSNÉ VRSTVY ACO 11+ PmB 45/80-65   40 mm
Povrch vozovky bude odvodněn podélným a příčným sklonem do přilehlých příkopů, bodových vpustí a liniových žlabů.</t>
  </si>
  <si>
    <t>Napojení ostatních komunikací a ploch
ASFALTOVÝ KOBEREC PRO OBRUSNÉ VRSTVY ACO 11+ PmB 45/80-65   40 mm</t>
  </si>
  <si>
    <t>ASFALTOVÝ BETON PRO LOŽNÍ VRSTVY MOD. ACL 16S, PMB 60 mm ČSN EN 13108-1
Měřeno z výkresu</t>
  </si>
  <si>
    <t>ASFALTOVÝ BETON PRO PODKLADNÍ VRSTVY ACP 16S 50 mm ČSN EN 13108-1
Měřeno z výkresu</t>
  </si>
  <si>
    <t>Napojení ostatních komunikací a ploch
ASFALTOVÝ BETON PRO PODKLADNÍ VRSTVY ACP 16S 50 mm ČSN EN 13108-1</t>
  </si>
  <si>
    <t>58212</t>
  </si>
  <si>
    <t>DLÁŽDENÉ KRYTY Z VELKÝCH KOSTEK DO BETONOVÉHO LOŽE</t>
  </si>
  <si>
    <t>ODVODŇOVACÍ PROUŽEK dl. 140 m
Plocha 140*0.75=105 m2
Zpětn. použ. Dlaž. kamenných kostek tl. 100 mm z pol. č. 113374 do betonového lože C20/25n-XF3 tl. 40 mm s vyspárováním M25-XF4</t>
  </si>
  <si>
    <t>- dodání dlažebního materiálu v požadované kvalite, dodání materiálu pro predepsané  lože v tlouštce predepsané dokumentací a pro predepsanou výpln spar
- ocištení podkladu
- uložení dlažby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</si>
  <si>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582611</t>
  </si>
  <si>
    <t>KRYTY Z BETON DLAŽDIC SE ZÁMKEM ŠEDÝCH TL 60MM DO LOŽE Z KAM</t>
  </si>
  <si>
    <t>Doplnění / výměná poškozených dlaždic při demonrtáži dopravních značek Z3, umístěných mímo oblouk.</t>
  </si>
  <si>
    <t>Výplň spar mezí pref. tvárn. - příkopové žlaby z bet. tvarnic - dilatační spáry
V místě odv. proužku
Afaltová zálivka za horka TYP N2 DLE ČSN EN 14 188-1</t>
  </si>
  <si>
    <t>10+140+146 = 296,000 [A]_x000D_
 Celkové množství 296.000000 = 296,000 [B]</t>
  </si>
  <si>
    <t>58940</t>
  </si>
  <si>
    <t>VÝPLN SPAR MC</t>
  </si>
  <si>
    <t>M25-XF4 - SPÁRY - PŘÍKOPVÉ TVÁRNICE</t>
  </si>
  <si>
    <t>100 = 100,000 [A]_x000D_
 Celkové množství 100.000000 = 100,000 [B]</t>
  </si>
  <si>
    <t>6</t>
  </si>
  <si>
    <t>Úpravy povrchů, podlahy, výplně otvorů</t>
  </si>
  <si>
    <t>626112</t>
  </si>
  <si>
    <t>REPROFILACE PODHLEDU, SVISLÝCH PLOCH SANACNÍ MALTOU JEDNOVRST TL 20MM</t>
  </si>
  <si>
    <t>Sanace propustku v km 1,76511
Úprava vtoku</t>
  </si>
  <si>
    <t>150 = 150,000 [A]</t>
  </si>
  <si>
    <t>položka zahrnuje:
dodávku veškerého materiálu potrebného pro predepsanou úpravu v predepsané kvalite
nutné vyspravení podkladu, prípadne zatrení spar zdiva
položení vrstvy v predepsané tlouštce
potrebná lešení a podperné konstrukce</t>
  </si>
  <si>
    <t>7</t>
  </si>
  <si>
    <t>Přidružená stavební výroba</t>
  </si>
  <si>
    <t>702212</t>
  </si>
  <si>
    <t>KABELOVÁ CHRÁNICKA ZEMNÍ DN PRES 100 DO 200 MM</t>
  </si>
  <si>
    <t>Kabelové chráničky, ochranná trubka korugovaná, DN 160 (2x, min. hloubka uložení 1.0 m, 2x, min. hloubka uložení 1.0 m)
V místě přechodu pro chodce (2x přechod pro chodce).</t>
  </si>
  <si>
    <t>10+10 = 20,000 [A]_x000D_
 Celkové množství 20.000000 = 20,000 [B]</t>
  </si>
  <si>
    <t>1. Položka obsahuje:
 – prípravu podkladu pro osazení
2. Položka neobsahuje:
 X
3. Zpusob merení:
Merí se metr délkový.</t>
  </si>
  <si>
    <t>87433</t>
  </si>
  <si>
    <t>POTRUBÍ Z TRUB PLASTOVÝCH ODPADNÍCH DN DO 150MM</t>
  </si>
  <si>
    <t>Včetně napojení UV a HV na kanal.</t>
  </si>
  <si>
    <t>položky pro zhotovení potrubí platí bez ohledu na sklon
zahrnuje:
- výrobní dokumentaci (vcetne technologického predpisu)
- dodání veškerého trubního a pomocného materiálu  (trouby,  trubky,  tvarovky,  spojovací a tesnící  materiál a pod.), podperných, závesných a upevnovacích prvku, vcetne potrebných úprav
- úprava a príprava podkladu a podper, ocištení a ošetrení podkladu a podper
- zrízení plne funkcního potrubí, kompletní soustavy, podle príslušného technologického predpisu
- zrízení potrubí i jednotlivých cástí po etapách, vcetne pracovních spar a spoju, pracovního zaslepení koncu a pod.
- úprava prostupu, pruchodu  šachtami a komorami, okolí podper a vyústení, zaústení, napojení, vyvedení a upevnení odpad. výustí
- ochrana potrubí náterem (vc. úpravy povrchu), prípadne izolací, nejsou-li tyto práce predmetem jiné položky
- úprava, ocištení a ošetrení prostoru kolem potrubí
- položky platí pro práce provádené v prostoru zapaženém i nezapaženém a i v kolektorech, chránickách
- položky zahrnují i práce spojené s nutnými obtoky, prevádením a cerpáním vody
nezahrnuje zkoušky vodotesnosti a televizní prohlídku</t>
  </si>
  <si>
    <t>895111</t>
  </si>
  <si>
    <t>DRENÁŽNÍ ŠACHTICE NORMÁLNÍ Z BETON DÍLCU ŠN 60</t>
  </si>
  <si>
    <t>Revizní drenážní šachtice - 9 ks
Poklopy D 400 - pojízdní</t>
  </si>
  <si>
    <t>9 = 9,000 [A]</t>
  </si>
  <si>
    <t>položka zahrnuje:
- poklopy s rámem predepsaného materiálu a tvaru
- dodání a osazení predepsaných skruží  požadovaného  tvaru  a  vlastností,  jejich  skladování,  dopravu  vnitrostaveništní i mimostaveništní
- výpln, tesnení a tmelení spár a spoju,
- ocištení a ošetrení úložných ploch
- predepsané podkladní konstrukce</t>
  </si>
  <si>
    <t>89712</t>
  </si>
  <si>
    <t>VPUST KANALIZACNÍ ULICNÍ KOMPLETNÍ Z BETONOVÝCH DÍLCU</t>
  </si>
  <si>
    <t>14 = 14,000 [A]_x000D_
 Celkové množství 14.000000 = 14,000 [B]</t>
  </si>
  <si>
    <t>položka zahrnuje:
- dodávku a osazení predepsaných dílu vcetne mríže
- výpln, tesnení  a tmelení spar a spoju,
- opatrení  povrchu  betonu  izolací  proti zemní vlhkosti v cástech, kde prijdou do styku se zeminou nebo kamenivem,
- predepsané podkladní konstrukce</t>
  </si>
  <si>
    <t>897726</t>
  </si>
  <si>
    <t>CISTÍCÍ KUSY ŠTERBIN ŽLABU Z BETON DÍLCU SV. ŠÍRKY DO 400MM</t>
  </si>
  <si>
    <t>10 = 10,000 [A]</t>
  </si>
  <si>
    <t>položka zahrnuje dodávku a osazení predepsaného dílce
nezahrnuje predepsané podkladní konstrukce</t>
  </si>
  <si>
    <t>15 = 15,000 [A]_x000D_
 Celkové množství 15.000000 = 15,000 [B]</t>
  </si>
  <si>
    <t>9111A1</t>
  </si>
  <si>
    <t>ZÁBRADLÍ SILNICNÍ S VODOR MADLY - DODÁVKA A MONTÁŽ</t>
  </si>
  <si>
    <t>Zábradlí kolem vtoku u propustku v km 1,76511
Povinný odkup materiálu Zhotovitelem!</t>
  </si>
  <si>
    <t>10 = 10,000 [A]_x000D_
 Celkové množství 10.000000 = 10,000 [B]</t>
  </si>
  <si>
    <t>položka zahrnuje:
- dodání zábradlí vcetne predepsané povrchové úpravy
- osazení sloupku zaberanením nebo osazením do betonových bloku (vcetne betonových bloku a nutných zemních prací)
- prípadné bednení ( trubku) betonové patky v gabionové zdi</t>
  </si>
  <si>
    <t>9111A3</t>
  </si>
  <si>
    <t>ZÁBRADLÍ SILNICNÍ S VODOR MADLY - DEMONTÁŽ S PRESUNEM</t>
  </si>
  <si>
    <t>Odstranění stávající zábradelní konstrukce kolem vtoku u propustku v km 1,76511
Povinný odkup materiálu Zhotovitelem</t>
  </si>
  <si>
    <t>položka zahrnuje:
- demontáž a odstranení zarízení
- jeho odvoz na predepsané místo</t>
  </si>
  <si>
    <t>9113B1</t>
  </si>
  <si>
    <t>SVODIDLO OCEL SILNIC JEDNOSTR, ÚROVEN ZADRŽ H1 -DODÁVKA A MONTÁŽ</t>
  </si>
  <si>
    <t>!!!Položka NEBUDE čerpána (použitá) v případě uzavírky obou jízdních pruhu v úseku SO 101.2.1!!!
V případě zachování provozu v úseku SO 101.2.1 behem stavebních prací, pro čerpání položky bude nutný souhlas TDI.
Zpětné vrácení svodidla (náhrada poškozených částí)</t>
  </si>
  <si>
    <t>35 = 35,000 [A]_x000D_
 Celkové množství 35.000000 = 35,000 [B]</t>
  </si>
  <si>
    <t>položka zahrnuje:
- kompletní dodávku všech dílu ocelového svodidla s predepsanou povrchovou úpravou vcetne spojovacích prvku
- montáž a osazení svodidla, osazení sloupku zaberanením nebo osazením do betonových bloku (vcetne betonových bloku a nutných zemních prací
- ukoncení zapuštením do betonových bloku (vcetne betonového bloku a nutných zemních prací) nebo koncovkou
- prechod na jiný typ svodidla nebo pres mostní záver
- ochranu proti bludným proudum a vývody pro jejich merení
nezahrnuje odrazky nebo retroreflexní fólie</t>
  </si>
  <si>
    <t>Vodicí tabule Z3 - nové značky</t>
  </si>
  <si>
    <t>Zpětná montáž vodicích tabulí - 5 +3  ks (z položky 914133.2)</t>
  </si>
  <si>
    <t>5+3 = 8,000 [A]_x000D_
 Celkové množství 8.000000 = 8,000 [B]</t>
  </si>
  <si>
    <t>Demontáž vodicích tabulí Z3 (3 ks) - zružení vodicích tabulí, umístěných mimo oblouk (včetně sloupků - 3 ks - Povinný odkup materiálu Zhotovitelem!)
Demontáž vodicích tabulí Z3 (5ks) - včetně sloupků 5 ks (sloupky - Povinný odkup materiálu Zhotovitelem!). Značky (5 ks) se následně použijí zpět
Obnová povrchu (zámková dlažba) chodníku je zohledněna v pol. č. 582611.2</t>
  </si>
  <si>
    <t>3+5 = 8,000 [A]_x000D_
 Celkové množství 8.000000 = 8,000 [B]</t>
  </si>
  <si>
    <t>914921</t>
  </si>
  <si>
    <t>SLOUPKY A STOJKY DOPRAVNÍCH ZNACEK Z OCEL TRUBEK DO PATKY - DODÁVKA A MONTÁŽ</t>
  </si>
  <si>
    <t>Sloupky pro vodicí tabule Z3 - 5 ks</t>
  </si>
  <si>
    <t>Bíla barva. Předznačení a obnová po třech měsicích
Žlutá barva - vodorovné dopravní značení V 11a
Jedná se o následující vodorovné dopravní značení: V 1a, V1b, V 2a, V 2b, V 4, V 7, V 13a</t>
  </si>
  <si>
    <t>3500 = 3500,000 [A]_x000D_
 Celkové množství 3500.000000 = 3500,000 [B]</t>
  </si>
  <si>
    <t>Na žádost obce bude doplněna optická psychologická brzda (č. V 18) před směrovým obloukem (z obou stran) v km 2,120-2,166.</t>
  </si>
  <si>
    <t>175 = 175,000 [A]_x000D_
 Celkové množství 175.000000 = 175,000 [B]</t>
  </si>
  <si>
    <t>91551</t>
  </si>
  <si>
    <t>VODOROVNÉ DOPRAVNÍ ZNACENÍ - PREDEM PRIPRAVENÉ SYMBOLY</t>
  </si>
  <si>
    <t>Bíla barva. Předznačení a obnová po třech měsicích
Jedná se o následující vodorovné dopravní značení: V 5, V 6a, V 9a</t>
  </si>
  <si>
    <t>21 = 21,000 [A]</t>
  </si>
  <si>
    <t>položka zahrnuje:
- dodání a pokládku predepsaného symbolu
- zahrnuje predznacení a reflexní úpravu</t>
  </si>
  <si>
    <t>917224</t>
  </si>
  <si>
    <t>SILNICNÍ A CHODNÍKOVÉ OBRUBY Z BETONOVÝCH OBRUBNÍKU ŠÍR 150MM</t>
  </si>
  <si>
    <t>Nove silniční betonové obrubníky 25/15/100 C35/45 XF4 do betonového lože C 20/25 N-XF3
Stávající betonové obrubníky, které jsou ponecháné - 20% (50 m) nových betonových obrubníku, které budou poškozené pří rekonstrukčních pracích z celkové délky 4+73+40+25+40+50+18=250 m</t>
  </si>
  <si>
    <t>Položka zahrnuje:
dodání a pokládku betonových obrubníku o rozmerech predepsaných zadávací dokumentací
betonové lože i bocní betonovou operku.</t>
  </si>
  <si>
    <t>919111</t>
  </si>
  <si>
    <t>REZÁNÍ ASFALTOVÉHO KRYTU VOZOVEK TL DO 50MM</t>
  </si>
  <si>
    <t>V místě odvodňovacího proužku a ŠŽ</t>
  </si>
  <si>
    <t>140+146 = 286,000 [A]_x000D_
 Celkové množství 286.000000 = 286,000 [B]</t>
  </si>
  <si>
    <t>93513</t>
  </si>
  <si>
    <t>ŠTERBINOVÉ ŽLABY Z BET DÍLCU ŠÍR 500MM VÝŠ 500MM</t>
  </si>
  <si>
    <t>umístění viz. situační výkres</t>
  </si>
  <si>
    <t>118 = 118,000 [A]</t>
  </si>
  <si>
    <t>položka zahrnuje:
- veškerý materiál, výrobky a polotovary, vcetne mimostaveništní a vnitrostaveništní dopravy (rovnež presuny), vcetne naložení a složení,prípadne s uložením.
- veškeré práce nutné pro zrízení techto konstrukcí, vcetne zemních prací, lože, ukoncení, patek, spárování, úpravy vtoku a výtoku. Merí se v [m] délky osy žlabu bez cistících kusu a odtokových vpustí.</t>
  </si>
  <si>
    <t>935212</t>
  </si>
  <si>
    <t>PRÍKOPOVÉ ŽLABY Z BETON TVÁRNIC ŠÍR DO 600MM DO BETONU TL 100MM</t>
  </si>
  <si>
    <t>Příkopový žlab v km 1,4</t>
  </si>
  <si>
    <t>položka zahrnuje:
- dodávku a uložení príkopových tvárnic predepsaného rozmeru a kvality
- dodání a rozprostrení lože z predepsaného materiálu v predepsané kvalitea v predepsané tlouštce
- veškerou manipulaci s materiálem, vnitrostaveništní i mimostaveništní dopravu
- ukoncení, patky, spárování
- merí se v metrech bežných délky osy žlabu</t>
  </si>
  <si>
    <t>97619</t>
  </si>
  <si>
    <t>VYBOURÁNÍ DROBNÝCH PREDMETU OSTATNÍCH</t>
  </si>
  <si>
    <t>Odstranění stávajících UV.
Odpad z demolice vpustí: cca 20 m3 - odvoz na skládku k likvidací (pol. 015140)</t>
  </si>
  <si>
    <t>- položka zahrnuje veškerou manipulaci s vybouranou sutí a hmotami vcetne uložení na skládku. Nezahrnuje poplatek za skládku, který se vykazuje v položce 0141** (s výjimkou malého množství bouraného materiálu, kde je možné poplatek zahrnout do jednotkové ceny bourání – tento fakt musí být uveden v doplnujícím textu k položce)
- položka zahrnuje veškeré další práce plynoucí z technologického predpisu a z platných predpisu</t>
  </si>
  <si>
    <t>ODFRÉZOVÁNÍ ASF. OBRUSNÉ VRSTVY - 60 mm
Plocha frézování: 1180+140=1320 m2
Vrstva neobsahuje PAU - materiál bude rozfrézován a následně provedená recyklace za studena dle TP 208 na vrstvu RS CA do mocnosti min. 200 mm
Povinný odkup materiálů Zhotovitelem.</t>
  </si>
  <si>
    <t>(140+1130)*0.06 = 76,200 [A]</t>
  </si>
  <si>
    <t>76.2 = 76,200 [A]_x000D_
 Celkové množství 76.200000 = 76,200 [B]</t>
  </si>
  <si>
    <t>OSPOJOVACÍ POSTŘIK Z MODIF. KATION. ASF. EMULZE - PS PMB - 0,40 kg/m2 - ČSN 73 6129
Plocha: 1180+140=1320 m2</t>
  </si>
  <si>
    <t>1270 = 1270,000 [A]</t>
  </si>
  <si>
    <t>Plocha: 1130+140=1270 m2
ASFALTOVÝ KOBEREC PRO OBRUSNÉ VRSTVY ACO 16+, PmB 45/80-65</t>
  </si>
  <si>
    <t>140+1130 = 1270,000 [A]</t>
  </si>
  <si>
    <t>Vyplnění trhlin asfaltovou zálivkou za horka na ploše 1320 m2</t>
  </si>
  <si>
    <t>Bíla barva. Předznačení a obnová po třech měsicích
Jedná se o následující vodorovné dopravní značení: V 1a, V 2b, V 13a,</t>
  </si>
  <si>
    <t>500 = 500,000 [A]_x000D_
 Celkové množství 500.000000 = 500,000 [B]</t>
  </si>
  <si>
    <t>800 = 800,000 [A]</t>
  </si>
  <si>
    <t>17 05 04 - Zemina a kamení neuvedené pod číslem 17 05 03
Nepotřebný výkopek - zemina, kamení - nevhodný materiál pro další použí na této stavbě
Odtížení AZ - odpad z pol. 123738.1
Koef. 1.808</t>
  </si>
  <si>
    <t>75*1.808 = 135,600 [A]_x000D_
 Celkové množství 135.600000 = 135,600 [B]</t>
  </si>
  <si>
    <t>11110</t>
  </si>
  <si>
    <t>ODSTRANENÍ TRAVIN</t>
  </si>
  <si>
    <t>Vyčištění sjezdů od náletových dřevin a travin</t>
  </si>
  <si>
    <t>Měřeno z výkresu 500 = 500,000 [A]_x000D_
 Celkové množství 500.000000 = 500,000 [B]</t>
  </si>
  <si>
    <t>odstranení travin bez ohledu na zpusob provedení
premístení travin s uložením na hromady</t>
  </si>
  <si>
    <t>111208</t>
  </si>
  <si>
    <t>ODSTRANENÍ KROVIN S ODVOZEM DO 20KM</t>
  </si>
  <si>
    <t>odstranení krovin a stromu do prumeru 100 mm
doprava drevin na predepsanou vzdálenost
spálení na hromadách nebo štepkování</t>
  </si>
  <si>
    <t>113148</t>
  </si>
  <si>
    <t>ODSTRANENÍ KRYTU ZPEVNENÝCH PLOCH S CEMENT POJIVEM, ODVOZ DO 20KM</t>
  </si>
  <si>
    <t>Odstranění vrchní vrstvy konstrukce sjezdů cca 0,15 m - odvoz na skládku k likvidaci
Plocha sjezdů 306 m2</t>
  </si>
  <si>
    <t>306*0.15 = 45,900 [A]_x000D_
 Celkové množství 45.900000 = 45,900 [B]</t>
  </si>
  <si>
    <t>56363</t>
  </si>
  <si>
    <t>VOZOVKOVÉ VRSTVY Z RECYKLOVANÉHO MATERIÁLU TL DO 150MM</t>
  </si>
  <si>
    <t>Betonový recyklát tloušťky 0,15m. (dle TP 208, TP 210)</t>
  </si>
  <si>
    <t>306 = 306,000 [A]_x000D_
 Celkové množství 306.000000 = 306,000 [B]</t>
  </si>
  <si>
    <t>Objekt:</t>
  </si>
  <si>
    <t>SO 114</t>
  </si>
  <si>
    <t>Obrubníky Černošice</t>
  </si>
  <si>
    <t>O1</t>
  </si>
  <si>
    <t>Materiál z pol. 113534 k opětovnému využití na jiné stavbě</t>
  </si>
  <si>
    <t>(3)*1.5 = 4,500 [A]_x000D_
Celkové množství = 4,500</t>
  </si>
  <si>
    <t>Položka zahrnuje:
- Náklad na uložení do recyklačního střediska či na skládku s oprávněním k opětovnému využítí dodaného typu odpadu. 
-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</si>
  <si>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Z pol. 113524
Odvoz na 35 km</t>
  </si>
  <si>
    <t>4*35 = 140,000 [A]_x000D_
 Celkové množství 140.000000 = 140,000 [B]</t>
  </si>
  <si>
    <t>113534</t>
  </si>
  <si>
    <t>ODSTRANENÍ CHODNÍKOVÝCH KAMENNÝCH OBRUBNÍKU, ODVOZ DO 5KM</t>
  </si>
  <si>
    <t>Odstranění stávajících poškozených kamenných obrubníků včetně podkladu ( - 20% (50 m) z célkové délky 45+191=236m
Odvoz materiálu na skládku (NA SKLÁDKU S OPRÁVNĚNÍM K OPĚTOVNÉMU VYUŽITÍ - RECYKLAČNÍ STŘEDISKO) - 3 m3</t>
  </si>
  <si>
    <t>11353B</t>
  </si>
  <si>
    <t>ODSTRANENÍ CHODNÍKOVÝCH KAMENNÝCH OBRUBNÍKU - DOPRAVA</t>
  </si>
  <si>
    <t>Z pol. 113534
Doprava na 35 km</t>
  </si>
  <si>
    <t>3*35 = 105,000 [A]_x000D_
 Celkové množství 105.000000 = 105,000 [B]</t>
  </si>
  <si>
    <t>Uložení materiálu z pol. č. 113534
3+1+4=8m3</t>
  </si>
  <si>
    <t>3 = 3,000 [A]_x000D_
Celkové množství = 3,000</t>
  </si>
  <si>
    <t>91782</t>
  </si>
  <si>
    <t>VÝŠKOVÁ ÚPRAVA OBRUBNÍKU KAMENNÝCH</t>
  </si>
  <si>
    <t>Výšková uprava stávajících kamenných obrubníků 80% (186 m) z celkové délky 45+191=236m
Případné doplnění novými obrubami - pouze náhrada poškozených kusů. _x000D_
Předpokládaný počet do nově nahrazených  kusů kamenných obrubníků do bet. lože – 5 ks, délka 1 m  _x000D_
(rozsah nutné opravy nebo výměny bude odsouhlasen s TDI dle skutečného stavu v době výstavby)</t>
  </si>
  <si>
    <t>186 = 186,000 [A]_x000D_
 Celkové množství 186.000000 = 186,000 [B]</t>
  </si>
  <si>
    <t>Položka výšková úprava obrub zahrnuje jejich vytrhání, ocištení, manipulaci, nové betonové lože a osazení (prípadné nutné doplnení novými obrubami)</t>
  </si>
  <si>
    <t>17 01 01 - BETON z vybouraných konstrukcí (obrubníky, propusty, panely a jiné)
17 09 04 - Směsné stavební a demoliční odpady neuvedené pod čísly 17 09 01, 17 09 02 a 17 09 03
z pol. č. 113481.1, 113524.2</t>
  </si>
  <si>
    <t>(1.09+8)*1.5 = 13,635 [A]_x000D_
 Celkové množství 13.635000 = 13,635 [B]</t>
  </si>
  <si>
    <t>113481</t>
  </si>
  <si>
    <t>ODSTRANENÍ KRYTU ZPEVNENÝCH PLOCH Z DLAŽDIC VCETNE PODKLADU, ODVOZ DO 1KM</t>
  </si>
  <si>
    <t>Ruční odstranění pruhu krytu chodníku ze zámkové dlažby v šířce 0.25 m a délce 363 m u obrubníků - skladování zámkové dlažby a podkladních vrstev na stranu po dobu rekonstrukce. 
Celkové množství dlažby: 90.75*0.06=5,45 m3. 20% nepoužitelné dlažby - 1,09 m3 (na skládku k recyklací a opětovnému použití na jiné stavbě)
20% z cekového množství odstraněné dlazby - odvoz na skládku k likvidaci.
Zpětné použití 80% zámkové dlažby a podkladu ze štěrku po dokončení výměny obrubníků
Tloušť. dlažby 60mm, tl. podkl. štěrodrtní (ŠD) - 150mm
363*0.25=90,75 m2</t>
  </si>
  <si>
    <t>(90,75*0.06)+(90,75*0.15) = 19,058 [A]_x000D_
 Celkové množství 19.058000 = 19,058 [B]</t>
  </si>
  <si>
    <t>11348B</t>
  </si>
  <si>
    <t>ODSTRANENÍ KRYTU ZPEVNENÝCH PLOCH Z DLAŽDIC VCETNE PODKLADU - DOPRAVA</t>
  </si>
  <si>
    <t>Doprava odpadu k recyklací z pol. č. 113481.1 na 39 km
Koef. 1.5</t>
  </si>
  <si>
    <t>1.09*1.5*39 = 63,765 [A]_x000D_
 Celkové množství 63.765000 = 63,765 [B]</t>
  </si>
  <si>
    <t>Předpoklad uzavírky obou jízdních pruhu v úseku SO 101.2.1
Stávající betonové obrubníky 103m (včetně betonového lože) - odvoz vybouraných hmot na skládku
Materiál (betonové obrubníky včetně podkladu) k recyklací a opětovnému použití na jiné stavbě - 4m3</t>
  </si>
  <si>
    <t>Odstranění stávajících betonových obrubníků v délce 155+53+8+60+26+61=363 m včetné stávajícího lože
Odvoz materiálu na skládku k recyklací a opětovnému použití na jiné stavbě - 8 m3</t>
  </si>
  <si>
    <t>363 = 363,000 [A]_x000D_
 Celkové množství 363.000000 = 363,000 [B]</t>
  </si>
  <si>
    <t>Předpoklad uzavírky obou jízdních pruhu v úseku SO 101.2.1
Doprava materiálu z pol. č. 113524.1 na skládku k reciklací na 35 km</t>
  </si>
  <si>
    <t>4*1.5*35 = 210,000 [A]_x000D_
 Celkové množství 210.000000 = 210,000 [B]</t>
  </si>
  <si>
    <t>Doprava materiálu z pol. č. 113524.2 na skládku k reciklací na 35 km</t>
  </si>
  <si>
    <t>8*1.5*35 = 420,000 [A]_x000D_
 Celkové množství 420.000000 = 420,000 [B]</t>
  </si>
  <si>
    <t>Uložení odpadu z pol. č. 113524.1, 113524.2, 113481.1 na skládku</t>
  </si>
  <si>
    <t>4+8+1.09 = 13,090 [A]_x000D_
Celkové množství = 13,090</t>
  </si>
  <si>
    <t>Zpětné použití 80% (72,6 m2) zámkové dlažby z pol. č. 113481.1 včetně podklady do lože ze zpětně použiteho štěrku z pol. č. 113481.1
20% (18,15 m2) - nová zámková dlažba do lože ze štěrkodr. jako náhrada za poškozenou zámkovou dlažbu behem rekonstrukčních prací.</t>
  </si>
  <si>
    <t>18.15+72.6 = 90,750 [A]_x000D_
 Celkové množství 90.750000 = 90,750 [B]</t>
  </si>
  <si>
    <t>Asafltová zálivka za horka - výplň spár podél obrubníků
TYP N2 DLE ČSN EN 14 188-1</t>
  </si>
  <si>
    <t>917424</t>
  </si>
  <si>
    <t>CHODNÍKOVÉ OBRUBY Z KAMENNÝCH OBRUBNÍKU ŠÍR 150MM</t>
  </si>
  <si>
    <t>Nové kamenné silniční obrubníky šíř. 150 mm v délce 155+53+8+60+26+61=363 m</t>
  </si>
  <si>
    <t>Položka zahrnuje:
dodání a pokládku kamenných obrubníku o rozmerech predepsaných zadávací dokumentací
betonové lože i bocní betonovou operku.</t>
  </si>
  <si>
    <t>Předpoklad uzavírky obou jízdních pruhu v úseku SO 101.2.1
Nové kamenné silniční obrubníky šíř. 150 mm v délce 103 m</t>
  </si>
  <si>
    <t>151 = 151,000 [A]_x000D_
 Celkové množství 151.000000 = 151,000 [B]</t>
  </si>
  <si>
    <t>Nove silniční betonové obrubníky 25/15/100 C35/45 XF4 do betonového lože C 20/25 N-XF3 (km 1,338 - km 1,484)</t>
  </si>
  <si>
    <t>03710</t>
  </si>
  <si>
    <t>POMOC PRÁCE ZAJIŠT NEBO ZRÍZ OBJÍŽDKY A PRÍSTUP CESTY - DOPRAVNÍ ZNAČENÍ OBJÍZDNÝCH TRAS</t>
  </si>
  <si>
    <t>Položka obsahuje veškeré dopravní značení (vodorovné a svislé) a přip. světelnou signalizaci k zajištění organizaci dočasného dopravního řešení (přechodná dopravní situace na dotčených pozemních komunikacích) po dobu probíhajících stavebních prací (DIO podle ZOV Zhotovitelé).
DIO se bude lišit v závislostí na zvoleném typu uzavírky
!!!Bude čerpáno se souhlasem TDI a zástupcem KSÚS!!!</t>
  </si>
  <si>
    <t>zahrnuje objednatelem povolené náklady na požadovaná zarízení zhotovitele</t>
  </si>
  <si>
    <t>91400</t>
  </si>
  <si>
    <t>DOCASNÉ ZAKRYTÍ NEBO OTOCENÍ STÁVAJÍCÍCH DOPRAVNÍCH ZNACEK</t>
  </si>
  <si>
    <t>zahrnuje zakrytí docasne neplatných svislých dopravních znacek (nebo jejich cástí) bez ohledu na zpusob a na jejich velikost (zakrytí nepruhledným materiálem nebo otocení znacky) a jeho následné odstranení</t>
  </si>
  <si>
    <t>Zpětná montaž dpravních značek po dokončeníé výstavby</t>
  </si>
  <si>
    <t>Dočasné odstranění dpravních značek na dobu výstavby</t>
  </si>
  <si>
    <t>Sekání travy</t>
  </si>
  <si>
    <t>Měřeno z výkresu 450 = 450,000 [A]_x000D_
 Celkové množství 450.000000 = 450,000 [B]</t>
  </si>
  <si>
    <t>Nutné kácení nadlimitních dřevin je navrženo v příloze – Souvisící dokumentace / Podklady a průzkumy /  Dendrologický průzkum  - a bude projednáno v rámci navazující inženýrské činnosti.
Povinný odkup materiálu Zhotovitem.</t>
  </si>
  <si>
    <t>121104</t>
  </si>
  <si>
    <t>SEJMUTÍ ORNICE NEBO LESNÍ PUDY S ODVOZEM DO 5KM</t>
  </si>
  <si>
    <t>Ornice zpětné využití v rámci toho samého stavebního objektu</t>
  </si>
  <si>
    <t>sejmutí humusu 500*0,15 = 75,000 [B]_x000D_
 Celkové množství 75.000000 = 75,000 [A]</t>
  </si>
  <si>
    <t>položka zahrnuje sejmutí ornice bez ohledu na tlouštku vrstvy a její vodorovnou dopravu
nezahrnuje uložení na trvalou skládku</t>
  </si>
  <si>
    <t>rozšíření pro výkop šachet, 4 ks</t>
  </si>
  <si>
    <t>rozšíření pro šachty, půdorysný rozměr výkopu pro šachtu 2,4 m x 2,4 m: 2.4*(2.4-1.0)*2.46*2+2.4*(2.4-1.60)*3.16*2 = 28,666 [A]</t>
  </si>
  <si>
    <t>13273</t>
  </si>
  <si>
    <t>HLOUBENÍ RÝH ŠÍR DO 2M PAŽ I NEPAŽ TR. I</t>
  </si>
  <si>
    <t>- výpočet proveden 3D Canalis Urbano</t>
  </si>
  <si>
    <t>výkopy pro potrubí dešťové kanalizace Stoka A a přípojky HV 511,29 = 511,290 [A]</t>
  </si>
  <si>
    <t>výpočet proveden 3D Canalis Urbano</t>
  </si>
  <si>
    <t>přebytečná zemina vytlačená objemem šachet, HV a potrubím kanalizace: 303,15 = 303,150 [A]</t>
  </si>
  <si>
    <t>17411</t>
  </si>
  <si>
    <t>ZÁSYP JAM A RÝH ZEMINOU SE ZHUTNENÍM</t>
  </si>
  <si>
    <t>zásyp šachet, HV a potrubí dešťové kanalizace: 303,15 = 303,150 [A]</t>
  </si>
  <si>
    <t>položka zahrnuje:
- kompletní provedení zemní konstrukce vc. výberu vhodného materiálu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rucní hutnení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</si>
  <si>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17581</t>
  </si>
  <si>
    <t>OBSYP POTRUBÍ A OBJEKTŮ Z NAKUPOVANÝCH MATERIÁLŮ</t>
  </si>
  <si>
    <t>obsyp přípojky HV a potrubí dešťové kanalizace: 125,54 = 125,540 [A]_x000D_
 Celkové množství 125.540000 = 125,540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</si>
  <si>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</si>
  <si>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18241</t>
  </si>
  <si>
    <t>ZALOŽENÍ TRÁVNÍKU RUČNÍM VÝSEVEM</t>
  </si>
  <si>
    <t>Stoka A = 145 m délky * 2 m šířky = 290 m2 145*2 = 290,000 [A]</t>
  </si>
  <si>
    <t>Zahrnuje dodání předepsané travní směsi, její výsev na ornici, zalévání, první pokosení, to vše bez ohledu na sklon terénu</t>
  </si>
  <si>
    <t>18247</t>
  </si>
  <si>
    <t>OŠETŘOVÁNÍ TRÁVNÍKU</t>
  </si>
  <si>
    <t>dle položky 18241 290,00 = 290,000 [A]</t>
  </si>
  <si>
    <t>Zahrnuje pokosení se shrabáním, naložení shrabků na dopravní prostředek, s odvozem a se složením, to vše bez ohledu na sklon terénu
zahrnuje nutné zalití a hnojení</t>
  </si>
  <si>
    <t>183511</t>
  </si>
  <si>
    <t>CHEMICKÉ ODPLEVELENÍ CELOPLOŠNÉ</t>
  </si>
  <si>
    <t>1.5x odplevelení dle položky 18241: 1.5 * 290 m2 1.5*290 = 435,000 [A]</t>
  </si>
  <si>
    <t>položka zahrnuje celoplošný postřik a chemickou likvidace nežádoucích rostlin nebo jejích částí a zabránění jejich dalšímu růstu na urovnaném volném terénu</t>
  </si>
  <si>
    <t>PODKLADNÍ A VÝPLŇOVÉ VRSTVY Z KAMENIVA DRCENÉHO</t>
  </si>
  <si>
    <t>- zásyp skruží: 4 kusů * O 1.5 m (skruž) * 0.66 m (výška)</t>
  </si>
  <si>
    <t>3,14*1,5^2/4*0,66*4 = 4,663 [A]</t>
  </si>
  <si>
    <t>položka zahrnuje dodávku předepsaného kameniva, mimostaveništní a vnitrostaveništní dopravu a jeho uložení
není-li v zadávací dokumentaci uvedeno jinak, jedná se o nakupovaný materiál</t>
  </si>
  <si>
    <t>45157</t>
  </si>
  <si>
    <t>PODKLADNÍ A VÝPLŇOVÉ VRSTVY Z KAMENIVA TĚŽENÉHO</t>
  </si>
  <si>
    <t>- kubatura podsypu pod  kanalizací: celková kubatura podsypu = 28.48 m3
 - kubatura podsypu pod VO-A: tl. 0.10 m * 4.5 m2</t>
  </si>
  <si>
    <t>28.48+(0.1*4.5) = 28,930 [A]</t>
  </si>
  <si>
    <t>87444</t>
  </si>
  <si>
    <t>POTRUBÍ Z TRUB PLASTOVÝCH ODPADNÍCH DN DO 250MM</t>
  </si>
  <si>
    <t>SN12
- stoka A: L = 95,5 m</t>
  </si>
  <si>
    <t>95.5 = 95,500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</si>
  <si>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</si>
  <si>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87460</t>
  </si>
  <si>
    <t>POTRUBÍ Z TRUB PLAST ODPAD DN DO 800MM</t>
  </si>
  <si>
    <t>SN12
- stoka A: L = 50,0 m</t>
  </si>
  <si>
    <t>891244</t>
  </si>
  <si>
    <t>VENTILY DN DO 250MM</t>
  </si>
  <si>
    <t>- vírový ventil DN 250</t>
  </si>
  <si>
    <t>- Položka zahrnuje kompletní montáž dle technologického předpisu, dodávku armatury, veškerou mimostaveništní a vnitrostaveništní dopravu.</t>
  </si>
  <si>
    <t>891644</t>
  </si>
  <si>
    <t>KLAPKY DN DO 250MM</t>
  </si>
  <si>
    <t>- klapka na DN 250</t>
  </si>
  <si>
    <t>894145</t>
  </si>
  <si>
    <t>ŠACHTY KANALIZAČNÍ Z BETON DÍLCŮ NA POTRUBÍ DN DO 300MM</t>
  </si>
  <si>
    <t>- stoka A: 2 ks</t>
  </si>
  <si>
    <t>2 = 2,000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</si>
  <si>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</si>
  <si>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89416</t>
  </si>
  <si>
    <t>ŠACHTY KANALIZAČ Z BETON DÍLCŮ NA POTRUBÍ DN DO 800MM</t>
  </si>
  <si>
    <t>- stoka A: 1 ks</t>
  </si>
  <si>
    <t>89616</t>
  </si>
  <si>
    <t>SPADIŠTĚ KANALIZAČ Z BETON DÍLCŮ NA POTRUBÍ DN DO 800MM</t>
  </si>
  <si>
    <t>- stoka A: 1 ks
- včetně obložení dna a stěn šachty čedičem v úhlu min 180 °</t>
  </si>
  <si>
    <t>položka zahrnuje:
- poklopy s rámem, mříže s rámem, stupadla, žebříky, stropy z bet. dílců a pod.
- předepsané betonové skruže pro vstup, prefabrikované nebo monolitické betonové dno, případně předepsané obložení dna čedičem a není-li uvedeno jinak i podkladní vrstvu (z kameniva nebo betonu)
- monolitickou betonovou část spadiště předepsaných rozměrů,
- dodání  čerstvého  betonu  (betonové  směsi)  požadované  kvality,
- bednění  požadovaných  konstr. (i ztracené) s úpravou  dle požadované  kvality povrchu betonu, včetně odbedňovacích a odskružovacích prostředků,
- nátěry zabraňující soudržnost betonu a bednění,
- opatření  povrchů  betonu  izolací  proti zemní vlhkosti v částech, kde přijdou do styku se zeminou nebo kamenivem,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úpravy dílce pro dodržení požadované přesnosti jeho osazení, včetně případných měření
- předepsané podkladní konstrukce</t>
  </si>
  <si>
    <t>89722</t>
  </si>
  <si>
    <t>VPUSŤ KANALIZAČNÍ HORSKÁ KOMPLETNÍ Z BETON DÍLCŮ</t>
  </si>
  <si>
    <t>- včetně odláždění</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</si>
  <si>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</si>
  <si>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89914</t>
  </si>
  <si>
    <t>ŠACHTOVÉ BETONOVÉ SKRUŽE SAMOSTATNÉ</t>
  </si>
  <si>
    <t>Stoka A: 4x šachta</t>
  </si>
  <si>
    <t>4 = 4,000 [A]</t>
  </si>
  <si>
    <t>- Položka zahrnuje veškerý materiál, výrobky a polotovary, včetně mimostaveništní a vnitrostaveništní dopravy (rovněž přesuny), včetně naložení a složení,případně s uložením.</t>
  </si>
  <si>
    <t>899652</t>
  </si>
  <si>
    <t>ZKOUŠKA VODOTĚSNOSTI POTRUBÍ DN DO 300MM</t>
  </si>
  <si>
    <t>- viz položka 87444.</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</si>
  <si>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</si>
  <si>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899682</t>
  </si>
  <si>
    <t>ZKOUŠKA VODOTĚSNOSTI POTRUBÍ DN DO 800MM</t>
  </si>
  <si>
    <t>- viz položka č. 87460</t>
  </si>
  <si>
    <t>89980</t>
  </si>
  <si>
    <t>TELEVIZNÍ PROHLÍDKA POTRUBÍ</t>
  </si>
  <si>
    <t>- celá délka nově vybudovaného potrubí dešťové kanalizace a jejích přípojek</t>
  </si>
  <si>
    <t>95.5+50 = 145,500 [A]</t>
  </si>
  <si>
    <t>položka zahrnuje prohlídku potrubí televizní kamerou, záznam prohlídky na nosičích DVD a vyhotovení závěrečného písemného protokolu</t>
  </si>
  <si>
    <t>910000</t>
  </si>
  <si>
    <t>PŘECHODOVÁ VÝKOPOVÁ LÁVKA šířka 1000 mm, dělka 1 m až 3 m - PRONÁJEM</t>
  </si>
  <si>
    <t>KSDEN</t>
  </si>
  <si>
    <t>Přechodová výkopová lávka pro pěší včetně zábradlí v místě cyklostezky, včetně osvětlení - zajištění dle BOZP
Délka pronájmu cca 120 dnů.
Počet kusů lavek - 2 ks
Bude čerpáno se souhlasem TDI a zástupcem KSUS.</t>
  </si>
  <si>
    <t>120 = 120,000 [A]_x000D_
 Celkové množství 120.000000 = 120,000 [B]</t>
  </si>
  <si>
    <t>Položka ronájmu obsahuje:
- kompletní dodávku (včetně dopravy) a montáž, upevnění, spojování a pod.
- oprava / výměná v případě poškození / odcizení
- následna demontáž a odvoz</t>
  </si>
  <si>
    <t>9181A5</t>
  </si>
  <si>
    <t>ČELA PROPUSTU Z TRUB DN DO 300MM Z BETONU DO C 30/37</t>
  </si>
  <si>
    <t>- výústní objekt VO-A</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</si>
  <si>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zábradlí.</t>
  </si>
  <si>
    <t>93658</t>
  </si>
  <si>
    <t>OCHRANNÉ TYČOVÉ ZNAKY - ORIENTAČNÍ SLOUPKY</t>
  </si>
  <si>
    <t>- skruže DN 1500, 4x šachty</t>
  </si>
  <si>
    <t>PŘÍPADNÁ OCHRANA INŽENÝRSKÝCH SÍTÍ (zahrnující stávající splaškové kanalizace a dešťové kanalizace včetně kanalizačních přípojek)_x000D_
_x000D_
Navržená ochrana stávající splaškové a dešťové kanalizace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kanalizace, bude tato neprodleně opravena. _x000D_
_x000D_
Bude čerpáno se souhlasy TDI a zástupce KSÚS</t>
  </si>
  <si>
    <t>PŘÍPADNÁ OCHRANA INŽENÝRSKÝCH SÍTÍ (zahrnující stávající vedení vodovodu a vodovodních přípojek)_x000D_
_x000D_
Ochrana vodovodu zahrnuje především ověření hloubky potrubí, ověření stavu potrubí před zahájením výstavby a jeho sledování v průběhu výstavby.  Pokud bude zjištěno, že krytí potrubí neodpovídá podkladům a normovým požadavkům, bude situace řešena na místě s provozovatelem. Pokud při výstavbě dojde k poškození vodovodního potrubí nebo zařízení, bude v souladu s provozovatelem neprodleně opraveno._x000D_
_x000D_
Bude čerpáno se souhlasy TDI a zástupce KSÚS!</t>
  </si>
  <si>
    <t>SO 3XX</t>
  </si>
  <si>
    <t>Obnova vodovodu v Radotinské ulici</t>
  </si>
  <si>
    <t>115101201</t>
  </si>
  <si>
    <t>Čerpání vody na dopravní výšku do 10 m s uvažovaným průměrným přítokem do 500 l/min</t>
  </si>
  <si>
    <t>hod</t>
  </si>
  <si>
    <t>CS ÚRS</t>
  </si>
  <si>
    <t>"`VV - vypočteny výměry zpracovatelem PD` "_x000D_
 "30*4 "_x000D_
 "Součet "_x000D_
 Celkem 120 = 120,000 [D]</t>
  </si>
  <si>
    <t>115101301</t>
  </si>
  <si>
    <t>Pohotovost záložní čerpací soupravy pro dopravní výšku do 10 m s uvažovaným průměrným přítokem do 500 l/min</t>
  </si>
  <si>
    <t>den</t>
  </si>
  <si>
    <t>"30 "_x000D_
 "Součet "_x000D_
 Celkem 30 = 30,000 [C]</t>
  </si>
  <si>
    <t>132254104</t>
  </si>
  <si>
    <t>Hloubení zapažených rýh šířky do 800 mm strojně s urovnáním dna do předepsaného profilu a spádu v hornině třídy těžitelnosti I skupiny 3 přes 100 m3</t>
  </si>
  <si>
    <t>m3</t>
  </si>
  <si>
    <t>"(45+466+5+108+5+8,75)*0,8*1,5*0,5 "_x000D_
 "Součet "_x000D_
 Celkem 382,65 = 382,650 [C]</t>
  </si>
  <si>
    <t>132312121</t>
  </si>
  <si>
    <t>Hloubení zapažených rýh šířky do 800 mm ručně s urovnáním dna do předepsaného profilu a spádu v hornině třídy těžitelnosti II skupiny 4 soudržných</t>
  </si>
  <si>
    <t>"382,65*2*0,08 "_x000D_
 "Součet "_x000D_
 Celkem 61,224 = 61,224 [C]</t>
  </si>
  <si>
    <t>132354104</t>
  </si>
  <si>
    <t>Hloubení zapažených rýh šířky do 800 mm strojně s urovnáním dna do předepsaného profilu a spádu v hornině třídy těžitelnosti II skupiny 4 přes 100 m3</t>
  </si>
  <si>
    <t>"382,65*2*0,4 "_x000D_
 "Součet "_x000D_
 Celkem 306,12 = 306,120 [C]</t>
  </si>
  <si>
    <t>139911121</t>
  </si>
  <si>
    <t>Bourání konstrukcí v hloubených vykopávkách ručně s přemístěním suti na hromady na vzdálenost do 20 m nebo s naložením na dopravní prostředek z betonu prostého neprokládaného</t>
  </si>
  <si>
    <t>"382,6*2*0,02 "_x000D_
 "Součet "_x000D_
 Celkem 15,304 = 15,304 [C]</t>
  </si>
  <si>
    <t>151101101</t>
  </si>
  <si>
    <t>Zřízení pažení a rozepření stěn rýh pro podzemní vedení příložné pro jakoukoliv mezerovitost, hloubky do 2 m</t>
  </si>
  <si>
    <t>"(45+466+5+108+5+8,75)*1,5*2 "_x000D_
 "Součet "_x000D_
 Celkem 1913,25 = 1913,250 [C]</t>
  </si>
  <si>
    <t>151101111</t>
  </si>
  <si>
    <t>Odstranění pažení a rozepření stěn rýh pro podzemní vedení s uložením materiálu na vzdálenost do 3 m od kraje výkopu příložné, hloubky do 2 m</t>
  </si>
  <si>
    <t>"1913,250 "_x000D_
 "Součet "_x000D_
 Celkem 1913,25 = 1913,250 [C]</t>
  </si>
  <si>
    <t>162751117</t>
  </si>
  <si>
    <t>Vodorovné přemístění výkopku nebo sypaniny po suchu</t>
  </si>
  <si>
    <t>Vodorovné přemístění výkopku nebo sypaniny po suchu na obvyklém dopravním prostředku, bez naložení výkopku, avšak se složením bez rozhrnutí z horniny třídy těžitelnosti I skupiny 1 až 3 na vzdálenost přes 9 000 do 10 000 m
CS ÚRS</t>
  </si>
  <si>
    <t>"(63,775+255,1)*0,5 "_x000D_
 "Součet "_x000D_
 Celkem 159,438 = 159,438 [C]</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</si>
  <si>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</si>
  <si>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
CS ÚRS</t>
  </si>
  <si>
    <t>"159,438*5 "_x000D_
 "Součet "_x000D_
 Celkem 797,19 = 797,190 [C]</t>
  </si>
  <si>
    <t>162751137</t>
  </si>
  <si>
    <t>Vodorovné přemístění výkopku nebo sypaniny po suchu na obvyklém dopravním prostředku, bez naložení výkopku, avšak se složením bez rozhrnutí z horniny třídy těžitelnosti II skupiny 4 a 5 na vzdálenost přes 9 000 do 10 000 m
CS ÚRS</t>
  </si>
  <si>
    <t>"`vyzlačená zemina - podsyp obsyp..` "_x000D_
 "159,439 "_x000D_
 "-15,304 "_x000D_
 "Součet "_x000D_
 Celkem 144,135 = 144,135 [E]</t>
  </si>
  <si>
    <t>162751139</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</si>
  <si>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
CS ÚRS</t>
  </si>
  <si>
    <t>"144,135*5 "_x000D_
 "Součet "_x000D_
 Celkem 720,675 = 720,675 [C]</t>
  </si>
  <si>
    <t>162751157</t>
  </si>
  <si>
    <t>Vodorovné přemístění výkopku nebo sypaniny po suchu na obvyklém dopravním prostředku, bez naložení výkopku, avšak se složením bez rozhrnutí z horniny třídy těžitelnosti III skupiny 6 a 7 na vzdálenost přes 9 000 do 10 000 m
CS ÚRS</t>
  </si>
  <si>
    <t>"15,304 "_x000D_
 "Součet "_x000D_
 Celkem 15,304 = 15,304 [C]</t>
  </si>
  <si>
    <t>162751159</t>
  </si>
  <si>
    <t>Vodor. přem. výk. nebo syp. po suchu na obvyklém dopr. Prostř., bez naložení výkopku, avšak se složením bez rozhrnutí z horn. tř. těž. III skupiny 6 a 7 na vzdálenost Příplatek k ceně za každých dalších i započatých 1 000 m
CS ÚRS</t>
  </si>
  <si>
    <t>"15,304*5 "_x000D_
 "Součet "_x000D_
 Celkem 76,52 = 76,520 [C]</t>
  </si>
  <si>
    <t>171201221</t>
  </si>
  <si>
    <t>Poplatek za uložení stavebního odpadu na skládce (skládkovné) zeminy a kamení zatříděného do Katalogu odpadů pod kódem 17 05 04</t>
  </si>
  <si>
    <t>"(63,755+255,1)*1,8 "_x000D_
 "Součet "_x000D_
 Celkem 573,939 = 573,939 [C]</t>
  </si>
  <si>
    <t>174151101</t>
  </si>
  <si>
    <t>Zásyp sypaninou z jakékoliv horniny strojně s uložením výkopku ve vrstvách se zhutněním jam, šachet, rýh nebo kolem objektů v těchto vykopávkách</t>
  </si>
  <si>
    <t>"382,65+61,224+306,120+61,224+15,304 "_x000D_
 "-(63,775+255,1) "_x000D_
 "Součet "_x000D_
 Celkem 507,647 = 507,647 [D]</t>
  </si>
  <si>
    <t>175111101</t>
  </si>
  <si>
    <t>Obsypání potr. ručně sypaninou</t>
  </si>
  <si>
    <t>Obsypání potr. ručně sypaninou z vhodných hornin třídy těž. I a II, skupiny 1 až 4 nebo materiálem připraveným podél výkopu ve vzd. do 3 m od jeho kraje pro jakoukoliv hloubku výkopu a míru zhutnění bez prohození sypaniny
CS ÚRS</t>
  </si>
  <si>
    <t>"255,1 "_x000D_
 "Součet "_x000D_
 Celkem 255,1 = 255,100 [C]</t>
  </si>
  <si>
    <t>58337344</t>
  </si>
  <si>
    <t>štěrkopísek frakce 0/32</t>
  </si>
  <si>
    <t>451572111</t>
  </si>
  <si>
    <t>Lože pod potrubí, stoky a drobné objekty v otevřeném výkopu z kameniva drobného těženého 0 až 4 mm</t>
  </si>
  <si>
    <t>"63,775 "_x000D_
 "Součet "_x000D_
 Celkem 63,775 = 63,775 [C]</t>
  </si>
  <si>
    <t>452386111</t>
  </si>
  <si>
    <t>Podkladní a vyrovnávací konstrukce z betonu vyrovnávací prstence z prostého betonu tř. C 25/30 pod poklopy a mříže, výšky do 100 mm</t>
  </si>
  <si>
    <t>kus</t>
  </si>
  <si>
    <t>"`Pod š h` "_x000D_
 "26 "_x000D_
 "1 "_x000D_
 "Součet "_x000D_
 Celkem 27 = 27,000 [E]</t>
  </si>
  <si>
    <t>Trubní vedení</t>
  </si>
  <si>
    <t>100E65P16</t>
  </si>
  <si>
    <t>Duktus FFR přírubový přechod-redukce DN 100/65,  PN 10/16</t>
  </si>
  <si>
    <t>1213801500</t>
  </si>
  <si>
    <t>AVK hydrant podzemní 12.1.3, jednoduše jištěný, DN 80, 1500 mm</t>
  </si>
  <si>
    <t>"1 "_x000D_
 Celkem 1 = 1,000 [B]</t>
  </si>
  <si>
    <t>150E100P16</t>
  </si>
  <si>
    <t>Duktus FFR přírubový přechod-redukce DN 150/100,  PN 10/16</t>
  </si>
  <si>
    <t>28613110</t>
  </si>
  <si>
    <t>trubka vodovodní PE100 RC PN 16 SDR11 32x3,0mm</t>
  </si>
  <si>
    <t>m</t>
  </si>
  <si>
    <t>"108*1,015 `Přepočtené koeficientem množství "_x000D_
 Celkem 109,62 = 109,620 [B]</t>
  </si>
  <si>
    <t>28613113</t>
  </si>
  <si>
    <t>trubka vodovodní PE100 RC PN 16 SDR11 63x5,8mm</t>
  </si>
  <si>
    <t>"5*1,015 `Přepočtené koeficientem množství "_x000D_
 Celkem 5,075 = 5,075 [B]</t>
  </si>
  <si>
    <t>28613557</t>
  </si>
  <si>
    <t>potrubí dvouvrstvé PE100 RC SDR11 110x10,0 dl 12m</t>
  </si>
  <si>
    <t>"466*1,015 `Přepočtené koeficientem množství "_x000D_
 Celkem 472,99 = 472,990 [B]</t>
  </si>
  <si>
    <t>28613561</t>
  </si>
  <si>
    <t>potrubí dvouvrstvé PE100 RC SDR11 180x16,4 dl 12m</t>
  </si>
  <si>
    <t>"45*1,015 `Přepočtené koeficientem množství "_x000D_
 Celkem 45,675 = 45,675 [B]</t>
  </si>
  <si>
    <t>42221115</t>
  </si>
  <si>
    <t>šoupátko s přírubami voda DN 65 PN16</t>
  </si>
  <si>
    <t>42221116</t>
  </si>
  <si>
    <t>šoupátko s přírubami voda DN 80 PN16</t>
  </si>
  <si>
    <t>42221117</t>
  </si>
  <si>
    <t>šoupátko s přírubami voda DN 100 PN16</t>
  </si>
  <si>
    <t>42221306</t>
  </si>
  <si>
    <t>šoupátko pitná voda litina GGG 50 krátká stavební dl PN10/16 DN 150x210mm</t>
  </si>
  <si>
    <t>42271415</t>
  </si>
  <si>
    <t>pás navrtávací z tvárné litiny DN 150, pro litinové a ocelové potrubí, se závitovým výstupem 1",5/4",6/4",2"</t>
  </si>
  <si>
    <t>42273449</t>
  </si>
  <si>
    <t>pás navrtávací z tvárné litiny DN 100, univerzální, se závitovým výstupem 5/4"</t>
  </si>
  <si>
    <t>42273682</t>
  </si>
  <si>
    <t>hydrant nadzemní DN 80 tvárná litina dvojitý uzávěr s koulí krycí v 1500mm</t>
  </si>
  <si>
    <t>42291073</t>
  </si>
  <si>
    <t>souprava zemní pro šoupátka DN 65-80mm Rd 1,5m</t>
  </si>
  <si>
    <t>42291074</t>
  </si>
  <si>
    <t>souprava zemní pro šoupátka DN 100-150mm Rd 1,5m</t>
  </si>
  <si>
    <t>"2 "_x000D_
 "Součet "_x000D_
 Celkem 2 = 2,000 [C]</t>
  </si>
  <si>
    <t>42291452</t>
  </si>
  <si>
    <t>poklop litinový hydrantový DN 80</t>
  </si>
  <si>
    <t>5011111a</t>
  </si>
  <si>
    <t>koleno hrdlové MMQ tvárná litina DN 150-90°</t>
  </si>
  <si>
    <t>5015100100</t>
  </si>
  <si>
    <t>AVK tvarovka litinová, T, odbočka přírubová, DN 100/100</t>
  </si>
  <si>
    <t>"1 "_x000D_
 "Součet "_x000D_
 Celkem 1 = 1,000 [C]</t>
  </si>
  <si>
    <t>501510080</t>
  </si>
  <si>
    <t>AVK tvarovka litinová, T, odbočka přírubová, DN 100/80</t>
  </si>
  <si>
    <t>"3 "_x000D_
 "Součet "_x000D_
 Celkem 3 = 3,000 [C]</t>
  </si>
  <si>
    <t>5020100100</t>
  </si>
  <si>
    <t>AVK tvarovka litinová, FF, tvarovka přímá, DN 100/100</t>
  </si>
  <si>
    <t>"10 "_x000D_
 "Součet "_x000D_
 Celkem 10 = 10,000 [C]</t>
  </si>
  <si>
    <t>502080100</t>
  </si>
  <si>
    <t>AVK tvarovka litinová, FF, tvarovka přímá, DN 80/100</t>
  </si>
  <si>
    <t>55253003</t>
  </si>
  <si>
    <t>trouba vodovodní litinová hrdlová Pz dl 6m DN 150</t>
  </si>
  <si>
    <t>"5*1,01 `Přepočtené koeficientem množství "_x000D_
 Celkem 5,05 = 5,050 [B]</t>
  </si>
  <si>
    <t>55253015</t>
  </si>
  <si>
    <t>trouba vodovodní litinová hrdlová dl 6m DN 80</t>
  </si>
  <si>
    <t>"8,75*1,01 `Přepočtené koeficientem množství "_x000D_
 Celkem 8,838 = 8,838 [B]</t>
  </si>
  <si>
    <t>552532aa</t>
  </si>
  <si>
    <t>T kus odbočka 150/150 Litinová</t>
  </si>
  <si>
    <t>55253492</t>
  </si>
  <si>
    <t>tvarovka přírubová litinová s hladkým koncem,práškový epoxid tl 250µm F-kus DN 150</t>
  </si>
  <si>
    <t>55253527</t>
  </si>
  <si>
    <t>tvarovka přírubová litinová s přírubovou odbočkou,práškový epoxid tl 250µm T-kus DN 150/80</t>
  </si>
  <si>
    <t>"2 "_x000D_
 Celkem 2 = 2,000 [B]</t>
  </si>
  <si>
    <t>850311811</t>
  </si>
  <si>
    <t>Bourání stávajícího potrubí z trub litinových hrdlových nebo přírubových v otevřeném výkopu DN do 150</t>
  </si>
  <si>
    <t>"`150` "_x000D_
 "43 "_x000D_
 "`65` "_x000D_
 "508 "_x000D_
 "Součet "_x000D_
 Celkem 551 = 551,000 [F]</t>
  </si>
  <si>
    <t>851241131</t>
  </si>
  <si>
    <t>Montáž potrubí z trub litinových tlakových hrdlových v otevřeném výkopu s integrovaným těsněním DN 80</t>
  </si>
  <si>
    <t>"8,75 "_x000D_
 "Součet "_x000D_
 Celkem 8,75 = 8,750 [C]</t>
  </si>
  <si>
    <t>851311131</t>
  </si>
  <si>
    <t>Montáž potrubí z trub litinových tlakových hrdlových v otevřeném výkopu s integrovaným těsněním DN 150</t>
  </si>
  <si>
    <t>"5 "_x000D_
 "Součet "_x000D_
 Celkem 5 = 5,000 [C]</t>
  </si>
  <si>
    <t>857242122</t>
  </si>
  <si>
    <t>Montáž litinových tvarovek na potrubí litinovém tlakovém jednoosých na potrubí z trub přírubových v otevřeném výkopu, kanálu nebo v šachtě DN 80</t>
  </si>
  <si>
    <t>857262122</t>
  </si>
  <si>
    <t>Montáž litinových tvarovek na potrubí litinovém tlakovém jednoosých na potrubí z trub přírubových v otevřeném výkopu, kanálu nebo v šachtě DN 100</t>
  </si>
  <si>
    <t>"10 "_x000D_
 "1 "_x000D_
 "Součet "_x000D_
 Celkem 11 = 11,000 [D]</t>
  </si>
  <si>
    <t>857264122</t>
  </si>
  <si>
    <t>Montáž litinových tvarovek na potrubí litinovém tlakovém odbočných na potrubí z trub přírubových v otevřeném výkopu, kanálu nebo v šachtě DN 100</t>
  </si>
  <si>
    <t>"1+3 "_x000D_
 "Součet "_x000D_
 Celkem 4 = 4,000 [C]</t>
  </si>
  <si>
    <t>857311131</t>
  </si>
  <si>
    <t>Montáž litinových tvarovek na potrubí litinovém tlakovém jednoosých na potrubí z trub hrdlových v otevřeném výkopu, kanálu nebo v šachtě s integrovaným těsněním DN 150</t>
  </si>
  <si>
    <t>857312122</t>
  </si>
  <si>
    <t>Montáž litinových tvarovek na potrubí litinovém tlakovém jednoosých na potrubí z trub přírubových v otevřeném výkopu, kanálu nebo v šachtě DN 150</t>
  </si>
  <si>
    <t>"2 "_x000D_
 "`Redukce` "_x000D_
 "1 "_x000D_
 "Součet "_x000D_
 Celkem 3 = 3,000 [E]</t>
  </si>
  <si>
    <t>857314122</t>
  </si>
  <si>
    <t>Montáž litinových tvarovek na potrubí litinovém tlakovém odbočných na potrubí z trub přírubových v otevřeném výkopu, kanálu nebo v šachtě DN 150</t>
  </si>
  <si>
    <t>87114114a</t>
  </si>
  <si>
    <t>Sojka LT hrdlo-příruba 150</t>
  </si>
  <si>
    <t>87114115a</t>
  </si>
  <si>
    <t>Spojka hrdlo hrdlo Dn100</t>
  </si>
  <si>
    <t>87114116a</t>
  </si>
  <si>
    <t>Spojka hrdlo - příruba Dn80</t>
  </si>
  <si>
    <t>87114117a</t>
  </si>
  <si>
    <t>Spojka LT hrdlo-příruba  DN 65</t>
  </si>
  <si>
    <t>871161141</t>
  </si>
  <si>
    <t>Montáž vodovodního potrubí z plastů v otevřeném výkopu z polyetylenu PE 100 svařovaných na tupo SDR 11/PN16 D 32 x 3,0 mm</t>
  </si>
  <si>
    <t>"108 "_x000D_
 "Součet "_x000D_
 Celkem 108 = 108,000 [C]</t>
  </si>
  <si>
    <t>871211141</t>
  </si>
  <si>
    <t>Montáž vodovodního potrubí z plastů v otevřeném výkopu z polyetylenu PE 100 svařovaných na tupo SDR 11/PN16 D 63 x 5,8 mm</t>
  </si>
  <si>
    <t>871211811</t>
  </si>
  <si>
    <t>Bourání stávajícího potrubí z polyetylenu v otevřeném výkopu D do 50 mm</t>
  </si>
  <si>
    <t>"107,7 "_x000D_
 "Součet "_x000D_
 Celkem 107,7 = 107,700 [C]</t>
  </si>
  <si>
    <t>871251141</t>
  </si>
  <si>
    <t>Montáž vodovodního potrubí z plastů v otevřeném výkopu z polyetylenu PE 100 svařovaných na tupo SDR 11/PN16 D 110 x 10,0 mm</t>
  </si>
  <si>
    <t>"466 "_x000D_
 "Součet "_x000D_
 Celkem 466 = 466,000 [C]</t>
  </si>
  <si>
    <t>871341141</t>
  </si>
  <si>
    <t>Montáž vodovodního potrubí z plastů v otevřeném výkopu z polyetylenu PE 100 svařovaných na tupo SDR 11/PN16 D 180 x 16,4 mm</t>
  </si>
  <si>
    <t>"45 "_x000D_
 "Součet "_x000D_
 Celkem 45 = 45,000 [C]</t>
  </si>
  <si>
    <t>879171111</t>
  </si>
  <si>
    <t>Montáž napojení vodovodní přípojky v otevřeném výkopu DN 32</t>
  </si>
  <si>
    <t>"18 "_x000D_
 "Součet "_x000D_
 Celkem 18 = 18,000 [C]</t>
  </si>
  <si>
    <t>89045992a</t>
  </si>
  <si>
    <t>Zajištění tras IS křižujících a v souběhu</t>
  </si>
  <si>
    <t>sou</t>
  </si>
  <si>
    <t>891181112</t>
  </si>
  <si>
    <t>Montáž vodovodních armatur na potrubí šoupátek nebo klapek uzavíracích v otevřeném výkopu nebo v šachtách s osazením zemní soupravy (bez poklopů) DN 40</t>
  </si>
  <si>
    <t>8912111a</t>
  </si>
  <si>
    <t>Napojení na stávající řad Lt 65</t>
  </si>
  <si>
    <t>891219112</t>
  </si>
  <si>
    <t>Na pojení na stávající litinové potrub DN 80</t>
  </si>
  <si>
    <t>89121915a</t>
  </si>
  <si>
    <t>Napojení na stávající řád Pe DN100</t>
  </si>
  <si>
    <t>8912198sa</t>
  </si>
  <si>
    <t>Napojení na stávající litinové potrubí ve vákopu Dn 150</t>
  </si>
  <si>
    <t>891231112</t>
  </si>
  <si>
    <t>Montáž vodovodních armatur na potrubí šoupátek nebo klapek uzavíracích v otevřeném výkopu nebo v šachtách s osazením zemní soupravy (bez poklopů) DN 65</t>
  </si>
  <si>
    <t>891241112</t>
  </si>
  <si>
    <t>Montáž vodovodních armatur na potrubí šoupátek nebo klapek uzavíracích v otevřeném výkopu nebo v šachtách s osazením zemní soupravy (bez poklopů) DN 80</t>
  </si>
  <si>
    <t>891247112</t>
  </si>
  <si>
    <t>Montáž vodovodních armatur na potrubí hydrantů podzemních (bez osazení poklopů) DN 80</t>
  </si>
  <si>
    <t>891247212</t>
  </si>
  <si>
    <t>Montáž vodovodních armatur na potrubí hydrantů nadzemních DN 80</t>
  </si>
  <si>
    <t>891261112</t>
  </si>
  <si>
    <t>Montáž vodovodních armatur na potrubí šoupátek nebo klapek uzavíracích v otevřeném výkopu nebo v šachtách s osazením zemní soupravy (bez poklopů) DN 100</t>
  </si>
  <si>
    <t>891269111</t>
  </si>
  <si>
    <t>Montáž vodovodních armatur na potrubí navrtávacích pasů s ventilem Jt 1 MPa, na potrubí z trub litinových, ocelových nebo plastických hmot DN 100</t>
  </si>
  <si>
    <t>"15 "_x000D_
 "Součet "_x000D_
 Celkem 15 = 15,000 [C]</t>
  </si>
  <si>
    <t>891311112</t>
  </si>
  <si>
    <t>Montáž vodovodních armatur na potrubí šoupátek nebo klapek uzavíracích v otevřeném výkopu nebo v šachtách s osazením zemní soupravy (bez poklopů) DN 150</t>
  </si>
  <si>
    <t>891319111</t>
  </si>
  <si>
    <t>Montáž vodovodních armatur na potrubí navrtávacích pasů s ventilem Jt 1 MPa, na potrubí z trub litinových, ocelových nebo plastických hmot DN 150</t>
  </si>
  <si>
    <t>89144991a</t>
  </si>
  <si>
    <t>Náhradní zásobování vodou - přistavení, nájem odvos násl. plnění</t>
  </si>
  <si>
    <t>soubor</t>
  </si>
  <si>
    <t>892233122</t>
  </si>
  <si>
    <t>Proplach a dezinfekce vodovodního potrubí DN od 40 do 70</t>
  </si>
  <si>
    <t>"`65` "_x000D_
 "1 "_x000D_
 "`32` "_x000D_
 "108 "_x000D_
 Celkem 108 = 108,000 [E]</t>
  </si>
  <si>
    <t>892241111</t>
  </si>
  <si>
    <t>Tlakové zkoušky vodou na potrubí DN do 80</t>
  </si>
  <si>
    <t>"`65` "_x000D_
 "5 "_x000D_
 "`32` "_x000D_
 "108 "_x000D_
 "`80` "_x000D_
 "8,75 "_x000D_
 "Součet "_x000D_
 Celkem 121,75 = 121,750 [H]</t>
  </si>
  <si>
    <t>892271111</t>
  </si>
  <si>
    <t>Tlakové zkoušky vodou na potrubí DN 100 nebo 125</t>
  </si>
  <si>
    <t>"`110` "_x000D_
 "466 "_x000D_
 "Součet "_x000D_
 Celkem 466 = 466,000 [D]</t>
  </si>
  <si>
    <t>892273122</t>
  </si>
  <si>
    <t>Proplach a dezinfekce vodovodního potrubí DN od 80 do 125</t>
  </si>
  <si>
    <t>"`110` "_x000D_
 "465,4 "_x000D_
 "`80` "_x000D_
 "8,75 "_x000D_
 "Součet "_x000D_
 Celkem 474,15 = 474,150 [F]</t>
  </si>
  <si>
    <t>892351111</t>
  </si>
  <si>
    <t>Tlakové zkoušky vodou na potrubí DN 150 nebo 200</t>
  </si>
  <si>
    <t>"`180` "_x000D_
 "45 "_x000D_
 "5 "_x000D_
 "Součet "_x000D_
 Celkem 50 = 50,000 [E]</t>
  </si>
  <si>
    <t>892353122</t>
  </si>
  <si>
    <t>Proplach a dezinfekce vodovodního potrubí DN 150 nebo 200</t>
  </si>
  <si>
    <t>"`180` "_x000D_
 "45 "_x000D_
 "`180` "_x000D_
 "5 "_x000D_
 "Součet "_x000D_
 Celkem 50 = 50,000 [F]</t>
  </si>
  <si>
    <t>892372111</t>
  </si>
  <si>
    <t>Tlakové zkoušky vodou zabezpečení konců potrubí při tlakových zkouškách DN do 300</t>
  </si>
  <si>
    <t>899401112</t>
  </si>
  <si>
    <t>Osazení poklopů litinových šoupátkových</t>
  </si>
  <si>
    <t>"2+1+3+2 "_x000D_
 "18 "_x000D_
 "Součet "_x000D_
 Celkem 26 = 26,000 [D]</t>
  </si>
  <si>
    <t>899401113</t>
  </si>
  <si>
    <t>Osazení poklopů litinových hydrantových</t>
  </si>
  <si>
    <t>899721111</t>
  </si>
  <si>
    <t>Signalizační vodič na potrubí DN do 150 mm</t>
  </si>
  <si>
    <t>"637,75 "_x000D_
 "Součet "_x000D_
 Celkem 637,75 = 637,750 [C]</t>
  </si>
  <si>
    <t>899722111</t>
  </si>
  <si>
    <t>Krytí potrubí z plastů výstražnou fólií z PVC šířky 20 cm</t>
  </si>
  <si>
    <t>AVK.3140</t>
  </si>
  <si>
    <t>AVK šoupátko 3.1, DN 40, stavební délka F4, PN 10/16</t>
  </si>
  <si>
    <t>AVK.724</t>
  </si>
  <si>
    <t>Uliční poklop litinový AVK Klasik, šoupátkový, 7.2.4</t>
  </si>
  <si>
    <t>997</t>
  </si>
  <si>
    <t>Přesun sutě</t>
  </si>
  <si>
    <t>997221571</t>
  </si>
  <si>
    <t>Vodorovná doprava vybouraných hmot bez naložení, ale se složením a s hrubým urovnáním na vzdálenost do 1 km</t>
  </si>
  <si>
    <t>"24,339 "_x000D_
 "Součet "_x000D_
 Celkem 24,339 = 24,339 [C]</t>
  </si>
  <si>
    <t>997221579</t>
  </si>
  <si>
    <t>Vodorovná doprava vybouraných hmot bez naložení, ale se složením a s hrubým urovnáním na vzdálenost Příplatek k ceně za každý další i započatý 1 km přes 1 km</t>
  </si>
  <si>
    <t>"24,339*14 "_x000D_
 "Součet "_x000D_
 Celkem 340,746 = 340,746 [C]</t>
  </si>
  <si>
    <t>997221612</t>
  </si>
  <si>
    <t>Nakládání na dopravní prostředky pro vodorovnou dopravu vybouraných hmot</t>
  </si>
  <si>
    <t>997221655</t>
  </si>
  <si>
    <t>"`potrubí srovnat` "_x000D_
 "24,339 "_x000D_
 "Součet "_x000D_
 Celkem 24,339 = 24,339 [D]</t>
  </si>
  <si>
    <t>998</t>
  </si>
  <si>
    <t>Přesun hmot</t>
  </si>
  <si>
    <t>998276101</t>
  </si>
  <si>
    <t>Přesun hmot pro trubní vedení hloubené z trub z plastických hmot nebo sklolaminátových pro vodovody, kanalizace, teplovody, produktovody v otevřeném výkopu dopravní vzdálenost do 15 m</t>
  </si>
  <si>
    <t>5-MPON</t>
  </si>
  <si>
    <t>Vedlejší práce - ostatní náklady potřebné k řádné realizaci díla</t>
  </si>
  <si>
    <t>012203000</t>
  </si>
  <si>
    <t>Geodetické práce při provádění stavby</t>
  </si>
  <si>
    <t>043002000</t>
  </si>
  <si>
    <t>Zkoušky a revize, které nejsou součástí položek jednotlivých objektů</t>
  </si>
  <si>
    <t>"`zkoušky geotechnika a geofyzika` "_x000D_
 "1 "_x000D_
 "Součet "_x000D_
 Celkem 1 = 1,000 [D]</t>
  </si>
  <si>
    <t>VRN1</t>
  </si>
  <si>
    <t>Průzkumné, geodetické a projektové práce</t>
  </si>
  <si>
    <t>010001000</t>
  </si>
  <si>
    <t>013254000</t>
  </si>
  <si>
    <t>Dokumentace skutečného provedení stavby</t>
  </si>
  <si>
    <t>Kus</t>
  </si>
  <si>
    <t>VRN3</t>
  </si>
  <si>
    <t>Zařízení staveniště</t>
  </si>
  <si>
    <t>030001000</t>
  </si>
  <si>
    <t>1 1 = 1,000 [A]_x000D_
 "Součet "_x000D_
 "Celkem "</t>
  </si>
  <si>
    <t>VRN4</t>
  </si>
  <si>
    <t>Inženýrská činnost</t>
  </si>
  <si>
    <t>040001000</t>
  </si>
  <si>
    <t>045002000</t>
  </si>
  <si>
    <t>Kompletační a koordinační činnost</t>
  </si>
  <si>
    <t>VRN6</t>
  </si>
  <si>
    <t>Územní vlivy</t>
  </si>
  <si>
    <t>060001000</t>
  </si>
  <si>
    <t>065002000</t>
  </si>
  <si>
    <t>Mimostaveništní doprava materiálů</t>
  </si>
  <si>
    <t>VRN9</t>
  </si>
  <si>
    <t>Ostatní náklady</t>
  </si>
  <si>
    <t>094104000</t>
  </si>
  <si>
    <t>Náklady na opatření BOZP</t>
  </si>
  <si>
    <t>"`ochrana obyvatel` "_x000D_
 "1 "_x000D_
 Celkem 1 = 1,000 [C]</t>
  </si>
  <si>
    <t>PŘÍPADNÁ OCHRANA INŽENÝRSKÝCH SÍTÍ (včetně ochrany elektrických silových kabelů a souvisejících zařízení)._x000D_
_x000D_
Navržená ochrana zahrnuje ověření hloubky kabelů, ověření stavu kabelů před zahájením výstavby a jeho sledování v průběhu výstavby. Pokud bude zjištěno, že krytí kabelů neodpovídá podkladům a normovým požadavkům, bude situace řešena na místě s provozovatelem. Pokud dojde k poškození kabelů, budou neprodleně opraveny. _x000D_
_x000D_
Bude čerpáno se souhlasy TDI a zástupce KSÚS!</t>
  </si>
  <si>
    <t>PŘÍPADNÁ OCHRANA INŽENÝRSKÝCH SÍTÍ (včetně ochrany stávajících elektrických a sdělovacích kabelů v trase vedení VO)._x000D_
Navržená ochrana zahrnuje ověření hloubky kabelů, ověření stavu kabelů před zahájením výstavby a jeho sledování v průběhu výstavby. _x000D_
Ochrana zahrnuje i vzdušné vedení trasy VO, sloupů a souvisejících zařízení._x000D_
_x000D_
Pokud bude zjištěno, že krytí kabelů neodpovídá podkladům a normovým požadavkům, bude situace řešena na místě s provozovatelem. Pokud dojde k poškození kabelů nebo vzdušných vedení, bude vedení neprodleně opraveno. _x000D_
_x000D_
Bude čerpáno se souhlasy TDI a zástupce KSÚS!</t>
  </si>
  <si>
    <t>PŘÍPADNÁ OCHRANA INŽENÝRSKÝCH SÍTÍ (zahrnující sdělovací kabely)._x000D_
Navržená ochrana zahrnuje ověření hloubky kabelů, ověření stavu kabelů před zahájením výstavby a jeho sledování v průběhu výstavby. _x000D_
Ochrana zahrnuje i vzdušné vedení trasy sdělovacích vedení, sloupů a souvisejících zařízení._x000D_
_x000D_
Pokud bude zjištěno, že krytí kabelů neodpovídá podkladům a normovým požadavkům, bude situace řešena na místě s provozovatelem. Pokud dojde k poškození kabelů nebo vzdušných vedení, bude vedení neprodleně opraveno. _x000D_
_x000D_
Bude čerpáno se souhlasy TDI a zástupce KSÚS!</t>
  </si>
  <si>
    <t>PŘÍPADNÁ OCHRANA INŽENÝRSKÝCH SÍTÍ (zahrnující stávající vedení plynovodu)_x000D_
_x000D_
Navržená ochrana stávajícího STL plynovodu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potrubí nebo souvisejících zařízení, bude toto neprodleně opraveno. _x000D_
_x000D_
Bude čerpáno se souhlasy TDI a zástupce KSÚS</t>
  </si>
  <si>
    <t>INVESTOR</t>
  </si>
  <si>
    <t>Středočeský kraj</t>
  </si>
  <si>
    <t>SO 114.1*</t>
  </si>
  <si>
    <t>*Poznámka:</t>
  </si>
  <si>
    <t xml:space="preserve">Financuje kraj  (100%) - rozdělený SO 114 - podobjekt –  použití kamenných obrubníků z důvodů sjednocení vzhledu  uličního prostoru </t>
  </si>
  <si>
    <t>SO 114.2*</t>
  </si>
  <si>
    <t>město Černošice</t>
  </si>
  <si>
    <t>Financuje město Černošice (100%) - rozdělený SO 114 - podobjekt – použití kamenných obrubníků dle požadavku města Černošice</t>
  </si>
  <si>
    <t>SO 114.3*</t>
  </si>
  <si>
    <t xml:space="preserve">Financuje město Černošice (100%) - rozdělený SO 114 - podobjekt – osazení betonových obrubníků dle požadavku města Černošice </t>
  </si>
  <si>
    <t>SO 301*</t>
  </si>
  <si>
    <t>Středočeský kraj / město Černošice</t>
  </si>
  <si>
    <t>Objekt spolufinancován: město Černošice (34.3%)  / kraj (65.7%) - dle poměru odvodňovaných ploch</t>
  </si>
  <si>
    <t>SO 3XX*</t>
  </si>
  <si>
    <t>Obnova vodovodu v Radotínské ulici</t>
  </si>
  <si>
    <t xml:space="preserve">Financuje město Černošice (100%) -  objekt vodovodu je související záměr  města Černošice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</si>
</sst>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 ###\ ###\ ##0.00"/>
    <numFmt numFmtId="165" formatCode="#\ ###\ ###\ ###\ ##0.000"/>
  </numFmts>
  <fonts count="14" x14ac:knownFonts="1">
    <font>
      <sz val="11"/>
      <name val="Calibri"/>
      <family val="2"/>
      <scheme val="minor"/>
    </font>
    <font>
      <sz val="11"/>
      <color rgb="FFD9D9D9"/>
      <name val="Calibri"/>
      <scheme val="minor"/>
    </font>
    <font>
      <b/>
      <sz val="10"/>
      <color rgb="FF000000"/>
      <name val="Arial"/>
    </font>
    <font>
      <b/>
      <sz val="16"/>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
      <b/>
      <sz val="11"/>
      <name val="Calibri"/>
      <family val="2"/>
      <scheme val="minor"/>
    </font>
    <font>
      <b/>
      <i/>
      <sz val="11"/>
      <name val="Calibri"/>
      <family val="2"/>
      <scheme val="minor"/>
    </font>
    <font>
      <b/>
      <i/>
      <sz val="10"/>
      <color rgb="FF000000"/>
      <name val="Arial"/>
      <family val="2"/>
    </font>
    <font>
      <b/>
      <sz val="10"/>
      <color rgb="FF0070C0"/>
      <name val="Arial"/>
      <family val="2"/>
    </font>
    <font>
      <b/>
      <i/>
      <sz val="10"/>
      <color rgb="FF0070C0"/>
      <name val="Arial"/>
      <family val="2"/>
    </font>
  </fonts>
  <fills count="10">
    <fill>
      <patternFill patternType="none"/>
    </fill>
    <fill>
      <patternFill patternType="gray125"/>
    </fill>
    <fill>
      <patternFill patternType="solid">
        <fgColor rgb="FFD9D9D9"/>
      </patternFill>
    </fill>
    <fill>
      <patternFill patternType="solid">
        <fgColor rgb="FF41A5BD"/>
      </patternFill>
    </fill>
    <fill>
      <patternFill patternType="solid">
        <fgColor rgb="FFFFC000"/>
        <bgColor indexed="64"/>
      </patternFill>
    </fill>
    <fill>
      <patternFill patternType="solid">
        <fgColor theme="5" tint="0.59999389629810485"/>
        <bgColor indexed="64"/>
      </patternFill>
    </fill>
    <fill>
      <patternFill patternType="solid">
        <fgColor theme="7" tint="0.39997558519241921"/>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rgb="FF00B0F0"/>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style="thin">
        <color rgb="FF000000"/>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rgb="FF000000"/>
      </left>
      <right/>
      <top style="thin">
        <color auto="1"/>
      </top>
      <bottom/>
      <diagonal/>
    </border>
    <border>
      <left/>
      <right/>
      <top style="thin">
        <color auto="1"/>
      </top>
      <bottom/>
      <diagonal/>
    </border>
    <border>
      <left/>
      <right style="thin">
        <color rgb="FF000000"/>
      </right>
      <top style="thin">
        <color auto="1"/>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top/>
      <bottom/>
      <diagonal/>
    </border>
  </borders>
  <cellStyleXfs count="9">
    <xf numFmtId="0" fontId="0" fillId="0" borderId="0"/>
    <xf numFmtId="0" fontId="2" fillId="0" borderId="0">
      <alignment horizontal="right" vertical="center" wrapText="1"/>
    </xf>
    <xf numFmtId="0" fontId="3" fillId="0" borderId="0">
      <alignment horizontal="left" vertical="center" wrapText="1"/>
    </xf>
    <xf numFmtId="0" fontId="2" fillId="0" borderId="0">
      <alignment horizontal="right" vertical="center" wrapText="1"/>
    </xf>
    <xf numFmtId="0" fontId="4" fillId="0" borderId="0">
      <alignment horizontal="center" vertical="center" wrapText="1"/>
    </xf>
    <xf numFmtId="0" fontId="5" fillId="0" borderId="0">
      <alignment horizontal="left" vertical="center" wrapText="1"/>
    </xf>
    <xf numFmtId="0" fontId="5" fillId="0" borderId="0">
      <alignment horizontal="left" vertical="center" wrapText="1"/>
    </xf>
    <xf numFmtId="0" fontId="2" fillId="0" borderId="0">
      <alignment horizontal="left" vertical="center" wrapText="1"/>
    </xf>
    <xf numFmtId="0" fontId="8" fillId="0" borderId="0">
      <alignment horizontal="left" vertical="center" wrapText="1"/>
    </xf>
  </cellStyleXfs>
  <cellXfs count="88">
    <xf numFmtId="0" fontId="0" fillId="0" borderId="0" xfId="0"/>
    <xf numFmtId="0" fontId="1" fillId="2" borderId="0" xfId="0" applyFont="1" applyFill="1"/>
    <xf numFmtId="0" fontId="2" fillId="2" borderId="0" xfId="1" applyFill="1">
      <alignment horizontal="right" vertical="center" wrapText="1"/>
    </xf>
    <xf numFmtId="0" fontId="0" fillId="2" borderId="0" xfId="0" applyFill="1"/>
    <xf numFmtId="0" fontId="2" fillId="2" borderId="0" xfId="3" applyFill="1">
      <alignment horizontal="right" vertical="center" wrapText="1"/>
    </xf>
    <xf numFmtId="164" fontId="2" fillId="2" borderId="0" xfId="3" applyNumberFormat="1" applyFill="1">
      <alignment horizontal="right" vertical="center" wrapText="1"/>
    </xf>
    <xf numFmtId="0" fontId="4" fillId="3" borderId="1" xfId="4" applyFill="1" applyBorder="1">
      <alignment horizontal="center" vertical="center" wrapText="1"/>
    </xf>
    <xf numFmtId="0" fontId="2" fillId="0" borderId="1" xfId="1" applyBorder="1">
      <alignment horizontal="right" vertical="center" wrapText="1"/>
    </xf>
    <xf numFmtId="164" fontId="2" fillId="0" borderId="1" xfId="1"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righ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5" fillId="2" borderId="5" xfId="5" applyFill="1" applyBorder="1">
      <alignment horizontal="left" vertical="center" wrapText="1"/>
    </xf>
    <xf numFmtId="0" fontId="5" fillId="2" borderId="0" xfId="5" applyFill="1" applyBorder="1">
      <alignment horizontal="left" vertical="center" wrapText="1"/>
    </xf>
    <xf numFmtId="0" fontId="0" fillId="2" borderId="7" xfId="0" applyFill="1" applyBorder="1" applyAlignment="1">
      <alignment horizontal="center"/>
    </xf>
    <xf numFmtId="164" fontId="0" fillId="2" borderId="7" xfId="0" applyNumberFormat="1" applyFill="1" applyBorder="1" applyAlignment="1">
      <alignment horizontal="center"/>
    </xf>
    <xf numFmtId="0" fontId="4" fillId="3" borderId="9" xfId="4" applyFill="1" applyBorder="1">
      <alignment horizontal="center" vertical="center" wrapText="1"/>
    </xf>
    <xf numFmtId="0" fontId="4" fillId="3" borderId="10" xfId="4" applyFill="1" applyBorder="1">
      <alignment horizontal="center" vertical="center" wrapText="1"/>
    </xf>
    <xf numFmtId="0" fontId="4" fillId="3" borderId="11" xfId="4" applyFill="1" applyBorder="1">
      <alignment horizontal="center" vertical="center" wrapText="1"/>
    </xf>
    <xf numFmtId="0" fontId="4" fillId="3" borderId="12" xfId="4" applyFill="1" applyBorder="1">
      <alignment horizontal="center" vertical="center" wrapText="1"/>
    </xf>
    <xf numFmtId="0" fontId="6" fillId="2" borderId="7" xfId="0" applyFont="1" applyFill="1" applyBorder="1"/>
    <xf numFmtId="0" fontId="6" fillId="2" borderId="13" xfId="0" applyFont="1" applyFill="1" applyBorder="1"/>
    <xf numFmtId="0" fontId="6" fillId="2" borderId="7" xfId="0" applyFont="1" applyFill="1" applyBorder="1" applyAlignment="1">
      <alignment horizontal="right"/>
    </xf>
    <xf numFmtId="0" fontId="6" fillId="2" borderId="14" xfId="0" applyFont="1" applyFill="1" applyBorder="1"/>
    <xf numFmtId="164" fontId="6"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5" fontId="0" fillId="0" borderId="7" xfId="0" applyNumberFormat="1" applyBorder="1" applyAlignment="1">
      <alignment horizontal="center"/>
    </xf>
    <xf numFmtId="164" fontId="0" fillId="0" borderId="7" xfId="0" applyNumberFormat="1" applyBorder="1" applyAlignment="1">
      <alignment horizontal="center"/>
    </xf>
    <xf numFmtId="164" fontId="0" fillId="0" borderId="0" xfId="0" applyNumberFormat="1"/>
    <xf numFmtId="0" fontId="0" fillId="0" borderId="5" xfId="0" applyBorder="1"/>
    <xf numFmtId="0" fontId="0" fillId="0" borderId="0" xfId="0" applyBorder="1"/>
    <xf numFmtId="0" fontId="0" fillId="0" borderId="6" xfId="0" applyBorder="1"/>
    <xf numFmtId="0" fontId="7" fillId="0" borderId="7"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xf numFmtId="0" fontId="3" fillId="2" borderId="0" xfId="2" applyFill="1">
      <alignment horizontal="left" vertical="center" wrapText="1"/>
    </xf>
    <xf numFmtId="0" fontId="5" fillId="2" borderId="0" xfId="5" applyFill="1" applyBorder="1" applyAlignment="1">
      <alignment horizontal="right" vertical="center" wrapText="1"/>
    </xf>
    <xf numFmtId="0" fontId="0" fillId="2" borderId="0" xfId="0" applyFill="1" applyBorder="1" applyAlignment="1">
      <alignment horizontal="right"/>
    </xf>
    <xf numFmtId="0" fontId="4" fillId="3" borderId="8" xfId="4" applyFill="1" applyBorder="1">
      <alignment horizontal="center" vertical="center" wrapText="1"/>
    </xf>
    <xf numFmtId="0" fontId="4" fillId="3" borderId="9" xfId="4" applyFill="1" applyBorder="1">
      <alignment horizontal="center" vertical="center" wrapText="1"/>
    </xf>
    <xf numFmtId="0" fontId="4" fillId="3" borderId="1" xfId="4" applyFill="1" applyBorder="1">
      <alignment horizontal="center" vertical="center" wrapText="1"/>
    </xf>
    <xf numFmtId="0" fontId="4" fillId="3" borderId="10" xfId="4" applyFill="1" applyBorder="1">
      <alignment horizontal="center" vertical="center" wrapText="1"/>
    </xf>
    <xf numFmtId="0" fontId="9" fillId="4" borderId="19" xfId="0" applyFont="1" applyFill="1" applyBorder="1" applyAlignment="1">
      <alignment horizontal="center" vertical="center" wrapText="1"/>
    </xf>
    <xf numFmtId="0" fontId="9" fillId="4" borderId="20" xfId="0" applyFont="1" applyFill="1" applyBorder="1" applyAlignment="1">
      <alignment horizontal="center" vertical="center" wrapText="1"/>
    </xf>
    <xf numFmtId="0" fontId="3" fillId="2" borderId="21" xfId="2" applyFill="1" applyBorder="1">
      <alignment horizontal="left" vertical="center" wrapText="1"/>
    </xf>
    <xf numFmtId="0" fontId="9" fillId="4" borderId="22" xfId="0" applyFont="1" applyFill="1" applyBorder="1" applyAlignment="1">
      <alignment horizontal="center" vertical="center" wrapText="1"/>
    </xf>
    <xf numFmtId="0" fontId="2" fillId="5" borderId="1" xfId="1" applyFill="1" applyBorder="1">
      <alignment horizontal="right" vertical="center" wrapText="1"/>
    </xf>
    <xf numFmtId="0" fontId="10" fillId="5" borderId="23" xfId="0" applyFont="1" applyFill="1" applyBorder="1" applyAlignment="1">
      <alignment horizontal="center" vertical="center"/>
    </xf>
    <xf numFmtId="0" fontId="2" fillId="6" borderId="1" xfId="1" applyFill="1" applyBorder="1">
      <alignment horizontal="right" vertical="center" wrapText="1"/>
    </xf>
    <xf numFmtId="0" fontId="2" fillId="6" borderId="24" xfId="1" applyFill="1" applyBorder="1" applyAlignment="1">
      <alignment horizontal="left" vertical="center" wrapText="1"/>
    </xf>
    <xf numFmtId="0" fontId="2" fillId="6" borderId="0" xfId="1" applyFill="1" applyAlignment="1">
      <alignment horizontal="left" vertical="center" wrapText="1"/>
    </xf>
    <xf numFmtId="0" fontId="2" fillId="6" borderId="21" xfId="1" applyFill="1" applyBorder="1" applyAlignment="1">
      <alignment horizontal="left" vertical="center" wrapText="1"/>
    </xf>
    <xf numFmtId="0" fontId="11" fillId="7" borderId="1" xfId="1" applyFont="1" applyFill="1" applyBorder="1">
      <alignment horizontal="right" vertical="center" wrapText="1"/>
    </xf>
    <xf numFmtId="0" fontId="11" fillId="7" borderId="24" xfId="1" applyFont="1" applyFill="1" applyBorder="1" applyAlignment="1">
      <alignment horizontal="left" vertical="center" wrapText="1"/>
    </xf>
    <xf numFmtId="0" fontId="11" fillId="7" borderId="0" xfId="1" applyFont="1" applyFill="1" applyAlignment="1">
      <alignment horizontal="left" vertical="center" wrapText="1"/>
    </xf>
    <xf numFmtId="0" fontId="11" fillId="7" borderId="21" xfId="1" applyFont="1" applyFill="1" applyBorder="1" applyAlignment="1">
      <alignment horizontal="left" vertical="center" wrapText="1"/>
    </xf>
    <xf numFmtId="0" fontId="2" fillId="8" borderId="1" xfId="1" applyFill="1" applyBorder="1">
      <alignment horizontal="right" vertical="center" wrapText="1"/>
    </xf>
    <xf numFmtId="0" fontId="10" fillId="8" borderId="23" xfId="0" applyFont="1" applyFill="1" applyBorder="1" applyAlignment="1">
      <alignment horizontal="center" vertical="center"/>
    </xf>
    <xf numFmtId="0" fontId="11" fillId="8" borderId="1" xfId="1" applyFont="1" applyFill="1" applyBorder="1">
      <alignment horizontal="right" vertical="center" wrapText="1"/>
    </xf>
    <xf numFmtId="0" fontId="11" fillId="8" borderId="24" xfId="1" applyFont="1" applyFill="1" applyBorder="1" applyAlignment="1">
      <alignment horizontal="left" vertical="center" wrapText="1"/>
    </xf>
    <xf numFmtId="0" fontId="11" fillId="8" borderId="0" xfId="1" applyFont="1" applyFill="1" applyAlignment="1">
      <alignment horizontal="left" vertical="center" wrapText="1"/>
    </xf>
    <xf numFmtId="0" fontId="11" fillId="8" borderId="21" xfId="1" applyFont="1" applyFill="1" applyBorder="1" applyAlignment="1">
      <alignment horizontal="left" vertical="center" wrapText="1"/>
    </xf>
    <xf numFmtId="0" fontId="2" fillId="9" borderId="1" xfId="1" applyFill="1" applyBorder="1">
      <alignment horizontal="right" vertical="center" wrapText="1"/>
    </xf>
    <xf numFmtId="0" fontId="10" fillId="9" borderId="23" xfId="0" applyFont="1" applyFill="1" applyBorder="1" applyAlignment="1">
      <alignment horizontal="center" vertical="center" wrapText="1"/>
    </xf>
    <xf numFmtId="0" fontId="11" fillId="9" borderId="1" xfId="1" applyFont="1" applyFill="1" applyBorder="1">
      <alignment horizontal="right" vertical="center" wrapText="1"/>
    </xf>
    <xf numFmtId="0" fontId="11" fillId="9" borderId="24" xfId="1" applyFont="1" applyFill="1" applyBorder="1" applyAlignment="1">
      <alignment horizontal="left" vertical="center" wrapText="1"/>
    </xf>
    <xf numFmtId="0" fontId="11" fillId="9" borderId="0" xfId="1" applyFont="1" applyFill="1" applyAlignment="1">
      <alignment horizontal="left" vertical="center" wrapText="1"/>
    </xf>
    <xf numFmtId="0" fontId="11" fillId="9" borderId="21" xfId="1" applyFont="1" applyFill="1" applyBorder="1" applyAlignment="1">
      <alignment horizontal="left" vertical="center" wrapText="1"/>
    </xf>
    <xf numFmtId="0" fontId="12" fillId="8" borderId="1" xfId="1" applyFont="1" applyFill="1" applyBorder="1">
      <alignment horizontal="right" vertical="center" wrapText="1"/>
    </xf>
    <xf numFmtId="0" fontId="12" fillId="8" borderId="24" xfId="1" applyFont="1" applyFill="1" applyBorder="1" applyAlignment="1">
      <alignment horizontal="left" vertical="center" wrapText="1"/>
    </xf>
    <xf numFmtId="0" fontId="12" fillId="8" borderId="0" xfId="1" applyFont="1" applyFill="1" applyAlignment="1">
      <alignment horizontal="left" vertical="center" wrapText="1"/>
    </xf>
    <xf numFmtId="0" fontId="12" fillId="8" borderId="21" xfId="1" applyFont="1" applyFill="1" applyBorder="1" applyAlignment="1">
      <alignment horizontal="left" vertical="center" wrapText="1"/>
    </xf>
    <xf numFmtId="0" fontId="13" fillId="8" borderId="1" xfId="1" applyFont="1" applyFill="1" applyBorder="1">
      <alignment horizontal="right" vertical="center" wrapText="1"/>
    </xf>
    <xf numFmtId="0" fontId="13" fillId="8" borderId="24" xfId="1" applyFont="1" applyFill="1" applyBorder="1" applyAlignment="1">
      <alignment horizontal="left" vertical="center" wrapText="1"/>
    </xf>
    <xf numFmtId="0" fontId="13" fillId="8" borderId="0" xfId="1" applyFont="1" applyFill="1" applyAlignment="1">
      <alignment horizontal="left" vertical="center" wrapText="1"/>
    </xf>
    <xf numFmtId="0" fontId="13" fillId="8" borderId="21" xfId="1" applyFont="1" applyFill="1" applyBorder="1" applyAlignment="1">
      <alignment horizontal="left" vertical="center" wrapText="1"/>
    </xf>
  </cellXfs>
  <cellStyles count="9">
    <cellStyle name="NadpisRekapitulaceSoupisPraciStyle" xfId="2" xr:uid="{00000000-0005-0000-0000-000002000000}"/>
    <cellStyle name="NadpisStrukturyStyle" xfId="6" xr:uid="{00000000-0005-0000-0000-000006000000}"/>
    <cellStyle name="NadpisySloupcuStyle" xfId="4" xr:uid="{00000000-0005-0000-0000-000004000000}"/>
    <cellStyle name="Normal" xfId="0" builtinId="0"/>
    <cellStyle name="NormalStyle" xfId="1" xr:uid="{00000000-0005-0000-0000-000001000000}"/>
    <cellStyle name="PolDoplnInfoStyle" xfId="8" xr:uid="{00000000-0005-0000-0000-000008000000}"/>
    <cellStyle name="RekapitulaceCenyStyle" xfId="3" xr:uid="{00000000-0005-0000-0000-000003000000}"/>
    <cellStyle name="StavbaRozpocetHeaderStyle" xfId="5" xr:uid="{00000000-0005-0000-0000-000005000000}"/>
    <cellStyle name="StavebniDilStyle" xfId="7" xr:uid="{00000000-0005-0000-0000-00000700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oneCellAnchor>
    <xdr:from>
      <xdr:col>0</xdr:col>
      <xdr:colOff>0</xdr:colOff>
      <xdr:row>0</xdr:row>
      <xdr:rowOff>0</xdr:rowOff>
    </xdr:from>
    <xdr:ext cx="361950" cy="361950"/>
    <xdr:pic>
      <xdr:nvPicPr>
        <xdr:cNvPr id="3" name="Picture 2">
          <a:extLst>
            <a:ext uri="{FF2B5EF4-FFF2-40B4-BE49-F238E27FC236}">
              <a16:creationId xmlns:a16="http://schemas.microsoft.com/office/drawing/2014/main" id="{30CD452B-7847-4C76-81EC-60F340A121F9}"/>
            </a:ext>
          </a:extLst>
        </xdr:cNvPr>
        <xdr:cNvPicPr>
          <a:picLocks noChangeAspect="1"/>
        </xdr:cNvPicPr>
      </xdr:nvPicPr>
      <xdr:blipFill>
        <a:blip xmlns:r="http://schemas.openxmlformats.org/officeDocument/2006/relationships" r:embed="rId1"/>
        <a:stretch>
          <a:fillRect/>
        </a:stretch>
      </xdr:blipFill>
      <xdr:spPr>
        <a:xfrm>
          <a:off x="0" y="0"/>
          <a:ext cx="361950" cy="361950"/>
        </a:xfrm>
        <a:prstGeom prst="rect">
          <a:avLst/>
        </a:prstGeom>
      </xdr:spPr>
    </xdr:pic>
    <xdr:clientData/>
  </xdr:oneCellAnchor>
  <xdr:oneCellAnchor>
    <xdr:from>
      <xdr:col>0</xdr:col>
      <xdr:colOff>0</xdr:colOff>
      <xdr:row>0</xdr:row>
      <xdr:rowOff>0</xdr:rowOff>
    </xdr:from>
    <xdr:ext cx="361950" cy="361950"/>
    <xdr:pic>
      <xdr:nvPicPr>
        <xdr:cNvPr id="4" name="Picture 3">
          <a:extLst>
            <a:ext uri="{FF2B5EF4-FFF2-40B4-BE49-F238E27FC236}">
              <a16:creationId xmlns:a16="http://schemas.microsoft.com/office/drawing/2014/main" id="{514195C0-7803-4C94-8C80-53DE3AF8EBF9}"/>
            </a:ext>
          </a:extLst>
        </xdr:cNvPr>
        <xdr:cNvPicPr>
          <a:picLocks noChangeAspect="1"/>
        </xdr:cNvPicPr>
      </xdr:nvPicPr>
      <xdr:blipFill>
        <a:blip xmlns:r="http://schemas.openxmlformats.org/officeDocument/2006/relationships" r:embed="rId1"/>
        <a:stretch>
          <a:fillRect/>
        </a:stretch>
      </xdr:blipFill>
      <xdr:spPr>
        <a:xfrm>
          <a:off x="0" y="0"/>
          <a:ext cx="361950" cy="361950"/>
        </a:xfrm>
        <a:prstGeom prst="rect">
          <a:avLst/>
        </a:prstGeom>
      </xdr:spPr>
    </xdr:pic>
    <xdr:clientData/>
  </xdr:oneCellAnchor>
  <xdr:oneCellAnchor>
    <xdr:from>
      <xdr:col>0</xdr:col>
      <xdr:colOff>0</xdr:colOff>
      <xdr:row>0</xdr:row>
      <xdr:rowOff>0</xdr:rowOff>
    </xdr:from>
    <xdr:ext cx="361950" cy="361950"/>
    <xdr:pic>
      <xdr:nvPicPr>
        <xdr:cNvPr id="5" name="Picture 4">
          <a:extLst>
            <a:ext uri="{FF2B5EF4-FFF2-40B4-BE49-F238E27FC236}">
              <a16:creationId xmlns:a16="http://schemas.microsoft.com/office/drawing/2014/main" id="{7AF17770-4C79-4E02-AFF4-0F4F8432C8BA}"/>
            </a:ext>
          </a:extLst>
        </xdr:cNvPr>
        <xdr:cNvPicPr>
          <a:picLocks noChangeAspect="1"/>
        </xdr:cNvPicPr>
      </xdr:nvPicPr>
      <xdr:blipFill>
        <a:blip xmlns:r="http://schemas.openxmlformats.org/officeDocument/2006/relationships" r:embed="rId1"/>
        <a:stretch>
          <a:fillRect/>
        </a:stretch>
      </xdr:blipFill>
      <xdr:spPr>
        <a:xfrm>
          <a:off x="0" y="0"/>
          <a:ext cx="361950" cy="361950"/>
        </a:xfrm>
        <a:prstGeom prst="rect">
          <a:avLst/>
        </a:prstGeom>
      </xdr:spPr>
    </xdr:pic>
    <xdr:clientData/>
  </xdr:oneCellAnchor>
  <xdr:oneCellAnchor>
    <xdr:from>
      <xdr:col>0</xdr:col>
      <xdr:colOff>0</xdr:colOff>
      <xdr:row>0</xdr:row>
      <xdr:rowOff>0</xdr:rowOff>
    </xdr:from>
    <xdr:ext cx="361950" cy="361950"/>
    <xdr:pic>
      <xdr:nvPicPr>
        <xdr:cNvPr id="6" name="Picture 5">
          <a:extLst>
            <a:ext uri="{FF2B5EF4-FFF2-40B4-BE49-F238E27FC236}">
              <a16:creationId xmlns:a16="http://schemas.microsoft.com/office/drawing/2014/main" id="{6B09F1E0-359D-44A8-8EA3-336FD6DBCB7C}"/>
            </a:ext>
          </a:extLst>
        </xdr:cNvPr>
        <xdr:cNvPicPr>
          <a:picLocks noChangeAspect="1"/>
        </xdr:cNvPicPr>
      </xdr:nvPicPr>
      <xdr:blipFill>
        <a:blip xmlns:r="http://schemas.openxmlformats.org/officeDocument/2006/relationships" r:embed="rId1"/>
        <a:stretch>
          <a:fillRect/>
        </a:stretch>
      </xdr:blipFill>
      <xdr:spPr>
        <a:xfrm>
          <a:off x="0" y="0"/>
          <a:ext cx="361950" cy="361950"/>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mottmac-my.sharepoint.com/personal/volodymyr_kots_mottmac_com/Documents/Desktop/Soupis_pracI_V8_022024/Soupis_praci_NEoceneny_Prah_Lety_V7.xlsx" TargetMode="External"/><Relationship Id="rId1" Type="http://schemas.openxmlformats.org/officeDocument/2006/relationships/externalLinkPath" Target="Soupis_praci_NEoceneny_Prah_Lety_V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kapitulace"/>
      <sheetName val="001"/>
      <sheetName val="SO 021"/>
      <sheetName val="SO 101.1.1"/>
      <sheetName val="SO 101.1.2"/>
      <sheetName val="SO 101.2.1"/>
      <sheetName val="SO 101.2.2"/>
      <sheetName val="SO 111"/>
      <sheetName val="SO 114SO 114.1"/>
      <sheetName val="SO 114SO 114.2"/>
      <sheetName val="SO 114SO 114.3"/>
      <sheetName val="SO 181"/>
      <sheetName val="SO 301"/>
      <sheetName val="SO 303"/>
      <sheetName val="SO 304"/>
      <sheetName val="SO 3XX231123a"/>
      <sheetName val="SO 3XX231123c"/>
      <sheetName val="SO 404"/>
      <sheetName val="SO 405"/>
      <sheetName val="SO 406"/>
      <sheetName val="SO 501"/>
    </sheetNames>
    <sheetDataSet>
      <sheetData sheetId="0" refreshError="1"/>
      <sheetData sheetId="1" refreshError="1">
        <row r="1">
          <cell r="A1" t="str">
            <v>EstiCon</v>
          </cell>
        </row>
        <row r="3">
          <cell r="I3">
            <v>0</v>
          </cell>
        </row>
      </sheetData>
      <sheetData sheetId="2" refreshError="1">
        <row r="1">
          <cell r="A1" t="str">
            <v>EstiCon</v>
          </cell>
        </row>
        <row r="3">
          <cell r="I3">
            <v>0</v>
          </cell>
        </row>
      </sheetData>
      <sheetData sheetId="3" refreshError="1">
        <row r="1">
          <cell r="A1" t="str">
            <v>EstiCon</v>
          </cell>
        </row>
        <row r="3">
          <cell r="I3">
            <v>0</v>
          </cell>
        </row>
      </sheetData>
      <sheetData sheetId="4" refreshError="1">
        <row r="1">
          <cell r="A1" t="str">
            <v>EstiCon</v>
          </cell>
        </row>
        <row r="3">
          <cell r="I3">
            <v>0</v>
          </cell>
        </row>
      </sheetData>
      <sheetData sheetId="5" refreshError="1">
        <row r="1">
          <cell r="A1" t="str">
            <v>EstiCon</v>
          </cell>
        </row>
        <row r="3">
          <cell r="I3">
            <v>0</v>
          </cell>
        </row>
      </sheetData>
      <sheetData sheetId="6" refreshError="1">
        <row r="1">
          <cell r="A1" t="str">
            <v>EstiCon</v>
          </cell>
        </row>
        <row r="3">
          <cell r="I3">
            <v>0</v>
          </cell>
        </row>
      </sheetData>
      <sheetData sheetId="7" refreshError="1">
        <row r="1">
          <cell r="A1" t="str">
            <v>EstiCon</v>
          </cell>
        </row>
        <row r="3">
          <cell r="I3">
            <v>0</v>
          </cell>
        </row>
      </sheetData>
      <sheetData sheetId="8" refreshError="1">
        <row r="1">
          <cell r="A1" t="str">
            <v>EstiCon</v>
          </cell>
        </row>
        <row r="3">
          <cell r="I3">
            <v>0</v>
          </cell>
        </row>
      </sheetData>
      <sheetData sheetId="9" refreshError="1">
        <row r="1">
          <cell r="A1" t="str">
            <v>EstiCon</v>
          </cell>
        </row>
        <row r="3">
          <cell r="I3">
            <v>0</v>
          </cell>
        </row>
      </sheetData>
      <sheetData sheetId="10" refreshError="1">
        <row r="1">
          <cell r="A1" t="str">
            <v>EstiCon</v>
          </cell>
        </row>
        <row r="3">
          <cell r="I3">
            <v>0</v>
          </cell>
        </row>
      </sheetData>
      <sheetData sheetId="11" refreshError="1">
        <row r="1">
          <cell r="A1" t="str">
            <v>EstiCon</v>
          </cell>
        </row>
        <row r="3">
          <cell r="I3">
            <v>0</v>
          </cell>
        </row>
      </sheetData>
      <sheetData sheetId="12" refreshError="1">
        <row r="1">
          <cell r="A1" t="str">
            <v>EstiCon</v>
          </cell>
        </row>
        <row r="3">
          <cell r="I3">
            <v>0</v>
          </cell>
        </row>
      </sheetData>
      <sheetData sheetId="13" refreshError="1">
        <row r="1">
          <cell r="A1" t="str">
            <v>EstiCon</v>
          </cell>
        </row>
        <row r="3">
          <cell r="I3">
            <v>0</v>
          </cell>
        </row>
      </sheetData>
      <sheetData sheetId="14" refreshError="1">
        <row r="1">
          <cell r="A1" t="str">
            <v>EstiCon</v>
          </cell>
        </row>
        <row r="3">
          <cell r="I3">
            <v>0</v>
          </cell>
        </row>
      </sheetData>
      <sheetData sheetId="15" refreshError="1">
        <row r="1">
          <cell r="A1" t="str">
            <v>EstiCon</v>
          </cell>
        </row>
        <row r="3">
          <cell r="I3">
            <v>0</v>
          </cell>
        </row>
      </sheetData>
      <sheetData sheetId="16" refreshError="1">
        <row r="1">
          <cell r="A1" t="str">
            <v>EstiCon</v>
          </cell>
        </row>
        <row r="3">
          <cell r="I3">
            <v>0</v>
          </cell>
        </row>
      </sheetData>
      <sheetData sheetId="17" refreshError="1">
        <row r="1">
          <cell r="A1" t="str">
            <v>EstiCon</v>
          </cell>
        </row>
        <row r="3">
          <cell r="I3">
            <v>0</v>
          </cell>
        </row>
      </sheetData>
      <sheetData sheetId="18" refreshError="1">
        <row r="1">
          <cell r="A1" t="str">
            <v>EstiCon</v>
          </cell>
        </row>
        <row r="3">
          <cell r="I3">
            <v>0</v>
          </cell>
        </row>
      </sheetData>
      <sheetData sheetId="19" refreshError="1">
        <row r="1">
          <cell r="A1" t="str">
            <v>EstiCon</v>
          </cell>
        </row>
        <row r="3">
          <cell r="I3">
            <v>0</v>
          </cell>
        </row>
      </sheetData>
      <sheetData sheetId="20" refreshError="1">
        <row r="1">
          <cell r="A1" t="str">
            <v>EstiCon</v>
          </cell>
        </row>
        <row r="3">
          <cell r="I3">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36"/>
  <sheetViews>
    <sheetView tabSelected="1" workbookViewId="0">
      <selection activeCell="F1" sqref="F1:F9"/>
    </sheetView>
  </sheetViews>
  <sheetFormatPr defaultRowHeight="15" x14ac:dyDescent="0.25"/>
  <cols>
    <col min="1" max="2" width="32.42578125" customWidth="1"/>
    <col min="3" max="4" width="19.42578125" customWidth="1"/>
    <col min="5" max="5" width="50.140625" customWidth="1"/>
    <col min="6" max="6" width="27.7109375" customWidth="1"/>
  </cols>
  <sheetData>
    <row r="1" spans="1:6" x14ac:dyDescent="0.25">
      <c r="A1" s="1" t="s">
        <v>0</v>
      </c>
      <c r="B1" s="2" t="s">
        <v>1</v>
      </c>
      <c r="C1" s="3"/>
      <c r="D1" s="3"/>
      <c r="E1" s="3"/>
      <c r="F1" s="54" t="s">
        <v>1095</v>
      </c>
    </row>
    <row r="2" spans="1:6" ht="15" customHeight="1" x14ac:dyDescent="0.25">
      <c r="A2" s="1"/>
      <c r="B2" s="47" t="s">
        <v>2</v>
      </c>
      <c r="C2" s="3"/>
      <c r="D2" s="3"/>
      <c r="E2" s="3"/>
      <c r="F2" s="55"/>
    </row>
    <row r="3" spans="1:6" x14ac:dyDescent="0.25">
      <c r="A3" s="3"/>
      <c r="B3" s="47"/>
      <c r="C3" s="3"/>
      <c r="D3" s="3"/>
      <c r="E3" s="3"/>
      <c r="F3" s="55"/>
    </row>
    <row r="4" spans="1:6" ht="15" customHeight="1" x14ac:dyDescent="0.25">
      <c r="A4" s="3"/>
      <c r="B4" s="47" t="s">
        <v>3</v>
      </c>
      <c r="C4" s="47"/>
      <c r="D4" s="47"/>
      <c r="E4" s="56"/>
      <c r="F4" s="55"/>
    </row>
    <row r="5" spans="1:6" x14ac:dyDescent="0.25">
      <c r="A5" s="3"/>
      <c r="B5" s="3"/>
      <c r="C5" s="3"/>
      <c r="D5" s="3"/>
      <c r="E5" s="3"/>
      <c r="F5" s="55"/>
    </row>
    <row r="6" spans="1:6" x14ac:dyDescent="0.25">
      <c r="A6" s="3"/>
      <c r="B6" s="4" t="s">
        <v>4</v>
      </c>
      <c r="C6" s="5">
        <f>SUM(C10:C36)</f>
        <v>0</v>
      </c>
      <c r="D6" s="3"/>
      <c r="E6" s="3"/>
      <c r="F6" s="55"/>
    </row>
    <row r="7" spans="1:6" x14ac:dyDescent="0.25">
      <c r="A7" s="3"/>
      <c r="B7" s="4" t="s">
        <v>5</v>
      </c>
      <c r="C7" s="5">
        <f>SUM(E10:E36)</f>
        <v>0</v>
      </c>
      <c r="D7" s="3"/>
      <c r="E7" s="3"/>
      <c r="F7" s="55"/>
    </row>
    <row r="8" spans="1:6" x14ac:dyDescent="0.25">
      <c r="A8" s="3"/>
      <c r="B8" s="3"/>
      <c r="C8" s="3"/>
      <c r="D8" s="3"/>
      <c r="E8" s="3"/>
      <c r="F8" s="55"/>
    </row>
    <row r="9" spans="1:6" ht="15.75" thickBot="1" x14ac:dyDescent="0.3">
      <c r="A9" s="6" t="s">
        <v>6</v>
      </c>
      <c r="B9" s="6" t="s">
        <v>7</v>
      </c>
      <c r="C9" s="6" t="s">
        <v>8</v>
      </c>
      <c r="D9" s="6" t="s">
        <v>9</v>
      </c>
      <c r="E9" s="6" t="s">
        <v>10</v>
      </c>
      <c r="F9" s="57"/>
    </row>
    <row r="10" spans="1:6" ht="26.25" thickBot="1" x14ac:dyDescent="0.3">
      <c r="A10" s="58" t="s">
        <v>11</v>
      </c>
      <c r="B10" s="7" t="s">
        <v>12</v>
      </c>
      <c r="C10" s="8">
        <f>'[1]001'!I3</f>
        <v>0</v>
      </c>
      <c r="D10" s="8">
        <v>0</v>
      </c>
      <c r="E10" s="8">
        <f t="shared" ref="E10:E36" si="0">C10+D10</f>
        <v>0</v>
      </c>
      <c r="F10" s="59" t="s">
        <v>1096</v>
      </c>
    </row>
    <row r="11" spans="1:6" ht="15.75" thickBot="1" x14ac:dyDescent="0.3">
      <c r="A11" s="58" t="s">
        <v>13</v>
      </c>
      <c r="B11" s="7" t="s">
        <v>14</v>
      </c>
      <c r="C11" s="8">
        <f>'[1]SO 021'!I3</f>
        <v>0</v>
      </c>
      <c r="D11" s="8">
        <v>0</v>
      </c>
      <c r="E11" s="8">
        <f t="shared" si="0"/>
        <v>0</v>
      </c>
      <c r="F11" s="59" t="s">
        <v>1096</v>
      </c>
    </row>
    <row r="12" spans="1:6" ht="39" thickBot="1" x14ac:dyDescent="0.3">
      <c r="A12" s="58" t="s">
        <v>15</v>
      </c>
      <c r="B12" s="7" t="s">
        <v>16</v>
      </c>
      <c r="C12" s="8">
        <f>'[1]SO 101.1.1'!I3</f>
        <v>0</v>
      </c>
      <c r="D12" s="8">
        <v>0</v>
      </c>
      <c r="E12" s="8">
        <f t="shared" si="0"/>
        <v>0</v>
      </c>
      <c r="F12" s="59" t="s">
        <v>1096</v>
      </c>
    </row>
    <row r="13" spans="1:6" ht="39" thickBot="1" x14ac:dyDescent="0.3">
      <c r="A13" s="58" t="s">
        <v>17</v>
      </c>
      <c r="B13" s="7" t="s">
        <v>18</v>
      </c>
      <c r="C13" s="8">
        <f>'[1]SO 101.1.2'!I3</f>
        <v>0</v>
      </c>
      <c r="D13" s="8">
        <v>0</v>
      </c>
      <c r="E13" s="8">
        <f t="shared" si="0"/>
        <v>0</v>
      </c>
      <c r="F13" s="59" t="s">
        <v>1096</v>
      </c>
    </row>
    <row r="14" spans="1:6" ht="39" thickBot="1" x14ac:dyDescent="0.3">
      <c r="A14" s="58" t="s">
        <v>19</v>
      </c>
      <c r="B14" s="7" t="s">
        <v>20</v>
      </c>
      <c r="C14" s="8">
        <f>'[1]SO 101.2.1'!I3</f>
        <v>0</v>
      </c>
      <c r="D14" s="8">
        <v>0</v>
      </c>
      <c r="E14" s="8">
        <f t="shared" si="0"/>
        <v>0</v>
      </c>
      <c r="F14" s="59" t="s">
        <v>1096</v>
      </c>
    </row>
    <row r="15" spans="1:6" ht="39" thickBot="1" x14ac:dyDescent="0.3">
      <c r="A15" s="58" t="s">
        <v>21</v>
      </c>
      <c r="B15" s="7" t="s">
        <v>22</v>
      </c>
      <c r="C15" s="8">
        <f>'[1]SO 101.2.2'!I3</f>
        <v>0</v>
      </c>
      <c r="D15" s="8">
        <v>0</v>
      </c>
      <c r="E15" s="8">
        <f t="shared" si="0"/>
        <v>0</v>
      </c>
      <c r="F15" s="59" t="s">
        <v>1096</v>
      </c>
    </row>
    <row r="16" spans="1:6" ht="15.75" thickBot="1" x14ac:dyDescent="0.3">
      <c r="A16" s="58" t="s">
        <v>23</v>
      </c>
      <c r="B16" s="7" t="s">
        <v>24</v>
      </c>
      <c r="C16" s="8">
        <f>'[1]SO 111'!I3</f>
        <v>0</v>
      </c>
      <c r="D16" s="8">
        <v>0</v>
      </c>
      <c r="E16" s="8">
        <f t="shared" si="0"/>
        <v>0</v>
      </c>
      <c r="F16" s="59" t="s">
        <v>1096</v>
      </c>
    </row>
    <row r="17" spans="1:6" ht="15.75" thickBot="1" x14ac:dyDescent="0.3">
      <c r="A17" s="60" t="s">
        <v>624</v>
      </c>
      <c r="B17" s="61" t="s">
        <v>625</v>
      </c>
      <c r="C17" s="62"/>
      <c r="D17" s="62"/>
      <c r="E17" s="62"/>
      <c r="F17" s="63"/>
    </row>
    <row r="18" spans="1:6" ht="15.75" thickBot="1" x14ac:dyDescent="0.3">
      <c r="A18" s="58" t="s">
        <v>1097</v>
      </c>
      <c r="B18" s="7" t="s">
        <v>26</v>
      </c>
      <c r="C18" s="8">
        <f>'[1]SO 114SO 114.1'!I3</f>
        <v>0</v>
      </c>
      <c r="D18" s="8">
        <v>0</v>
      </c>
      <c r="E18" s="8">
        <f t="shared" si="0"/>
        <v>0</v>
      </c>
      <c r="F18" s="59" t="s">
        <v>1096</v>
      </c>
    </row>
    <row r="19" spans="1:6" ht="15.75" thickBot="1" x14ac:dyDescent="0.3">
      <c r="A19" s="64" t="s">
        <v>1098</v>
      </c>
      <c r="B19" s="65" t="s">
        <v>1099</v>
      </c>
      <c r="C19" s="66"/>
      <c r="D19" s="66"/>
      <c r="E19" s="66"/>
      <c r="F19" s="67"/>
    </row>
    <row r="20" spans="1:6" ht="15.75" thickBot="1" x14ac:dyDescent="0.3">
      <c r="A20" s="68" t="s">
        <v>1100</v>
      </c>
      <c r="B20" s="7" t="s">
        <v>28</v>
      </c>
      <c r="C20" s="8">
        <f>'[1]SO 114SO 114.2'!I3</f>
        <v>0</v>
      </c>
      <c r="D20" s="8">
        <v>0</v>
      </c>
      <c r="E20" s="8">
        <f t="shared" si="0"/>
        <v>0</v>
      </c>
      <c r="F20" s="69" t="s">
        <v>1101</v>
      </c>
    </row>
    <row r="21" spans="1:6" ht="15.75" thickBot="1" x14ac:dyDescent="0.3">
      <c r="A21" s="70" t="s">
        <v>1098</v>
      </c>
      <c r="B21" s="71" t="s">
        <v>1102</v>
      </c>
      <c r="C21" s="72"/>
      <c r="D21" s="72"/>
      <c r="E21" s="72"/>
      <c r="F21" s="73"/>
    </row>
    <row r="22" spans="1:6" ht="15.75" thickBot="1" x14ac:dyDescent="0.3">
      <c r="A22" s="68" t="s">
        <v>1103</v>
      </c>
      <c r="B22" s="7" t="s">
        <v>30</v>
      </c>
      <c r="C22" s="8">
        <f>'[1]SO 114SO 114.3'!I3</f>
        <v>0</v>
      </c>
      <c r="D22" s="8">
        <v>0</v>
      </c>
      <c r="E22" s="8">
        <f t="shared" si="0"/>
        <v>0</v>
      </c>
      <c r="F22" s="69" t="s">
        <v>1101</v>
      </c>
    </row>
    <row r="23" spans="1:6" ht="15.75" thickBot="1" x14ac:dyDescent="0.3">
      <c r="A23" s="70" t="s">
        <v>1098</v>
      </c>
      <c r="B23" s="71" t="s">
        <v>1104</v>
      </c>
      <c r="C23" s="72"/>
      <c r="D23" s="72"/>
      <c r="E23" s="72"/>
      <c r="F23" s="73"/>
    </row>
    <row r="24" spans="1:6" ht="15.75" thickBot="1" x14ac:dyDescent="0.3">
      <c r="A24" s="58" t="s">
        <v>31</v>
      </c>
      <c r="B24" s="7" t="s">
        <v>32</v>
      </c>
      <c r="C24" s="8">
        <f>'[1]SO 181'!I3</f>
        <v>0</v>
      </c>
      <c r="D24" s="8">
        <v>0</v>
      </c>
      <c r="E24" s="8">
        <f t="shared" si="0"/>
        <v>0</v>
      </c>
      <c r="F24" s="59" t="s">
        <v>1096</v>
      </c>
    </row>
    <row r="25" spans="1:6" ht="75.75" thickBot="1" x14ac:dyDescent="0.3">
      <c r="A25" s="74" t="s">
        <v>1105</v>
      </c>
      <c r="B25" s="7" t="s">
        <v>34</v>
      </c>
      <c r="C25" s="8">
        <f>'[1]SO 301'!I3</f>
        <v>0</v>
      </c>
      <c r="D25" s="8">
        <v>0</v>
      </c>
      <c r="E25" s="8">
        <f t="shared" si="0"/>
        <v>0</v>
      </c>
      <c r="F25" s="75" t="s">
        <v>1106</v>
      </c>
    </row>
    <row r="26" spans="1:6" ht="15.75" thickBot="1" x14ac:dyDescent="0.3">
      <c r="A26" s="76" t="s">
        <v>1098</v>
      </c>
      <c r="B26" s="77" t="s">
        <v>1107</v>
      </c>
      <c r="C26" s="78"/>
      <c r="D26" s="78"/>
      <c r="E26" s="78"/>
      <c r="F26" s="79"/>
    </row>
    <row r="27" spans="1:6" ht="15.75" thickBot="1" x14ac:dyDescent="0.3">
      <c r="A27" s="58" t="s">
        <v>35</v>
      </c>
      <c r="B27" s="7" t="s">
        <v>36</v>
      </c>
      <c r="C27" s="8">
        <f>'[1]SO 303'!I3</f>
        <v>0</v>
      </c>
      <c r="D27" s="8">
        <v>0</v>
      </c>
      <c r="E27" s="8">
        <f t="shared" si="0"/>
        <v>0</v>
      </c>
      <c r="F27" s="59" t="s">
        <v>1096</v>
      </c>
    </row>
    <row r="28" spans="1:6" ht="15.75" thickBot="1" x14ac:dyDescent="0.3">
      <c r="A28" s="58" t="s">
        <v>37</v>
      </c>
      <c r="B28" s="7" t="s">
        <v>38</v>
      </c>
      <c r="C28" s="8">
        <f>'[1]SO 304'!I3</f>
        <v>0</v>
      </c>
      <c r="D28" s="8">
        <v>0</v>
      </c>
      <c r="E28" s="8">
        <f t="shared" si="0"/>
        <v>0</v>
      </c>
      <c r="F28" s="59" t="s">
        <v>1096</v>
      </c>
    </row>
    <row r="29" spans="1:6" ht="15.75" thickBot="1" x14ac:dyDescent="0.3">
      <c r="A29" s="80" t="s">
        <v>1108</v>
      </c>
      <c r="B29" s="81" t="s">
        <v>1109</v>
      </c>
      <c r="C29" s="82"/>
      <c r="D29" s="82"/>
      <c r="E29" s="82"/>
      <c r="F29" s="83"/>
    </row>
    <row r="30" spans="1:6" ht="26.25" thickBot="1" x14ac:dyDescent="0.3">
      <c r="A30" s="68" t="s">
        <v>39</v>
      </c>
      <c r="B30" s="7" t="s">
        <v>40</v>
      </c>
      <c r="C30" s="8">
        <f>'[1]SO 3XX231123a'!I3</f>
        <v>0</v>
      </c>
      <c r="D30" s="8">
        <v>0</v>
      </c>
      <c r="E30" s="8">
        <f t="shared" si="0"/>
        <v>0</v>
      </c>
      <c r="F30" s="69" t="s">
        <v>1101</v>
      </c>
    </row>
    <row r="31" spans="1:6" ht="15.75" thickBot="1" x14ac:dyDescent="0.3">
      <c r="A31" s="68" t="s">
        <v>41</v>
      </c>
      <c r="B31" s="7" t="s">
        <v>42</v>
      </c>
      <c r="C31" s="8">
        <f>'[1]SO 3XX231123c'!I3</f>
        <v>0</v>
      </c>
      <c r="D31" s="8">
        <v>0</v>
      </c>
      <c r="E31" s="8">
        <f t="shared" si="0"/>
        <v>0</v>
      </c>
      <c r="F31" s="69" t="s">
        <v>1101</v>
      </c>
    </row>
    <row r="32" spans="1:6" ht="15.75" thickBot="1" x14ac:dyDescent="0.3">
      <c r="A32" s="84" t="s">
        <v>1098</v>
      </c>
      <c r="B32" s="85" t="s">
        <v>1110</v>
      </c>
      <c r="C32" s="86"/>
      <c r="D32" s="86"/>
      <c r="E32" s="86"/>
      <c r="F32" s="87"/>
    </row>
    <row r="33" spans="1:6" ht="15.75" thickBot="1" x14ac:dyDescent="0.3">
      <c r="A33" s="58" t="s">
        <v>43</v>
      </c>
      <c r="B33" s="7" t="s">
        <v>44</v>
      </c>
      <c r="C33" s="8">
        <f>'[1]SO 404'!I3</f>
        <v>0</v>
      </c>
      <c r="D33" s="8">
        <v>0</v>
      </c>
      <c r="E33" s="8">
        <f t="shared" si="0"/>
        <v>0</v>
      </c>
      <c r="F33" s="59" t="s">
        <v>1096</v>
      </c>
    </row>
    <row r="34" spans="1:6" ht="15.75" thickBot="1" x14ac:dyDescent="0.3">
      <c r="A34" s="58" t="s">
        <v>45</v>
      </c>
      <c r="B34" s="7" t="s">
        <v>46</v>
      </c>
      <c r="C34" s="8">
        <f>'[1]SO 405'!I3</f>
        <v>0</v>
      </c>
      <c r="D34" s="8">
        <v>0</v>
      </c>
      <c r="E34" s="8">
        <f t="shared" si="0"/>
        <v>0</v>
      </c>
      <c r="F34" s="59" t="s">
        <v>1096</v>
      </c>
    </row>
    <row r="35" spans="1:6" ht="15.75" thickBot="1" x14ac:dyDescent="0.3">
      <c r="A35" s="58" t="s">
        <v>47</v>
      </c>
      <c r="B35" s="7" t="s">
        <v>48</v>
      </c>
      <c r="C35" s="8">
        <f>'[1]SO 406'!I3</f>
        <v>0</v>
      </c>
      <c r="D35" s="8">
        <v>0</v>
      </c>
      <c r="E35" s="8">
        <f t="shared" si="0"/>
        <v>0</v>
      </c>
      <c r="F35" s="59" t="s">
        <v>1096</v>
      </c>
    </row>
    <row r="36" spans="1:6" ht="15.75" thickBot="1" x14ac:dyDescent="0.3">
      <c r="A36" s="58" t="s">
        <v>49</v>
      </c>
      <c r="B36" s="7" t="s">
        <v>50</v>
      </c>
      <c r="C36" s="8">
        <f>'[1]SO 501'!I3</f>
        <v>0</v>
      </c>
      <c r="D36" s="8">
        <v>0</v>
      </c>
      <c r="E36" s="8">
        <f t="shared" si="0"/>
        <v>0</v>
      </c>
      <c r="F36" s="59" t="s">
        <v>1096</v>
      </c>
    </row>
  </sheetData>
  <mergeCells count="10">
    <mergeCell ref="B21:F21"/>
    <mergeCell ref="B23:F23"/>
    <mergeCell ref="B26:F26"/>
    <mergeCell ref="B29:F29"/>
    <mergeCell ref="B32:F32"/>
    <mergeCell ref="B2:B3"/>
    <mergeCell ref="B4:E4"/>
    <mergeCell ref="F1:F9"/>
    <mergeCell ref="B17:F17"/>
    <mergeCell ref="B19:F19"/>
  </mergeCells>
  <pageMargins left="0.7" right="0.7" top="0.75" bottom="0.75" header="0.3" footer="0.3"/>
  <pageSetup fitToHeight="0"/>
  <headerFooter>
    <oddFooter>&amp;C_x000D_&amp;1#&amp;"Calibri"&amp;10&amp;K000000 Mott MacDonald Restricted</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6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48" t="s">
        <v>54</v>
      </c>
      <c r="D3" s="49"/>
      <c r="E3" s="18" t="s">
        <v>55</v>
      </c>
      <c r="F3" s="14"/>
      <c r="G3" s="14"/>
      <c r="H3" s="19" t="s">
        <v>27</v>
      </c>
      <c r="I3" s="20">
        <f>SUMIFS(I9:I64,A9:A64,"SD")</f>
        <v>0</v>
      </c>
      <c r="J3" s="16"/>
      <c r="O3">
        <v>0</v>
      </c>
      <c r="P3">
        <v>2</v>
      </c>
    </row>
    <row r="4" spans="1:16" x14ac:dyDescent="0.25">
      <c r="A4" s="3" t="s">
        <v>56</v>
      </c>
      <c r="B4" s="17" t="s">
        <v>623</v>
      </c>
      <c r="C4" s="48" t="s">
        <v>624</v>
      </c>
      <c r="D4" s="49"/>
      <c r="E4" s="18" t="s">
        <v>625</v>
      </c>
      <c r="F4" s="14"/>
      <c r="G4" s="14"/>
      <c r="H4" s="14"/>
      <c r="I4" s="14"/>
      <c r="J4" s="16"/>
      <c r="O4">
        <v>0.15</v>
      </c>
      <c r="P4">
        <v>2</v>
      </c>
    </row>
    <row r="5" spans="1:16" x14ac:dyDescent="0.25">
      <c r="A5" s="3" t="s">
        <v>626</v>
      </c>
      <c r="B5" s="17" t="s">
        <v>57</v>
      </c>
      <c r="C5" s="48" t="s">
        <v>27</v>
      </c>
      <c r="D5" s="49"/>
      <c r="E5" s="18" t="s">
        <v>28</v>
      </c>
      <c r="F5" s="14"/>
      <c r="G5" s="14"/>
      <c r="H5" s="14"/>
      <c r="I5" s="14"/>
      <c r="J5" s="16"/>
      <c r="O5">
        <v>0.21</v>
      </c>
    </row>
    <row r="6" spans="1:16" x14ac:dyDescent="0.25">
      <c r="A6" s="50" t="s">
        <v>58</v>
      </c>
      <c r="B6" s="51" t="s">
        <v>59</v>
      </c>
      <c r="C6" s="52" t="s">
        <v>60</v>
      </c>
      <c r="D6" s="52" t="s">
        <v>61</v>
      </c>
      <c r="E6" s="52" t="s">
        <v>62</v>
      </c>
      <c r="F6" s="52" t="s">
        <v>63</v>
      </c>
      <c r="G6" s="52" t="s">
        <v>64</v>
      </c>
      <c r="H6" s="52" t="s">
        <v>65</v>
      </c>
      <c r="I6" s="52"/>
      <c r="J6" s="53" t="s">
        <v>66</v>
      </c>
    </row>
    <row r="7" spans="1:16" x14ac:dyDescent="0.25">
      <c r="A7" s="50"/>
      <c r="B7" s="51"/>
      <c r="C7" s="52"/>
      <c r="D7" s="52"/>
      <c r="E7" s="52"/>
      <c r="F7" s="52"/>
      <c r="G7" s="52"/>
      <c r="H7" s="6" t="s">
        <v>67</v>
      </c>
      <c r="I7" s="6" t="s">
        <v>68</v>
      </c>
      <c r="J7" s="53"/>
    </row>
    <row r="8" spans="1:16" x14ac:dyDescent="0.25">
      <c r="A8" s="23">
        <v>0</v>
      </c>
      <c r="B8" s="21">
        <v>1</v>
      </c>
      <c r="C8" s="24">
        <v>2</v>
      </c>
      <c r="D8" s="6">
        <v>3</v>
      </c>
      <c r="E8" s="24">
        <v>4</v>
      </c>
      <c r="F8" s="6">
        <v>5</v>
      </c>
      <c r="G8" s="6">
        <v>6</v>
      </c>
      <c r="H8" s="6">
        <v>7</v>
      </c>
      <c r="I8" s="24">
        <v>8</v>
      </c>
      <c r="J8" s="22">
        <v>9</v>
      </c>
    </row>
    <row r="9" spans="1:16" x14ac:dyDescent="0.25">
      <c r="A9" s="25" t="s">
        <v>69</v>
      </c>
      <c r="B9" s="26"/>
      <c r="C9" s="27" t="s">
        <v>70</v>
      </c>
      <c r="D9" s="28"/>
      <c r="E9" s="25" t="s">
        <v>71</v>
      </c>
      <c r="F9" s="28"/>
      <c r="G9" s="28"/>
      <c r="H9" s="28"/>
      <c r="I9" s="29">
        <f>SUMIFS(I10:I13,A10:A13,"P")</f>
        <v>0</v>
      </c>
      <c r="J9" s="30"/>
    </row>
    <row r="10" spans="1:16" ht="30" x14ac:dyDescent="0.25">
      <c r="A10" s="31" t="s">
        <v>72</v>
      </c>
      <c r="B10" s="31">
        <v>1</v>
      </c>
      <c r="C10" s="32" t="s">
        <v>388</v>
      </c>
      <c r="D10" s="31" t="s">
        <v>389</v>
      </c>
      <c r="E10" s="33" t="s">
        <v>152</v>
      </c>
      <c r="F10" s="34" t="s">
        <v>153</v>
      </c>
      <c r="G10" s="35">
        <v>13.635</v>
      </c>
      <c r="H10" s="36">
        <v>0</v>
      </c>
      <c r="I10" s="36">
        <f>ROUND(G10*H10,P4)</f>
        <v>0</v>
      </c>
      <c r="J10" s="31"/>
      <c r="O10" s="37">
        <f>I10*0.21</f>
        <v>0</v>
      </c>
      <c r="P10">
        <v>3</v>
      </c>
    </row>
    <row r="11" spans="1:16" ht="105" x14ac:dyDescent="0.25">
      <c r="A11" s="31" t="s">
        <v>77</v>
      </c>
      <c r="B11" s="38"/>
      <c r="C11" s="39"/>
      <c r="D11" s="39"/>
      <c r="E11" s="33" t="s">
        <v>646</v>
      </c>
      <c r="F11" s="39"/>
      <c r="G11" s="39"/>
      <c r="H11" s="39"/>
      <c r="I11" s="39"/>
      <c r="J11" s="40"/>
    </row>
    <row r="12" spans="1:16" ht="30" x14ac:dyDescent="0.25">
      <c r="A12" s="31" t="s">
        <v>79</v>
      </c>
      <c r="B12" s="38"/>
      <c r="C12" s="39"/>
      <c r="D12" s="39"/>
      <c r="E12" s="41" t="s">
        <v>647</v>
      </c>
      <c r="F12" s="39"/>
      <c r="G12" s="39"/>
      <c r="H12" s="39"/>
      <c r="I12" s="39"/>
      <c r="J12" s="40"/>
    </row>
    <row r="13" spans="1:16" ht="105" x14ac:dyDescent="0.25">
      <c r="A13" s="31" t="s">
        <v>81</v>
      </c>
      <c r="B13" s="38"/>
      <c r="C13" s="39"/>
      <c r="D13" s="39"/>
      <c r="E13" s="33" t="s">
        <v>392</v>
      </c>
      <c r="F13" s="39"/>
      <c r="G13" s="39"/>
      <c r="H13" s="39"/>
      <c r="I13" s="39"/>
      <c r="J13" s="40"/>
    </row>
    <row r="14" spans="1:16" x14ac:dyDescent="0.25">
      <c r="A14" s="25" t="s">
        <v>69</v>
      </c>
      <c r="B14" s="26"/>
      <c r="C14" s="27" t="s">
        <v>134</v>
      </c>
      <c r="D14" s="28"/>
      <c r="E14" s="25" t="s">
        <v>135</v>
      </c>
      <c r="F14" s="28"/>
      <c r="G14" s="28"/>
      <c r="H14" s="28"/>
      <c r="I14" s="29">
        <f>SUMIFS(I15:I42,A15:A42,"P")</f>
        <v>0</v>
      </c>
      <c r="J14" s="30"/>
    </row>
    <row r="15" spans="1:16" ht="30" x14ac:dyDescent="0.25">
      <c r="A15" s="31" t="s">
        <v>72</v>
      </c>
      <c r="B15" s="31">
        <v>3</v>
      </c>
      <c r="C15" s="32" t="s">
        <v>648</v>
      </c>
      <c r="D15" s="31" t="s">
        <v>134</v>
      </c>
      <c r="E15" s="33" t="s">
        <v>649</v>
      </c>
      <c r="F15" s="34" t="s">
        <v>138</v>
      </c>
      <c r="G15" s="35">
        <v>19.058</v>
      </c>
      <c r="H15" s="36">
        <v>0</v>
      </c>
      <c r="I15" s="36">
        <f>ROUND(G15*H15,P4)</f>
        <v>0</v>
      </c>
      <c r="J15" s="31"/>
      <c r="O15" s="37">
        <f>I15*0.21</f>
        <v>0</v>
      </c>
      <c r="P15">
        <v>3</v>
      </c>
    </row>
    <row r="16" spans="1:16" ht="255" x14ac:dyDescent="0.25">
      <c r="A16" s="31" t="s">
        <v>77</v>
      </c>
      <c r="B16" s="38"/>
      <c r="C16" s="39"/>
      <c r="D16" s="39"/>
      <c r="E16" s="33" t="s">
        <v>650</v>
      </c>
      <c r="F16" s="39"/>
      <c r="G16" s="39"/>
      <c r="H16" s="39"/>
      <c r="I16" s="39"/>
      <c r="J16" s="40"/>
    </row>
    <row r="17" spans="1:16" ht="30" x14ac:dyDescent="0.25">
      <c r="A17" s="31" t="s">
        <v>79</v>
      </c>
      <c r="B17" s="38"/>
      <c r="C17" s="39"/>
      <c r="D17" s="39"/>
      <c r="E17" s="41" t="s">
        <v>651</v>
      </c>
      <c r="F17" s="39"/>
      <c r="G17" s="39"/>
      <c r="H17" s="39"/>
      <c r="I17" s="39"/>
      <c r="J17" s="40"/>
    </row>
    <row r="18" spans="1:16" ht="90" x14ac:dyDescent="0.25">
      <c r="A18" s="31" t="s">
        <v>81</v>
      </c>
      <c r="B18" s="38"/>
      <c r="C18" s="39"/>
      <c r="D18" s="39"/>
      <c r="E18" s="33" t="s">
        <v>171</v>
      </c>
      <c r="F18" s="39"/>
      <c r="G18" s="39"/>
      <c r="H18" s="39"/>
      <c r="I18" s="39"/>
      <c r="J18" s="40"/>
    </row>
    <row r="19" spans="1:16" ht="30" x14ac:dyDescent="0.25">
      <c r="A19" s="31" t="s">
        <v>72</v>
      </c>
      <c r="B19" s="31">
        <v>5</v>
      </c>
      <c r="C19" s="32" t="s">
        <v>652</v>
      </c>
      <c r="D19" s="31" t="s">
        <v>134</v>
      </c>
      <c r="E19" s="33" t="s">
        <v>653</v>
      </c>
      <c r="F19" s="34" t="s">
        <v>174</v>
      </c>
      <c r="G19" s="35">
        <v>63.765000000000001</v>
      </c>
      <c r="H19" s="36">
        <v>0</v>
      </c>
      <c r="I19" s="36">
        <f>ROUND(G19*H19,P4)</f>
        <v>0</v>
      </c>
      <c r="J19" s="31"/>
      <c r="O19" s="37">
        <f>I19*0.21</f>
        <v>0</v>
      </c>
      <c r="P19">
        <v>3</v>
      </c>
    </row>
    <row r="20" spans="1:16" ht="45" x14ac:dyDescent="0.25">
      <c r="A20" s="31" t="s">
        <v>77</v>
      </c>
      <c r="B20" s="38"/>
      <c r="C20" s="39"/>
      <c r="D20" s="39"/>
      <c r="E20" s="33" t="s">
        <v>654</v>
      </c>
      <c r="F20" s="39"/>
      <c r="G20" s="39"/>
      <c r="H20" s="39"/>
      <c r="I20" s="39"/>
      <c r="J20" s="40"/>
    </row>
    <row r="21" spans="1:16" ht="30" x14ac:dyDescent="0.25">
      <c r="A21" s="31" t="s">
        <v>79</v>
      </c>
      <c r="B21" s="38"/>
      <c r="C21" s="39"/>
      <c r="D21" s="39"/>
      <c r="E21" s="41" t="s">
        <v>655</v>
      </c>
      <c r="F21" s="39"/>
      <c r="G21" s="39"/>
      <c r="H21" s="39"/>
      <c r="I21" s="39"/>
      <c r="J21" s="40"/>
    </row>
    <row r="22" spans="1:16" ht="45" x14ac:dyDescent="0.25">
      <c r="A22" s="31" t="s">
        <v>81</v>
      </c>
      <c r="B22" s="38"/>
      <c r="C22" s="39"/>
      <c r="D22" s="39"/>
      <c r="E22" s="33" t="s">
        <v>177</v>
      </c>
      <c r="F22" s="39"/>
      <c r="G22" s="39"/>
      <c r="H22" s="39"/>
      <c r="I22" s="39"/>
      <c r="J22" s="40"/>
    </row>
    <row r="23" spans="1:16" ht="30" x14ac:dyDescent="0.25">
      <c r="A23" s="31" t="s">
        <v>72</v>
      </c>
      <c r="B23" s="31">
        <v>7</v>
      </c>
      <c r="C23" s="32" t="s">
        <v>415</v>
      </c>
      <c r="D23" s="31" t="s">
        <v>134</v>
      </c>
      <c r="E23" s="33" t="s">
        <v>416</v>
      </c>
      <c r="F23" s="34" t="s">
        <v>213</v>
      </c>
      <c r="G23" s="35">
        <v>103</v>
      </c>
      <c r="H23" s="36">
        <v>0</v>
      </c>
      <c r="I23" s="36">
        <f>ROUND(G23*H23,P4)</f>
        <v>0</v>
      </c>
      <c r="J23" s="31"/>
      <c r="O23" s="37">
        <f>I23*0.21</f>
        <v>0</v>
      </c>
      <c r="P23">
        <v>3</v>
      </c>
    </row>
    <row r="24" spans="1:16" ht="105" x14ac:dyDescent="0.25">
      <c r="A24" s="31" t="s">
        <v>77</v>
      </c>
      <c r="B24" s="38"/>
      <c r="C24" s="39"/>
      <c r="D24" s="39"/>
      <c r="E24" s="33" t="s">
        <v>656</v>
      </c>
      <c r="F24" s="39"/>
      <c r="G24" s="39"/>
      <c r="H24" s="39"/>
      <c r="I24" s="39"/>
      <c r="J24" s="40"/>
    </row>
    <row r="25" spans="1:16" ht="30" x14ac:dyDescent="0.25">
      <c r="A25" s="31" t="s">
        <v>79</v>
      </c>
      <c r="B25" s="38"/>
      <c r="C25" s="39"/>
      <c r="D25" s="39"/>
      <c r="E25" s="41" t="s">
        <v>480</v>
      </c>
      <c r="F25" s="39"/>
      <c r="G25" s="39"/>
      <c r="H25" s="39"/>
      <c r="I25" s="39"/>
      <c r="J25" s="40"/>
    </row>
    <row r="26" spans="1:16" ht="90" x14ac:dyDescent="0.25">
      <c r="A26" s="31" t="s">
        <v>81</v>
      </c>
      <c r="B26" s="38"/>
      <c r="C26" s="39"/>
      <c r="D26" s="39"/>
      <c r="E26" s="33" t="s">
        <v>171</v>
      </c>
      <c r="F26" s="39"/>
      <c r="G26" s="39"/>
      <c r="H26" s="39"/>
      <c r="I26" s="39"/>
      <c r="J26" s="40"/>
    </row>
    <row r="27" spans="1:16" ht="30" x14ac:dyDescent="0.25">
      <c r="A27" s="31" t="s">
        <v>72</v>
      </c>
      <c r="B27" s="31">
        <v>8</v>
      </c>
      <c r="C27" s="32" t="s">
        <v>415</v>
      </c>
      <c r="D27" s="31" t="s">
        <v>197</v>
      </c>
      <c r="E27" s="33" t="s">
        <v>416</v>
      </c>
      <c r="F27" s="34" t="s">
        <v>213</v>
      </c>
      <c r="G27" s="35">
        <v>363</v>
      </c>
      <c r="H27" s="36">
        <v>0</v>
      </c>
      <c r="I27" s="36">
        <f>ROUND(G27*H27,P4)</f>
        <v>0</v>
      </c>
      <c r="J27" s="31"/>
      <c r="O27" s="37">
        <f>I27*0.21</f>
        <v>0</v>
      </c>
      <c r="P27">
        <v>3</v>
      </c>
    </row>
    <row r="28" spans="1:16" ht="75" x14ac:dyDescent="0.25">
      <c r="A28" s="31" t="s">
        <v>77</v>
      </c>
      <c r="B28" s="38"/>
      <c r="C28" s="39"/>
      <c r="D28" s="39"/>
      <c r="E28" s="33" t="s">
        <v>657</v>
      </c>
      <c r="F28" s="39"/>
      <c r="G28" s="39"/>
      <c r="H28" s="39"/>
      <c r="I28" s="39"/>
      <c r="J28" s="40"/>
    </row>
    <row r="29" spans="1:16" ht="30" x14ac:dyDescent="0.25">
      <c r="A29" s="31" t="s">
        <v>79</v>
      </c>
      <c r="B29" s="38"/>
      <c r="C29" s="39"/>
      <c r="D29" s="39"/>
      <c r="E29" s="41" t="s">
        <v>658</v>
      </c>
      <c r="F29" s="39"/>
      <c r="G29" s="39"/>
      <c r="H29" s="39"/>
      <c r="I29" s="39"/>
      <c r="J29" s="40"/>
    </row>
    <row r="30" spans="1:16" ht="90" x14ac:dyDescent="0.25">
      <c r="A30" s="31" t="s">
        <v>81</v>
      </c>
      <c r="B30" s="38"/>
      <c r="C30" s="39"/>
      <c r="D30" s="39"/>
      <c r="E30" s="33" t="s">
        <v>171</v>
      </c>
      <c r="F30" s="39"/>
      <c r="G30" s="39"/>
      <c r="H30" s="39"/>
      <c r="I30" s="39"/>
      <c r="J30" s="40"/>
    </row>
    <row r="31" spans="1:16" ht="30" x14ac:dyDescent="0.25">
      <c r="A31" s="31" t="s">
        <v>72</v>
      </c>
      <c r="B31" s="31">
        <v>9</v>
      </c>
      <c r="C31" s="32" t="s">
        <v>419</v>
      </c>
      <c r="D31" s="31" t="s">
        <v>134</v>
      </c>
      <c r="E31" s="33" t="s">
        <v>420</v>
      </c>
      <c r="F31" s="34" t="s">
        <v>174</v>
      </c>
      <c r="G31" s="35">
        <v>210</v>
      </c>
      <c r="H31" s="36">
        <v>0</v>
      </c>
      <c r="I31" s="36">
        <f>ROUND(G31*H31,P4)</f>
        <v>0</v>
      </c>
      <c r="J31" s="31"/>
      <c r="O31" s="37">
        <f>I31*0.21</f>
        <v>0</v>
      </c>
      <c r="P31">
        <v>3</v>
      </c>
    </row>
    <row r="32" spans="1:16" ht="45" x14ac:dyDescent="0.25">
      <c r="A32" s="31" t="s">
        <v>77</v>
      </c>
      <c r="B32" s="38"/>
      <c r="C32" s="39"/>
      <c r="D32" s="39"/>
      <c r="E32" s="33" t="s">
        <v>659</v>
      </c>
      <c r="F32" s="39"/>
      <c r="G32" s="39"/>
      <c r="H32" s="39"/>
      <c r="I32" s="39"/>
      <c r="J32" s="40"/>
    </row>
    <row r="33" spans="1:16" ht="30" x14ac:dyDescent="0.25">
      <c r="A33" s="31" t="s">
        <v>79</v>
      </c>
      <c r="B33" s="38"/>
      <c r="C33" s="39"/>
      <c r="D33" s="39"/>
      <c r="E33" s="41" t="s">
        <v>660</v>
      </c>
      <c r="F33" s="39"/>
      <c r="G33" s="39"/>
      <c r="H33" s="39"/>
      <c r="I33" s="39"/>
      <c r="J33" s="40"/>
    </row>
    <row r="34" spans="1:16" ht="45" x14ac:dyDescent="0.25">
      <c r="A34" s="31" t="s">
        <v>81</v>
      </c>
      <c r="B34" s="38"/>
      <c r="C34" s="39"/>
      <c r="D34" s="39"/>
      <c r="E34" s="33" t="s">
        <v>177</v>
      </c>
      <c r="F34" s="39"/>
      <c r="G34" s="39"/>
      <c r="H34" s="39"/>
      <c r="I34" s="39"/>
      <c r="J34" s="40"/>
    </row>
    <row r="35" spans="1:16" ht="30" x14ac:dyDescent="0.25">
      <c r="A35" s="31" t="s">
        <v>72</v>
      </c>
      <c r="B35" s="31">
        <v>10</v>
      </c>
      <c r="C35" s="32" t="s">
        <v>419</v>
      </c>
      <c r="D35" s="31" t="s">
        <v>197</v>
      </c>
      <c r="E35" s="33" t="s">
        <v>420</v>
      </c>
      <c r="F35" s="34" t="s">
        <v>174</v>
      </c>
      <c r="G35" s="35">
        <v>420</v>
      </c>
      <c r="H35" s="36">
        <v>0</v>
      </c>
      <c r="I35" s="36">
        <f>ROUND(G35*H35,P4)</f>
        <v>0</v>
      </c>
      <c r="J35" s="31"/>
      <c r="O35" s="37">
        <f>I35*0.21</f>
        <v>0</v>
      </c>
      <c r="P35">
        <v>3</v>
      </c>
    </row>
    <row r="36" spans="1:16" x14ac:dyDescent="0.25">
      <c r="A36" s="31" t="s">
        <v>77</v>
      </c>
      <c r="B36" s="38"/>
      <c r="C36" s="39"/>
      <c r="D36" s="39"/>
      <c r="E36" s="33" t="s">
        <v>661</v>
      </c>
      <c r="F36" s="39"/>
      <c r="G36" s="39"/>
      <c r="H36" s="39"/>
      <c r="I36" s="39"/>
      <c r="J36" s="40"/>
    </row>
    <row r="37" spans="1:16" ht="30" x14ac:dyDescent="0.25">
      <c r="A37" s="31" t="s">
        <v>79</v>
      </c>
      <c r="B37" s="38"/>
      <c r="C37" s="39"/>
      <c r="D37" s="39"/>
      <c r="E37" s="41" t="s">
        <v>662</v>
      </c>
      <c r="F37" s="39"/>
      <c r="G37" s="39"/>
      <c r="H37" s="39"/>
      <c r="I37" s="39"/>
      <c r="J37" s="40"/>
    </row>
    <row r="38" spans="1:16" ht="45" x14ac:dyDescent="0.25">
      <c r="A38" s="31" t="s">
        <v>81</v>
      </c>
      <c r="B38" s="38"/>
      <c r="C38" s="39"/>
      <c r="D38" s="39"/>
      <c r="E38" s="33" t="s">
        <v>177</v>
      </c>
      <c r="F38" s="39"/>
      <c r="G38" s="39"/>
      <c r="H38" s="39"/>
      <c r="I38" s="39"/>
      <c r="J38" s="40"/>
    </row>
    <row r="39" spans="1:16" x14ac:dyDescent="0.25">
      <c r="A39" s="31" t="s">
        <v>72</v>
      </c>
      <c r="B39" s="31">
        <v>11</v>
      </c>
      <c r="C39" s="32" t="s">
        <v>225</v>
      </c>
      <c r="D39" s="31" t="s">
        <v>91</v>
      </c>
      <c r="E39" s="33" t="s">
        <v>226</v>
      </c>
      <c r="F39" s="34" t="s">
        <v>138</v>
      </c>
      <c r="G39" s="35">
        <v>13.09</v>
      </c>
      <c r="H39" s="36">
        <v>0</v>
      </c>
      <c r="I39" s="36">
        <f>ROUND(G39*H39,P4)</f>
        <v>0</v>
      </c>
      <c r="J39" s="31"/>
      <c r="O39" s="37">
        <f>I39*0.21</f>
        <v>0</v>
      </c>
      <c r="P39">
        <v>3</v>
      </c>
    </row>
    <row r="40" spans="1:16" x14ac:dyDescent="0.25">
      <c r="A40" s="31" t="s">
        <v>77</v>
      </c>
      <c r="B40" s="38"/>
      <c r="C40" s="39"/>
      <c r="D40" s="39"/>
      <c r="E40" s="33" t="s">
        <v>663</v>
      </c>
      <c r="F40" s="39"/>
      <c r="G40" s="39"/>
      <c r="H40" s="39"/>
      <c r="I40" s="39"/>
      <c r="J40" s="40"/>
    </row>
    <row r="41" spans="1:16" ht="30" x14ac:dyDescent="0.25">
      <c r="A41" s="31" t="s">
        <v>79</v>
      </c>
      <c r="B41" s="38"/>
      <c r="C41" s="39"/>
      <c r="D41" s="39"/>
      <c r="E41" s="41" t="s">
        <v>664</v>
      </c>
      <c r="F41" s="39"/>
      <c r="G41" s="39"/>
      <c r="H41" s="39"/>
      <c r="I41" s="39"/>
      <c r="J41" s="40"/>
    </row>
    <row r="42" spans="1:16" ht="255" x14ac:dyDescent="0.25">
      <c r="A42" s="31" t="s">
        <v>81</v>
      </c>
      <c r="B42" s="38"/>
      <c r="C42" s="39"/>
      <c r="D42" s="39"/>
      <c r="E42" s="33" t="s">
        <v>229</v>
      </c>
      <c r="F42" s="39"/>
      <c r="G42" s="39"/>
      <c r="H42" s="39"/>
      <c r="I42" s="39"/>
      <c r="J42" s="40"/>
    </row>
    <row r="43" spans="1:16" x14ac:dyDescent="0.25">
      <c r="A43" s="25" t="s">
        <v>69</v>
      </c>
      <c r="B43" s="26"/>
      <c r="C43" s="27" t="s">
        <v>274</v>
      </c>
      <c r="D43" s="28"/>
      <c r="E43" s="25" t="s">
        <v>275</v>
      </c>
      <c r="F43" s="28"/>
      <c r="G43" s="28"/>
      <c r="H43" s="28"/>
      <c r="I43" s="29">
        <f>SUMIFS(I44:I51,A44:A51,"P")</f>
        <v>0</v>
      </c>
      <c r="J43" s="30"/>
    </row>
    <row r="44" spans="1:16" x14ac:dyDescent="0.25">
      <c r="A44" s="31" t="s">
        <v>72</v>
      </c>
      <c r="B44" s="31">
        <v>12</v>
      </c>
      <c r="C44" s="32" t="s">
        <v>501</v>
      </c>
      <c r="D44" s="31" t="s">
        <v>134</v>
      </c>
      <c r="E44" s="33" t="s">
        <v>502</v>
      </c>
      <c r="F44" s="34" t="s">
        <v>130</v>
      </c>
      <c r="G44" s="35">
        <v>90.75</v>
      </c>
      <c r="H44" s="36">
        <v>0</v>
      </c>
      <c r="I44" s="36">
        <f>ROUND(G44*H44,P4)</f>
        <v>0</v>
      </c>
      <c r="J44" s="31"/>
      <c r="O44" s="37">
        <f>I44*0.21</f>
        <v>0</v>
      </c>
      <c r="P44">
        <v>3</v>
      </c>
    </row>
    <row r="45" spans="1:16" ht="90" x14ac:dyDescent="0.25">
      <c r="A45" s="31" t="s">
        <v>77</v>
      </c>
      <c r="B45" s="38"/>
      <c r="C45" s="39"/>
      <c r="D45" s="39"/>
      <c r="E45" s="33" t="s">
        <v>665</v>
      </c>
      <c r="F45" s="39"/>
      <c r="G45" s="39"/>
      <c r="H45" s="39"/>
      <c r="I45" s="39"/>
      <c r="J45" s="40"/>
    </row>
    <row r="46" spans="1:16" ht="30" x14ac:dyDescent="0.25">
      <c r="A46" s="31" t="s">
        <v>79</v>
      </c>
      <c r="B46" s="38"/>
      <c r="C46" s="39"/>
      <c r="D46" s="39"/>
      <c r="E46" s="41" t="s">
        <v>666</v>
      </c>
      <c r="F46" s="39"/>
      <c r="G46" s="39"/>
      <c r="H46" s="39"/>
      <c r="I46" s="39"/>
      <c r="J46" s="40"/>
    </row>
    <row r="47" spans="1:16" ht="195" x14ac:dyDescent="0.25">
      <c r="A47" s="31" t="s">
        <v>81</v>
      </c>
      <c r="B47" s="38"/>
      <c r="C47" s="39"/>
      <c r="D47" s="39"/>
      <c r="E47" s="33" t="s">
        <v>500</v>
      </c>
      <c r="F47" s="39"/>
      <c r="G47" s="39"/>
      <c r="H47" s="39"/>
      <c r="I47" s="39"/>
      <c r="J47" s="40"/>
    </row>
    <row r="48" spans="1:16" x14ac:dyDescent="0.25">
      <c r="A48" s="31" t="s">
        <v>72</v>
      </c>
      <c r="B48" s="31">
        <v>13</v>
      </c>
      <c r="C48" s="32" t="s">
        <v>377</v>
      </c>
      <c r="D48" s="31" t="s">
        <v>91</v>
      </c>
      <c r="E48" s="33" t="s">
        <v>378</v>
      </c>
      <c r="F48" s="34" t="s">
        <v>213</v>
      </c>
      <c r="G48" s="35">
        <v>363</v>
      </c>
      <c r="H48" s="36">
        <v>0</v>
      </c>
      <c r="I48" s="36">
        <f>ROUND(G48*H48,P4)</f>
        <v>0</v>
      </c>
      <c r="J48" s="31"/>
      <c r="O48" s="37">
        <f>I48*0.21</f>
        <v>0</v>
      </c>
      <c r="P48">
        <v>3</v>
      </c>
    </row>
    <row r="49" spans="1:16" ht="45" x14ac:dyDescent="0.25">
      <c r="A49" s="31" t="s">
        <v>77</v>
      </c>
      <c r="B49" s="38"/>
      <c r="C49" s="39"/>
      <c r="D49" s="39"/>
      <c r="E49" s="33" t="s">
        <v>667</v>
      </c>
      <c r="F49" s="39"/>
      <c r="G49" s="39"/>
      <c r="H49" s="39"/>
      <c r="I49" s="39"/>
      <c r="J49" s="40"/>
    </row>
    <row r="50" spans="1:16" ht="30" x14ac:dyDescent="0.25">
      <c r="A50" s="31" t="s">
        <v>79</v>
      </c>
      <c r="B50" s="38"/>
      <c r="C50" s="39"/>
      <c r="D50" s="39"/>
      <c r="E50" s="41" t="s">
        <v>658</v>
      </c>
      <c r="F50" s="39"/>
      <c r="G50" s="39"/>
      <c r="H50" s="39"/>
      <c r="I50" s="39"/>
      <c r="J50" s="40"/>
    </row>
    <row r="51" spans="1:16" ht="45" x14ac:dyDescent="0.25">
      <c r="A51" s="31" t="s">
        <v>81</v>
      </c>
      <c r="B51" s="38"/>
      <c r="C51" s="39"/>
      <c r="D51" s="39"/>
      <c r="E51" s="33" t="s">
        <v>381</v>
      </c>
      <c r="F51" s="39"/>
      <c r="G51" s="39"/>
      <c r="H51" s="39"/>
      <c r="I51" s="39"/>
      <c r="J51" s="40"/>
    </row>
    <row r="52" spans="1:16" x14ac:dyDescent="0.25">
      <c r="A52" s="25" t="s">
        <v>69</v>
      </c>
      <c r="B52" s="26"/>
      <c r="C52" s="27" t="s">
        <v>122</v>
      </c>
      <c r="D52" s="28"/>
      <c r="E52" s="25" t="s">
        <v>123</v>
      </c>
      <c r="F52" s="28"/>
      <c r="G52" s="28"/>
      <c r="H52" s="28"/>
      <c r="I52" s="29">
        <f>SUMIFS(I53:I64,A53:A64,"P")</f>
        <v>0</v>
      </c>
      <c r="J52" s="30"/>
    </row>
    <row r="53" spans="1:16" x14ac:dyDescent="0.25">
      <c r="A53" s="31" t="s">
        <v>72</v>
      </c>
      <c r="B53" s="31">
        <v>14</v>
      </c>
      <c r="C53" s="32" t="s">
        <v>668</v>
      </c>
      <c r="D53" s="31" t="s">
        <v>134</v>
      </c>
      <c r="E53" s="33" t="s">
        <v>669</v>
      </c>
      <c r="F53" s="34" t="s">
        <v>213</v>
      </c>
      <c r="G53" s="35">
        <v>363</v>
      </c>
      <c r="H53" s="36">
        <v>0</v>
      </c>
      <c r="I53" s="36">
        <f>ROUND(G53*H53,P4)</f>
        <v>0</v>
      </c>
      <c r="J53" s="31"/>
      <c r="O53" s="37">
        <f>I53*0.21</f>
        <v>0</v>
      </c>
      <c r="P53">
        <v>3</v>
      </c>
    </row>
    <row r="54" spans="1:16" ht="30" x14ac:dyDescent="0.25">
      <c r="A54" s="31" t="s">
        <v>77</v>
      </c>
      <c r="B54" s="38"/>
      <c r="C54" s="39"/>
      <c r="D54" s="39"/>
      <c r="E54" s="33" t="s">
        <v>670</v>
      </c>
      <c r="F54" s="39"/>
      <c r="G54" s="39"/>
      <c r="H54" s="39"/>
      <c r="I54" s="39"/>
      <c r="J54" s="40"/>
    </row>
    <row r="55" spans="1:16" ht="30" x14ac:dyDescent="0.25">
      <c r="A55" s="31" t="s">
        <v>79</v>
      </c>
      <c r="B55" s="38"/>
      <c r="C55" s="39"/>
      <c r="D55" s="39"/>
      <c r="E55" s="41" t="s">
        <v>658</v>
      </c>
      <c r="F55" s="39"/>
      <c r="G55" s="39"/>
      <c r="H55" s="39"/>
      <c r="I55" s="39"/>
      <c r="J55" s="40"/>
    </row>
    <row r="56" spans="1:16" ht="60" x14ac:dyDescent="0.25">
      <c r="A56" s="31" t="s">
        <v>81</v>
      </c>
      <c r="B56" s="38"/>
      <c r="C56" s="39"/>
      <c r="D56" s="39"/>
      <c r="E56" s="33" t="s">
        <v>671</v>
      </c>
      <c r="F56" s="39"/>
      <c r="G56" s="39"/>
      <c r="H56" s="39"/>
      <c r="I56" s="39"/>
      <c r="J56" s="40"/>
    </row>
    <row r="57" spans="1:16" x14ac:dyDescent="0.25">
      <c r="A57" s="31" t="s">
        <v>72</v>
      </c>
      <c r="B57" s="31">
        <v>15</v>
      </c>
      <c r="C57" s="32" t="s">
        <v>668</v>
      </c>
      <c r="D57" s="31" t="s">
        <v>197</v>
      </c>
      <c r="E57" s="33" t="s">
        <v>669</v>
      </c>
      <c r="F57" s="34" t="s">
        <v>213</v>
      </c>
      <c r="G57" s="35">
        <v>103</v>
      </c>
      <c r="H57" s="36">
        <v>0</v>
      </c>
      <c r="I57" s="36">
        <f>ROUND(G57*H57,P4)</f>
        <v>0</v>
      </c>
      <c r="J57" s="31"/>
      <c r="O57" s="37">
        <f>I57*0.21</f>
        <v>0</v>
      </c>
      <c r="P57">
        <v>3</v>
      </c>
    </row>
    <row r="58" spans="1:16" ht="45" x14ac:dyDescent="0.25">
      <c r="A58" s="31" t="s">
        <v>77</v>
      </c>
      <c r="B58" s="38"/>
      <c r="C58" s="39"/>
      <c r="D58" s="39"/>
      <c r="E58" s="33" t="s">
        <v>672</v>
      </c>
      <c r="F58" s="39"/>
      <c r="G58" s="39"/>
      <c r="H58" s="39"/>
      <c r="I58" s="39"/>
      <c r="J58" s="40"/>
    </row>
    <row r="59" spans="1:16" ht="30" x14ac:dyDescent="0.25">
      <c r="A59" s="31" t="s">
        <v>79</v>
      </c>
      <c r="B59" s="38"/>
      <c r="C59" s="39"/>
      <c r="D59" s="39"/>
      <c r="E59" s="41" t="s">
        <v>480</v>
      </c>
      <c r="F59" s="39"/>
      <c r="G59" s="39"/>
      <c r="H59" s="39"/>
      <c r="I59" s="39"/>
      <c r="J59" s="40"/>
    </row>
    <row r="60" spans="1:16" ht="60" x14ac:dyDescent="0.25">
      <c r="A60" s="31" t="s">
        <v>81</v>
      </c>
      <c r="B60" s="38"/>
      <c r="C60" s="39"/>
      <c r="D60" s="39"/>
      <c r="E60" s="33" t="s">
        <v>671</v>
      </c>
      <c r="F60" s="39"/>
      <c r="G60" s="39"/>
      <c r="H60" s="39"/>
      <c r="I60" s="39"/>
      <c r="J60" s="40"/>
    </row>
    <row r="61" spans="1:16" x14ac:dyDescent="0.25">
      <c r="A61" s="31" t="s">
        <v>72</v>
      </c>
      <c r="B61" s="31">
        <v>16</v>
      </c>
      <c r="C61" s="32" t="s">
        <v>577</v>
      </c>
      <c r="D61" s="31" t="s">
        <v>91</v>
      </c>
      <c r="E61" s="33" t="s">
        <v>578</v>
      </c>
      <c r="F61" s="34" t="s">
        <v>213</v>
      </c>
      <c r="G61" s="35">
        <v>363</v>
      </c>
      <c r="H61" s="36">
        <v>0</v>
      </c>
      <c r="I61" s="36">
        <f>ROUND(G61*H61,P4)</f>
        <v>0</v>
      </c>
      <c r="J61" s="31"/>
      <c r="O61" s="37">
        <f>I61*0.21</f>
        <v>0</v>
      </c>
      <c r="P61">
        <v>3</v>
      </c>
    </row>
    <row r="62" spans="1:16" x14ac:dyDescent="0.25">
      <c r="A62" s="31" t="s">
        <v>77</v>
      </c>
      <c r="B62" s="38"/>
      <c r="C62" s="39"/>
      <c r="D62" s="39"/>
      <c r="E62" s="42" t="s">
        <v>91</v>
      </c>
      <c r="F62" s="39"/>
      <c r="G62" s="39"/>
      <c r="H62" s="39"/>
      <c r="I62" s="39"/>
      <c r="J62" s="40"/>
    </row>
    <row r="63" spans="1:16" ht="30" x14ac:dyDescent="0.25">
      <c r="A63" s="31" t="s">
        <v>79</v>
      </c>
      <c r="B63" s="38"/>
      <c r="C63" s="39"/>
      <c r="D63" s="39"/>
      <c r="E63" s="41" t="s">
        <v>658</v>
      </c>
      <c r="F63" s="39"/>
      <c r="G63" s="39"/>
      <c r="H63" s="39"/>
      <c r="I63" s="39"/>
      <c r="J63" s="40"/>
    </row>
    <row r="64" spans="1:16" ht="30" x14ac:dyDescent="0.25">
      <c r="A64" s="31" t="s">
        <v>81</v>
      </c>
      <c r="B64" s="43"/>
      <c r="C64" s="44"/>
      <c r="D64" s="44"/>
      <c r="E64" s="33" t="s">
        <v>387</v>
      </c>
      <c r="F64" s="44"/>
      <c r="G64" s="44"/>
      <c r="H64" s="44"/>
      <c r="I64" s="44"/>
      <c r="J64" s="45"/>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P2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48" t="s">
        <v>54</v>
      </c>
      <c r="D3" s="49"/>
      <c r="E3" s="18" t="s">
        <v>55</v>
      </c>
      <c r="F3" s="14"/>
      <c r="G3" s="14"/>
      <c r="H3" s="19" t="s">
        <v>29</v>
      </c>
      <c r="I3" s="20">
        <f>SUMIFS(I9:I22,A9:A22,"SD")</f>
        <v>0</v>
      </c>
      <c r="J3" s="16"/>
      <c r="O3">
        <v>0</v>
      </c>
      <c r="P3">
        <v>2</v>
      </c>
    </row>
    <row r="4" spans="1:16" x14ac:dyDescent="0.25">
      <c r="A4" s="3" t="s">
        <v>56</v>
      </c>
      <c r="B4" s="17" t="s">
        <v>623</v>
      </c>
      <c r="C4" s="48" t="s">
        <v>624</v>
      </c>
      <c r="D4" s="49"/>
      <c r="E4" s="18" t="s">
        <v>625</v>
      </c>
      <c r="F4" s="14"/>
      <c r="G4" s="14"/>
      <c r="H4" s="14"/>
      <c r="I4" s="14"/>
      <c r="J4" s="16"/>
      <c r="O4">
        <v>0.15</v>
      </c>
      <c r="P4">
        <v>2</v>
      </c>
    </row>
    <row r="5" spans="1:16" x14ac:dyDescent="0.25">
      <c r="A5" s="3" t="s">
        <v>626</v>
      </c>
      <c r="B5" s="17" t="s">
        <v>57</v>
      </c>
      <c r="C5" s="48" t="s">
        <v>29</v>
      </c>
      <c r="D5" s="49"/>
      <c r="E5" s="18" t="s">
        <v>30</v>
      </c>
      <c r="F5" s="14"/>
      <c r="G5" s="14"/>
      <c r="H5" s="14"/>
      <c r="I5" s="14"/>
      <c r="J5" s="16"/>
      <c r="O5">
        <v>0.21</v>
      </c>
    </row>
    <row r="6" spans="1:16" x14ac:dyDescent="0.25">
      <c r="A6" s="50" t="s">
        <v>58</v>
      </c>
      <c r="B6" s="51" t="s">
        <v>59</v>
      </c>
      <c r="C6" s="52" t="s">
        <v>60</v>
      </c>
      <c r="D6" s="52" t="s">
        <v>61</v>
      </c>
      <c r="E6" s="52" t="s">
        <v>62</v>
      </c>
      <c r="F6" s="52" t="s">
        <v>63</v>
      </c>
      <c r="G6" s="52" t="s">
        <v>64</v>
      </c>
      <c r="H6" s="52" t="s">
        <v>65</v>
      </c>
      <c r="I6" s="52"/>
      <c r="J6" s="53" t="s">
        <v>66</v>
      </c>
    </row>
    <row r="7" spans="1:16" x14ac:dyDescent="0.25">
      <c r="A7" s="50"/>
      <c r="B7" s="51"/>
      <c r="C7" s="52"/>
      <c r="D7" s="52"/>
      <c r="E7" s="52"/>
      <c r="F7" s="52"/>
      <c r="G7" s="52"/>
      <c r="H7" s="6" t="s">
        <v>67</v>
      </c>
      <c r="I7" s="6" t="s">
        <v>68</v>
      </c>
      <c r="J7" s="53"/>
    </row>
    <row r="8" spans="1:16" x14ac:dyDescent="0.25">
      <c r="A8" s="23">
        <v>0</v>
      </c>
      <c r="B8" s="21">
        <v>1</v>
      </c>
      <c r="C8" s="24">
        <v>2</v>
      </c>
      <c r="D8" s="6">
        <v>3</v>
      </c>
      <c r="E8" s="24">
        <v>4</v>
      </c>
      <c r="F8" s="6">
        <v>5</v>
      </c>
      <c r="G8" s="6">
        <v>6</v>
      </c>
      <c r="H8" s="6">
        <v>7</v>
      </c>
      <c r="I8" s="24">
        <v>8</v>
      </c>
      <c r="J8" s="22">
        <v>9</v>
      </c>
    </row>
    <row r="9" spans="1:16" x14ac:dyDescent="0.25">
      <c r="A9" s="25" t="s">
        <v>69</v>
      </c>
      <c r="B9" s="26"/>
      <c r="C9" s="27" t="s">
        <v>274</v>
      </c>
      <c r="D9" s="28"/>
      <c r="E9" s="25" t="s">
        <v>275</v>
      </c>
      <c r="F9" s="28"/>
      <c r="G9" s="28"/>
      <c r="H9" s="28"/>
      <c r="I9" s="29">
        <f>SUMIFS(I10:I13,A10:A13,"P")</f>
        <v>0</v>
      </c>
      <c r="J9" s="30"/>
    </row>
    <row r="10" spans="1:16" x14ac:dyDescent="0.25">
      <c r="A10" s="31" t="s">
        <v>72</v>
      </c>
      <c r="B10" s="31">
        <v>1</v>
      </c>
      <c r="C10" s="32" t="s">
        <v>377</v>
      </c>
      <c r="D10" s="31" t="s">
        <v>91</v>
      </c>
      <c r="E10" s="33" t="s">
        <v>378</v>
      </c>
      <c r="F10" s="34" t="s">
        <v>213</v>
      </c>
      <c r="G10" s="35">
        <v>151</v>
      </c>
      <c r="H10" s="36">
        <v>0</v>
      </c>
      <c r="I10" s="36">
        <f>ROUND(G10*H10,P4)</f>
        <v>0</v>
      </c>
      <c r="J10" s="31"/>
      <c r="O10" s="37">
        <f>I10*0.21</f>
        <v>0</v>
      </c>
      <c r="P10">
        <v>3</v>
      </c>
    </row>
    <row r="11" spans="1:16" ht="45" x14ac:dyDescent="0.25">
      <c r="A11" s="31" t="s">
        <v>77</v>
      </c>
      <c r="B11" s="38"/>
      <c r="C11" s="39"/>
      <c r="D11" s="39"/>
      <c r="E11" s="33" t="s">
        <v>667</v>
      </c>
      <c r="F11" s="39"/>
      <c r="G11" s="39"/>
      <c r="H11" s="39"/>
      <c r="I11" s="39"/>
      <c r="J11" s="40"/>
    </row>
    <row r="12" spans="1:16" ht="30" x14ac:dyDescent="0.25">
      <c r="A12" s="31" t="s">
        <v>79</v>
      </c>
      <c r="B12" s="38"/>
      <c r="C12" s="39"/>
      <c r="D12" s="39"/>
      <c r="E12" s="41" t="s">
        <v>673</v>
      </c>
      <c r="F12" s="39"/>
      <c r="G12" s="39"/>
      <c r="H12" s="39"/>
      <c r="I12" s="39"/>
      <c r="J12" s="40"/>
    </row>
    <row r="13" spans="1:16" ht="45" x14ac:dyDescent="0.25">
      <c r="A13" s="31" t="s">
        <v>81</v>
      </c>
      <c r="B13" s="38"/>
      <c r="C13" s="39"/>
      <c r="D13" s="39"/>
      <c r="E13" s="33" t="s">
        <v>381</v>
      </c>
      <c r="F13" s="39"/>
      <c r="G13" s="39"/>
      <c r="H13" s="39"/>
      <c r="I13" s="39"/>
      <c r="J13" s="40"/>
    </row>
    <row r="14" spans="1:16" x14ac:dyDescent="0.25">
      <c r="A14" s="25" t="s">
        <v>69</v>
      </c>
      <c r="B14" s="26"/>
      <c r="C14" s="27" t="s">
        <v>122</v>
      </c>
      <c r="D14" s="28"/>
      <c r="E14" s="25" t="s">
        <v>123</v>
      </c>
      <c r="F14" s="28"/>
      <c r="G14" s="28"/>
      <c r="H14" s="28"/>
      <c r="I14" s="29">
        <f>SUMIFS(I15:I22,A15:A22,"P")</f>
        <v>0</v>
      </c>
      <c r="J14" s="30"/>
    </row>
    <row r="15" spans="1:16" ht="30" x14ac:dyDescent="0.25">
      <c r="A15" s="31" t="s">
        <v>72</v>
      </c>
      <c r="B15" s="31">
        <v>2</v>
      </c>
      <c r="C15" s="32" t="s">
        <v>573</v>
      </c>
      <c r="D15" s="31" t="s">
        <v>91</v>
      </c>
      <c r="E15" s="33" t="s">
        <v>574</v>
      </c>
      <c r="F15" s="34" t="s">
        <v>213</v>
      </c>
      <c r="G15" s="35">
        <v>151</v>
      </c>
      <c r="H15" s="36">
        <v>0</v>
      </c>
      <c r="I15" s="36">
        <f>ROUND(G15*H15,P4)</f>
        <v>0</v>
      </c>
      <c r="J15" s="31"/>
      <c r="O15" s="37">
        <f>I15*0.21</f>
        <v>0</v>
      </c>
      <c r="P15">
        <v>3</v>
      </c>
    </row>
    <row r="16" spans="1:16" ht="30" x14ac:dyDescent="0.25">
      <c r="A16" s="31" t="s">
        <v>77</v>
      </c>
      <c r="B16" s="38"/>
      <c r="C16" s="39"/>
      <c r="D16" s="39"/>
      <c r="E16" s="33" t="s">
        <v>674</v>
      </c>
      <c r="F16" s="39"/>
      <c r="G16" s="39"/>
      <c r="H16" s="39"/>
      <c r="I16" s="39"/>
      <c r="J16" s="40"/>
    </row>
    <row r="17" spans="1:16" ht="30" x14ac:dyDescent="0.25">
      <c r="A17" s="31" t="s">
        <v>79</v>
      </c>
      <c r="B17" s="38"/>
      <c r="C17" s="39"/>
      <c r="D17" s="39"/>
      <c r="E17" s="41" t="s">
        <v>673</v>
      </c>
      <c r="F17" s="39"/>
      <c r="G17" s="39"/>
      <c r="H17" s="39"/>
      <c r="I17" s="39"/>
      <c r="J17" s="40"/>
    </row>
    <row r="18" spans="1:16" ht="60" x14ac:dyDescent="0.25">
      <c r="A18" s="31" t="s">
        <v>81</v>
      </c>
      <c r="B18" s="38"/>
      <c r="C18" s="39"/>
      <c r="D18" s="39"/>
      <c r="E18" s="33" t="s">
        <v>576</v>
      </c>
      <c r="F18" s="39"/>
      <c r="G18" s="39"/>
      <c r="H18" s="39"/>
      <c r="I18" s="39"/>
      <c r="J18" s="40"/>
    </row>
    <row r="19" spans="1:16" x14ac:dyDescent="0.25">
      <c r="A19" s="31" t="s">
        <v>72</v>
      </c>
      <c r="B19" s="31">
        <v>3</v>
      </c>
      <c r="C19" s="32" t="s">
        <v>577</v>
      </c>
      <c r="D19" s="31" t="s">
        <v>91</v>
      </c>
      <c r="E19" s="33" t="s">
        <v>578</v>
      </c>
      <c r="F19" s="34" t="s">
        <v>213</v>
      </c>
      <c r="G19" s="35">
        <v>151</v>
      </c>
      <c r="H19" s="36">
        <v>0</v>
      </c>
      <c r="I19" s="36">
        <f>ROUND(G19*H19,P4)</f>
        <v>0</v>
      </c>
      <c r="J19" s="31"/>
      <c r="O19" s="37">
        <f>I19*0.21</f>
        <v>0</v>
      </c>
      <c r="P19">
        <v>3</v>
      </c>
    </row>
    <row r="20" spans="1:16" x14ac:dyDescent="0.25">
      <c r="A20" s="31" t="s">
        <v>77</v>
      </c>
      <c r="B20" s="38"/>
      <c r="C20" s="39"/>
      <c r="D20" s="39"/>
      <c r="E20" s="42" t="s">
        <v>91</v>
      </c>
      <c r="F20" s="39"/>
      <c r="G20" s="39"/>
      <c r="H20" s="39"/>
      <c r="I20" s="39"/>
      <c r="J20" s="40"/>
    </row>
    <row r="21" spans="1:16" ht="30" x14ac:dyDescent="0.25">
      <c r="A21" s="31" t="s">
        <v>79</v>
      </c>
      <c r="B21" s="38"/>
      <c r="C21" s="39"/>
      <c r="D21" s="39"/>
      <c r="E21" s="41" t="s">
        <v>673</v>
      </c>
      <c r="F21" s="39"/>
      <c r="G21" s="39"/>
      <c r="H21" s="39"/>
      <c r="I21" s="39"/>
      <c r="J21" s="40"/>
    </row>
    <row r="22" spans="1:16" ht="30" x14ac:dyDescent="0.25">
      <c r="A22" s="31" t="s">
        <v>81</v>
      </c>
      <c r="B22" s="43"/>
      <c r="C22" s="44"/>
      <c r="D22" s="44"/>
      <c r="E22" s="33" t="s">
        <v>387</v>
      </c>
      <c r="F22" s="44"/>
      <c r="G22" s="44"/>
      <c r="H22" s="44"/>
      <c r="I22" s="44"/>
      <c r="J22" s="45"/>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P25"/>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48" t="s">
        <v>54</v>
      </c>
      <c r="D3" s="49"/>
      <c r="E3" s="18" t="s">
        <v>55</v>
      </c>
      <c r="F3" s="14"/>
      <c r="G3" s="14"/>
      <c r="H3" s="19" t="s">
        <v>31</v>
      </c>
      <c r="I3" s="20">
        <f>SUMIFS(I8:I25,A8:A25,"SD")</f>
        <v>0</v>
      </c>
      <c r="J3" s="16"/>
      <c r="O3">
        <v>0</v>
      </c>
      <c r="P3">
        <v>2</v>
      </c>
    </row>
    <row r="4" spans="1:16" x14ac:dyDescent="0.25">
      <c r="A4" s="3" t="s">
        <v>56</v>
      </c>
      <c r="B4" s="17" t="s">
        <v>57</v>
      </c>
      <c r="C4" s="48" t="s">
        <v>31</v>
      </c>
      <c r="D4" s="49"/>
      <c r="E4" s="18" t="s">
        <v>32</v>
      </c>
      <c r="F4" s="14"/>
      <c r="G4" s="14"/>
      <c r="H4" s="14"/>
      <c r="I4" s="14"/>
      <c r="J4" s="16"/>
      <c r="O4">
        <v>0.15</v>
      </c>
      <c r="P4">
        <v>2</v>
      </c>
    </row>
    <row r="5" spans="1:16" x14ac:dyDescent="0.25">
      <c r="A5" s="50" t="s">
        <v>58</v>
      </c>
      <c r="B5" s="51" t="s">
        <v>59</v>
      </c>
      <c r="C5" s="52" t="s">
        <v>60</v>
      </c>
      <c r="D5" s="52" t="s">
        <v>61</v>
      </c>
      <c r="E5" s="52" t="s">
        <v>62</v>
      </c>
      <c r="F5" s="52" t="s">
        <v>63</v>
      </c>
      <c r="G5" s="52" t="s">
        <v>64</v>
      </c>
      <c r="H5" s="52" t="s">
        <v>65</v>
      </c>
      <c r="I5" s="52"/>
      <c r="J5" s="53" t="s">
        <v>66</v>
      </c>
      <c r="O5">
        <v>0.21</v>
      </c>
    </row>
    <row r="6" spans="1:16" x14ac:dyDescent="0.25">
      <c r="A6" s="50"/>
      <c r="B6" s="51"/>
      <c r="C6" s="52"/>
      <c r="D6" s="52"/>
      <c r="E6" s="52"/>
      <c r="F6" s="52"/>
      <c r="G6" s="52"/>
      <c r="H6" s="6" t="s">
        <v>67</v>
      </c>
      <c r="I6" s="6" t="s">
        <v>68</v>
      </c>
      <c r="J6" s="53"/>
    </row>
    <row r="7" spans="1:16" x14ac:dyDescent="0.25">
      <c r="A7" s="23">
        <v>0</v>
      </c>
      <c r="B7" s="21">
        <v>1</v>
      </c>
      <c r="C7" s="24">
        <v>2</v>
      </c>
      <c r="D7" s="6">
        <v>3</v>
      </c>
      <c r="E7" s="24">
        <v>4</v>
      </c>
      <c r="F7" s="6">
        <v>5</v>
      </c>
      <c r="G7" s="6">
        <v>6</v>
      </c>
      <c r="H7" s="6">
        <v>7</v>
      </c>
      <c r="I7" s="24">
        <v>8</v>
      </c>
      <c r="J7" s="22">
        <v>9</v>
      </c>
    </row>
    <row r="8" spans="1:16" x14ac:dyDescent="0.25">
      <c r="A8" s="25" t="s">
        <v>69</v>
      </c>
      <c r="B8" s="26"/>
      <c r="C8" s="27" t="s">
        <v>70</v>
      </c>
      <c r="D8" s="28"/>
      <c r="E8" s="25" t="s">
        <v>71</v>
      </c>
      <c r="F8" s="28"/>
      <c r="G8" s="28"/>
      <c r="H8" s="28"/>
      <c r="I8" s="29">
        <f>SUMIFS(I9:I12,A9:A12,"P")</f>
        <v>0</v>
      </c>
      <c r="J8" s="30"/>
    </row>
    <row r="9" spans="1:16" ht="30" x14ac:dyDescent="0.25">
      <c r="A9" s="31" t="s">
        <v>72</v>
      </c>
      <c r="B9" s="31">
        <v>2</v>
      </c>
      <c r="C9" s="32" t="s">
        <v>675</v>
      </c>
      <c r="D9" s="31" t="s">
        <v>393</v>
      </c>
      <c r="E9" s="33" t="s">
        <v>676</v>
      </c>
      <c r="F9" s="34" t="s">
        <v>76</v>
      </c>
      <c r="G9" s="35">
        <v>1</v>
      </c>
      <c r="H9" s="36">
        <v>0</v>
      </c>
      <c r="I9" s="36">
        <f>ROUND(G9*H9,P4)</f>
        <v>0</v>
      </c>
      <c r="J9" s="31"/>
      <c r="O9" s="37">
        <f>I9*0.21</f>
        <v>0</v>
      </c>
      <c r="P9">
        <v>3</v>
      </c>
    </row>
    <row r="10" spans="1:16" ht="135" x14ac:dyDescent="0.25">
      <c r="A10" s="31" t="s">
        <v>77</v>
      </c>
      <c r="B10" s="38"/>
      <c r="C10" s="39"/>
      <c r="D10" s="39"/>
      <c r="E10" s="33" t="s">
        <v>677</v>
      </c>
      <c r="F10" s="39"/>
      <c r="G10" s="39"/>
      <c r="H10" s="39"/>
      <c r="I10" s="39"/>
      <c r="J10" s="40"/>
    </row>
    <row r="11" spans="1:16" ht="30" x14ac:dyDescent="0.25">
      <c r="A11" s="31" t="s">
        <v>79</v>
      </c>
      <c r="B11" s="38"/>
      <c r="C11" s="39"/>
      <c r="D11" s="39"/>
      <c r="E11" s="41" t="s">
        <v>80</v>
      </c>
      <c r="F11" s="39"/>
      <c r="G11" s="39"/>
      <c r="H11" s="39"/>
      <c r="I11" s="39"/>
      <c r="J11" s="40"/>
    </row>
    <row r="12" spans="1:16" ht="30" x14ac:dyDescent="0.25">
      <c r="A12" s="31" t="s">
        <v>81</v>
      </c>
      <c r="B12" s="38"/>
      <c r="C12" s="39"/>
      <c r="D12" s="39"/>
      <c r="E12" s="33" t="s">
        <v>678</v>
      </c>
      <c r="F12" s="39"/>
      <c r="G12" s="39"/>
      <c r="H12" s="39"/>
      <c r="I12" s="39"/>
      <c r="J12" s="40"/>
    </row>
    <row r="13" spans="1:16" x14ac:dyDescent="0.25">
      <c r="A13" s="25" t="s">
        <v>69</v>
      </c>
      <c r="B13" s="26"/>
      <c r="C13" s="27" t="s">
        <v>122</v>
      </c>
      <c r="D13" s="28"/>
      <c r="E13" s="25" t="s">
        <v>123</v>
      </c>
      <c r="F13" s="28"/>
      <c r="G13" s="28"/>
      <c r="H13" s="28"/>
      <c r="I13" s="29">
        <f>SUMIFS(I14:I25,A14:A25,"P")</f>
        <v>0</v>
      </c>
      <c r="J13" s="30"/>
    </row>
    <row r="14" spans="1:16" x14ac:dyDescent="0.25">
      <c r="A14" s="31" t="s">
        <v>72</v>
      </c>
      <c r="B14" s="31">
        <v>3</v>
      </c>
      <c r="C14" s="32" t="s">
        <v>679</v>
      </c>
      <c r="D14" s="31" t="s">
        <v>91</v>
      </c>
      <c r="E14" s="33" t="s">
        <v>680</v>
      </c>
      <c r="F14" s="34" t="s">
        <v>96</v>
      </c>
      <c r="G14" s="35">
        <v>10</v>
      </c>
      <c r="H14" s="36">
        <v>0</v>
      </c>
      <c r="I14" s="36">
        <f>ROUND(G14*H14,P4)</f>
        <v>0</v>
      </c>
      <c r="J14" s="31"/>
      <c r="O14" s="37">
        <f>I14*0.21</f>
        <v>0</v>
      </c>
      <c r="P14">
        <v>3</v>
      </c>
    </row>
    <row r="15" spans="1:16" x14ac:dyDescent="0.25">
      <c r="A15" s="31" t="s">
        <v>77</v>
      </c>
      <c r="B15" s="38"/>
      <c r="C15" s="39"/>
      <c r="D15" s="39"/>
      <c r="E15" s="42" t="s">
        <v>91</v>
      </c>
      <c r="F15" s="39"/>
      <c r="G15" s="39"/>
      <c r="H15" s="39"/>
      <c r="I15" s="39"/>
      <c r="J15" s="40"/>
    </row>
    <row r="16" spans="1:16" ht="30" x14ac:dyDescent="0.25">
      <c r="A16" s="31" t="s">
        <v>79</v>
      </c>
      <c r="B16" s="38"/>
      <c r="C16" s="39"/>
      <c r="D16" s="39"/>
      <c r="E16" s="41" t="s">
        <v>545</v>
      </c>
      <c r="F16" s="39"/>
      <c r="G16" s="39"/>
      <c r="H16" s="39"/>
      <c r="I16" s="39"/>
      <c r="J16" s="40"/>
    </row>
    <row r="17" spans="1:16" ht="60" x14ac:dyDescent="0.25">
      <c r="A17" s="31" t="s">
        <v>81</v>
      </c>
      <c r="B17" s="38"/>
      <c r="C17" s="39"/>
      <c r="D17" s="39"/>
      <c r="E17" s="33" t="s">
        <v>681</v>
      </c>
      <c r="F17" s="39"/>
      <c r="G17" s="39"/>
      <c r="H17" s="39"/>
      <c r="I17" s="39"/>
      <c r="J17" s="40"/>
    </row>
    <row r="18" spans="1:16" ht="30" x14ac:dyDescent="0.25">
      <c r="A18" s="31" t="s">
        <v>72</v>
      </c>
      <c r="B18" s="31">
        <v>4</v>
      </c>
      <c r="C18" s="32" t="s">
        <v>344</v>
      </c>
      <c r="D18" s="31" t="s">
        <v>91</v>
      </c>
      <c r="E18" s="33" t="s">
        <v>345</v>
      </c>
      <c r="F18" s="34" t="s">
        <v>96</v>
      </c>
      <c r="G18" s="35">
        <v>25</v>
      </c>
      <c r="H18" s="36">
        <v>0</v>
      </c>
      <c r="I18" s="36">
        <f>ROUND(G18*H18,P4)</f>
        <v>0</v>
      </c>
      <c r="J18" s="31"/>
      <c r="O18" s="37">
        <f>I18*0.21</f>
        <v>0</v>
      </c>
      <c r="P18">
        <v>3</v>
      </c>
    </row>
    <row r="19" spans="1:16" x14ac:dyDescent="0.25">
      <c r="A19" s="31" t="s">
        <v>77</v>
      </c>
      <c r="B19" s="38"/>
      <c r="C19" s="39"/>
      <c r="D19" s="39"/>
      <c r="E19" s="33" t="s">
        <v>682</v>
      </c>
      <c r="F19" s="39"/>
      <c r="G19" s="39"/>
      <c r="H19" s="39"/>
      <c r="I19" s="39"/>
      <c r="J19" s="40"/>
    </row>
    <row r="20" spans="1:16" ht="30" x14ac:dyDescent="0.25">
      <c r="A20" s="31" t="s">
        <v>79</v>
      </c>
      <c r="B20" s="38"/>
      <c r="C20" s="39"/>
      <c r="D20" s="39"/>
      <c r="E20" s="41" t="s">
        <v>145</v>
      </c>
      <c r="F20" s="39"/>
      <c r="G20" s="39"/>
      <c r="H20" s="39"/>
      <c r="I20" s="39"/>
      <c r="J20" s="40"/>
    </row>
    <row r="21" spans="1:16" ht="75" x14ac:dyDescent="0.25">
      <c r="A21" s="31" t="s">
        <v>81</v>
      </c>
      <c r="B21" s="38"/>
      <c r="C21" s="39"/>
      <c r="D21" s="39"/>
      <c r="E21" s="33" t="s">
        <v>347</v>
      </c>
      <c r="F21" s="39"/>
      <c r="G21" s="39"/>
      <c r="H21" s="39"/>
      <c r="I21" s="39"/>
      <c r="J21" s="40"/>
    </row>
    <row r="22" spans="1:16" ht="30" x14ac:dyDescent="0.25">
      <c r="A22" s="31" t="s">
        <v>72</v>
      </c>
      <c r="B22" s="31">
        <v>5</v>
      </c>
      <c r="C22" s="32" t="s">
        <v>348</v>
      </c>
      <c r="D22" s="31" t="s">
        <v>91</v>
      </c>
      <c r="E22" s="33" t="s">
        <v>349</v>
      </c>
      <c r="F22" s="34" t="s">
        <v>96</v>
      </c>
      <c r="G22" s="35">
        <v>25</v>
      </c>
      <c r="H22" s="36">
        <v>0</v>
      </c>
      <c r="I22" s="36">
        <f>ROUND(G22*H22,P4)</f>
        <v>0</v>
      </c>
      <c r="J22" s="31"/>
      <c r="O22" s="37">
        <f>I22*0.21</f>
        <v>0</v>
      </c>
      <c r="P22">
        <v>3</v>
      </c>
    </row>
    <row r="23" spans="1:16" x14ac:dyDescent="0.25">
      <c r="A23" s="31" t="s">
        <v>77</v>
      </c>
      <c r="B23" s="38"/>
      <c r="C23" s="39"/>
      <c r="D23" s="39"/>
      <c r="E23" s="33" t="s">
        <v>683</v>
      </c>
      <c r="F23" s="39"/>
      <c r="G23" s="39"/>
      <c r="H23" s="39"/>
      <c r="I23" s="39"/>
      <c r="J23" s="40"/>
    </row>
    <row r="24" spans="1:16" ht="30" x14ac:dyDescent="0.25">
      <c r="A24" s="31" t="s">
        <v>79</v>
      </c>
      <c r="B24" s="38"/>
      <c r="C24" s="39"/>
      <c r="D24" s="39"/>
      <c r="E24" s="41" t="s">
        <v>145</v>
      </c>
      <c r="F24" s="39"/>
      <c r="G24" s="39"/>
      <c r="H24" s="39"/>
      <c r="I24" s="39"/>
      <c r="J24" s="40"/>
    </row>
    <row r="25" spans="1:16" ht="30" x14ac:dyDescent="0.25">
      <c r="A25" s="31" t="s">
        <v>81</v>
      </c>
      <c r="B25" s="43"/>
      <c r="C25" s="44"/>
      <c r="D25" s="44"/>
      <c r="E25" s="33" t="s">
        <v>352</v>
      </c>
      <c r="F25" s="44"/>
      <c r="G25" s="44"/>
      <c r="H25" s="44"/>
      <c r="I25" s="44"/>
      <c r="J25" s="45"/>
    </row>
  </sheetData>
  <mergeCells count="11">
    <mergeCell ref="E5:E6"/>
    <mergeCell ref="F5:F6"/>
    <mergeCell ref="G5:G6"/>
    <mergeCell ref="H5:I5"/>
    <mergeCell ref="J5:J6"/>
    <mergeCell ref="C3:D3"/>
    <mergeCell ref="C4:D4"/>
    <mergeCell ref="A5:A6"/>
    <mergeCell ref="B5:B6"/>
    <mergeCell ref="C5:C6"/>
    <mergeCell ref="D5:D6"/>
  </mergeCells>
  <pageMargins left="0.7" right="0.7" top="0.75" bottom="0.75" header="0.3" footer="0.3"/>
  <pageSetup fitToHeight="0"/>
  <headerFooter>
    <oddFooter>&amp;C_x000D_&amp;1#&amp;"Calibri"&amp;10&amp;K000000 Mott MacDonald Restricted</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P12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48" t="s">
        <v>54</v>
      </c>
      <c r="D3" s="49"/>
      <c r="E3" s="18" t="s">
        <v>55</v>
      </c>
      <c r="F3" s="14"/>
      <c r="G3" s="14"/>
      <c r="H3" s="19" t="s">
        <v>33</v>
      </c>
      <c r="I3" s="20">
        <f>SUMIFS(I8:I123,A8:A123,"SD")</f>
        <v>0</v>
      </c>
      <c r="J3" s="16"/>
      <c r="O3">
        <v>0</v>
      </c>
      <c r="P3">
        <v>2</v>
      </c>
    </row>
    <row r="4" spans="1:16" x14ac:dyDescent="0.25">
      <c r="A4" s="3" t="s">
        <v>56</v>
      </c>
      <c r="B4" s="17" t="s">
        <v>57</v>
      </c>
      <c r="C4" s="48" t="s">
        <v>33</v>
      </c>
      <c r="D4" s="49"/>
      <c r="E4" s="18" t="s">
        <v>34</v>
      </c>
      <c r="F4" s="14"/>
      <c r="G4" s="14"/>
      <c r="H4" s="14"/>
      <c r="I4" s="14"/>
      <c r="J4" s="16"/>
      <c r="O4">
        <v>0.15</v>
      </c>
      <c r="P4">
        <v>2</v>
      </c>
    </row>
    <row r="5" spans="1:16" x14ac:dyDescent="0.25">
      <c r="A5" s="50" t="s">
        <v>58</v>
      </c>
      <c r="B5" s="51" t="s">
        <v>59</v>
      </c>
      <c r="C5" s="52" t="s">
        <v>60</v>
      </c>
      <c r="D5" s="52" t="s">
        <v>61</v>
      </c>
      <c r="E5" s="52" t="s">
        <v>62</v>
      </c>
      <c r="F5" s="52" t="s">
        <v>63</v>
      </c>
      <c r="G5" s="52" t="s">
        <v>64</v>
      </c>
      <c r="H5" s="52" t="s">
        <v>65</v>
      </c>
      <c r="I5" s="52"/>
      <c r="J5" s="53" t="s">
        <v>66</v>
      </c>
      <c r="O5">
        <v>0.21</v>
      </c>
    </row>
    <row r="6" spans="1:16" x14ac:dyDescent="0.25">
      <c r="A6" s="50"/>
      <c r="B6" s="51"/>
      <c r="C6" s="52"/>
      <c r="D6" s="52"/>
      <c r="E6" s="52"/>
      <c r="F6" s="52"/>
      <c r="G6" s="52"/>
      <c r="H6" s="6" t="s">
        <v>67</v>
      </c>
      <c r="I6" s="6" t="s">
        <v>68</v>
      </c>
      <c r="J6" s="53"/>
    </row>
    <row r="7" spans="1:16" x14ac:dyDescent="0.25">
      <c r="A7" s="23">
        <v>0</v>
      </c>
      <c r="B7" s="21">
        <v>1</v>
      </c>
      <c r="C7" s="24">
        <v>2</v>
      </c>
      <c r="D7" s="6">
        <v>3</v>
      </c>
      <c r="E7" s="24">
        <v>4</v>
      </c>
      <c r="F7" s="6">
        <v>5</v>
      </c>
      <c r="G7" s="6">
        <v>6</v>
      </c>
      <c r="H7" s="6">
        <v>7</v>
      </c>
      <c r="I7" s="24">
        <v>8</v>
      </c>
      <c r="J7" s="22">
        <v>9</v>
      </c>
    </row>
    <row r="8" spans="1:16" x14ac:dyDescent="0.25">
      <c r="A8" s="25" t="s">
        <v>69</v>
      </c>
      <c r="B8" s="26"/>
      <c r="C8" s="27" t="s">
        <v>134</v>
      </c>
      <c r="D8" s="28"/>
      <c r="E8" s="25" t="s">
        <v>135</v>
      </c>
      <c r="F8" s="28"/>
      <c r="G8" s="28"/>
      <c r="H8" s="28"/>
      <c r="I8" s="29">
        <f>SUMIFS(I9:I52,A9:A52,"P")</f>
        <v>0</v>
      </c>
      <c r="J8" s="30"/>
    </row>
    <row r="9" spans="1:16" x14ac:dyDescent="0.25">
      <c r="A9" s="31" t="s">
        <v>72</v>
      </c>
      <c r="B9" s="31">
        <v>1</v>
      </c>
      <c r="C9" s="32" t="s">
        <v>607</v>
      </c>
      <c r="D9" s="31" t="s">
        <v>91</v>
      </c>
      <c r="E9" s="33" t="s">
        <v>608</v>
      </c>
      <c r="F9" s="34" t="s">
        <v>130</v>
      </c>
      <c r="G9" s="35">
        <v>450</v>
      </c>
      <c r="H9" s="36">
        <v>0</v>
      </c>
      <c r="I9" s="36">
        <f>ROUND(G9*H9,P4)</f>
        <v>0</v>
      </c>
      <c r="J9" s="31"/>
      <c r="O9" s="37">
        <f>I9*0.21</f>
        <v>0</v>
      </c>
      <c r="P9">
        <v>3</v>
      </c>
    </row>
    <row r="10" spans="1:16" x14ac:dyDescent="0.25">
      <c r="A10" s="31" t="s">
        <v>77</v>
      </c>
      <c r="B10" s="38"/>
      <c r="C10" s="39"/>
      <c r="D10" s="39"/>
      <c r="E10" s="33" t="s">
        <v>684</v>
      </c>
      <c r="F10" s="39"/>
      <c r="G10" s="39"/>
      <c r="H10" s="39"/>
      <c r="I10" s="39"/>
      <c r="J10" s="40"/>
    </row>
    <row r="11" spans="1:16" ht="30" x14ac:dyDescent="0.25">
      <c r="A11" s="31" t="s">
        <v>79</v>
      </c>
      <c r="B11" s="38"/>
      <c r="C11" s="39"/>
      <c r="D11" s="39"/>
      <c r="E11" s="41" t="s">
        <v>685</v>
      </c>
      <c r="F11" s="39"/>
      <c r="G11" s="39"/>
      <c r="H11" s="39"/>
      <c r="I11" s="39"/>
      <c r="J11" s="40"/>
    </row>
    <row r="12" spans="1:16" ht="30" x14ac:dyDescent="0.25">
      <c r="A12" s="31" t="s">
        <v>81</v>
      </c>
      <c r="B12" s="38"/>
      <c r="C12" s="39"/>
      <c r="D12" s="39"/>
      <c r="E12" s="33" t="s">
        <v>611</v>
      </c>
      <c r="F12" s="39"/>
      <c r="G12" s="39"/>
      <c r="H12" s="39"/>
      <c r="I12" s="39"/>
      <c r="J12" s="40"/>
    </row>
    <row r="13" spans="1:16" x14ac:dyDescent="0.25">
      <c r="A13" s="31" t="s">
        <v>72</v>
      </c>
      <c r="B13" s="31">
        <v>2</v>
      </c>
      <c r="C13" s="32" t="s">
        <v>612</v>
      </c>
      <c r="D13" s="31" t="s">
        <v>91</v>
      </c>
      <c r="E13" s="33" t="s">
        <v>613</v>
      </c>
      <c r="F13" s="34" t="s">
        <v>130</v>
      </c>
      <c r="G13" s="35">
        <v>50</v>
      </c>
      <c r="H13" s="36">
        <v>0</v>
      </c>
      <c r="I13" s="36">
        <f>ROUND(G13*H13,P4)</f>
        <v>0</v>
      </c>
      <c r="J13" s="31"/>
      <c r="O13" s="37">
        <f>I13*0.21</f>
        <v>0</v>
      </c>
      <c r="P13">
        <v>3</v>
      </c>
    </row>
    <row r="14" spans="1:16" ht="75" x14ac:dyDescent="0.25">
      <c r="A14" s="31" t="s">
        <v>77</v>
      </c>
      <c r="B14" s="38"/>
      <c r="C14" s="39"/>
      <c r="D14" s="39"/>
      <c r="E14" s="33" t="s">
        <v>686</v>
      </c>
      <c r="F14" s="39"/>
      <c r="G14" s="39"/>
      <c r="H14" s="39"/>
      <c r="I14" s="39"/>
      <c r="J14" s="40"/>
    </row>
    <row r="15" spans="1:16" ht="30" x14ac:dyDescent="0.25">
      <c r="A15" s="31" t="s">
        <v>79</v>
      </c>
      <c r="B15" s="38"/>
      <c r="C15" s="39"/>
      <c r="D15" s="39"/>
      <c r="E15" s="41" t="s">
        <v>383</v>
      </c>
      <c r="F15" s="39"/>
      <c r="G15" s="39"/>
      <c r="H15" s="39"/>
      <c r="I15" s="39"/>
      <c r="J15" s="40"/>
    </row>
    <row r="16" spans="1:16" ht="45" x14ac:dyDescent="0.25">
      <c r="A16" s="31" t="s">
        <v>81</v>
      </c>
      <c r="B16" s="38"/>
      <c r="C16" s="39"/>
      <c r="D16" s="39"/>
      <c r="E16" s="33" t="s">
        <v>614</v>
      </c>
      <c r="F16" s="39"/>
      <c r="G16" s="39"/>
      <c r="H16" s="39"/>
      <c r="I16" s="39"/>
      <c r="J16" s="40"/>
    </row>
    <row r="17" spans="1:16" x14ac:dyDescent="0.25">
      <c r="A17" s="31" t="s">
        <v>72</v>
      </c>
      <c r="B17" s="31">
        <v>3</v>
      </c>
      <c r="C17" s="32" t="s">
        <v>687</v>
      </c>
      <c r="D17" s="31" t="s">
        <v>91</v>
      </c>
      <c r="E17" s="33" t="s">
        <v>688</v>
      </c>
      <c r="F17" s="34" t="s">
        <v>138</v>
      </c>
      <c r="G17" s="35">
        <v>75</v>
      </c>
      <c r="H17" s="36">
        <v>0</v>
      </c>
      <c r="I17" s="36">
        <f>ROUND(G17*H17,P4)</f>
        <v>0</v>
      </c>
      <c r="J17" s="31"/>
      <c r="O17" s="37">
        <f>I17*0.21</f>
        <v>0</v>
      </c>
      <c r="P17">
        <v>3</v>
      </c>
    </row>
    <row r="18" spans="1:16" x14ac:dyDescent="0.25">
      <c r="A18" s="31" t="s">
        <v>77</v>
      </c>
      <c r="B18" s="38"/>
      <c r="C18" s="39"/>
      <c r="D18" s="39"/>
      <c r="E18" s="33" t="s">
        <v>689</v>
      </c>
      <c r="F18" s="39"/>
      <c r="G18" s="39"/>
      <c r="H18" s="39"/>
      <c r="I18" s="39"/>
      <c r="J18" s="40"/>
    </row>
    <row r="19" spans="1:16" ht="30" x14ac:dyDescent="0.25">
      <c r="A19" s="31" t="s">
        <v>79</v>
      </c>
      <c r="B19" s="38"/>
      <c r="C19" s="39"/>
      <c r="D19" s="39"/>
      <c r="E19" s="41" t="s">
        <v>690</v>
      </c>
      <c r="F19" s="39"/>
      <c r="G19" s="39"/>
      <c r="H19" s="39"/>
      <c r="I19" s="39"/>
      <c r="J19" s="40"/>
    </row>
    <row r="20" spans="1:16" ht="45" x14ac:dyDescent="0.25">
      <c r="A20" s="31" t="s">
        <v>81</v>
      </c>
      <c r="B20" s="38"/>
      <c r="C20" s="39"/>
      <c r="D20" s="39"/>
      <c r="E20" s="33" t="s">
        <v>691</v>
      </c>
      <c r="F20" s="39"/>
      <c r="G20" s="39"/>
      <c r="H20" s="39"/>
      <c r="I20" s="39"/>
      <c r="J20" s="40"/>
    </row>
    <row r="21" spans="1:16" x14ac:dyDescent="0.25">
      <c r="A21" s="31" t="s">
        <v>72</v>
      </c>
      <c r="B21" s="31">
        <v>4</v>
      </c>
      <c r="C21" s="32" t="s">
        <v>136</v>
      </c>
      <c r="D21" s="31" t="s">
        <v>91</v>
      </c>
      <c r="E21" s="33" t="s">
        <v>137</v>
      </c>
      <c r="F21" s="34" t="s">
        <v>138</v>
      </c>
      <c r="G21" s="35">
        <v>28.666</v>
      </c>
      <c r="H21" s="36">
        <v>0</v>
      </c>
      <c r="I21" s="36">
        <f>ROUND(G21*H21,P4)</f>
        <v>0</v>
      </c>
      <c r="J21" s="31"/>
      <c r="O21" s="37">
        <f>I21*0.21</f>
        <v>0</v>
      </c>
      <c r="P21">
        <v>3</v>
      </c>
    </row>
    <row r="22" spans="1:16" x14ac:dyDescent="0.25">
      <c r="A22" s="31" t="s">
        <v>77</v>
      </c>
      <c r="B22" s="38"/>
      <c r="C22" s="39"/>
      <c r="D22" s="39"/>
      <c r="E22" s="33" t="s">
        <v>692</v>
      </c>
      <c r="F22" s="39"/>
      <c r="G22" s="39"/>
      <c r="H22" s="39"/>
      <c r="I22" s="39"/>
      <c r="J22" s="40"/>
    </row>
    <row r="23" spans="1:16" ht="30" x14ac:dyDescent="0.25">
      <c r="A23" s="31" t="s">
        <v>79</v>
      </c>
      <c r="B23" s="38"/>
      <c r="C23" s="39"/>
      <c r="D23" s="39"/>
      <c r="E23" s="41" t="s">
        <v>693</v>
      </c>
      <c r="F23" s="39"/>
      <c r="G23" s="39"/>
      <c r="H23" s="39"/>
      <c r="I23" s="39"/>
      <c r="J23" s="40"/>
    </row>
    <row r="24" spans="1:16" ht="409.5" x14ac:dyDescent="0.25">
      <c r="A24" s="31" t="s">
        <v>81</v>
      </c>
      <c r="B24" s="38"/>
      <c r="C24" s="39"/>
      <c r="D24" s="39"/>
      <c r="E24" s="33" t="s">
        <v>141</v>
      </c>
      <c r="F24" s="39"/>
      <c r="G24" s="39"/>
      <c r="H24" s="39"/>
      <c r="I24" s="39"/>
      <c r="J24" s="40"/>
    </row>
    <row r="25" spans="1:16" x14ac:dyDescent="0.25">
      <c r="A25" s="31" t="s">
        <v>72</v>
      </c>
      <c r="B25" s="31">
        <v>5</v>
      </c>
      <c r="C25" s="32" t="s">
        <v>694</v>
      </c>
      <c r="D25" s="31" t="s">
        <v>91</v>
      </c>
      <c r="E25" s="33" t="s">
        <v>695</v>
      </c>
      <c r="F25" s="34" t="s">
        <v>138</v>
      </c>
      <c r="G25" s="35">
        <v>511.29</v>
      </c>
      <c r="H25" s="36">
        <v>0</v>
      </c>
      <c r="I25" s="36">
        <f>ROUND(G25*H25,P4)</f>
        <v>0</v>
      </c>
      <c r="J25" s="31"/>
      <c r="O25" s="37">
        <f>I25*0.21</f>
        <v>0</v>
      </c>
      <c r="P25">
        <v>3</v>
      </c>
    </row>
    <row r="26" spans="1:16" x14ac:dyDescent="0.25">
      <c r="A26" s="31" t="s">
        <v>77</v>
      </c>
      <c r="B26" s="38"/>
      <c r="C26" s="39"/>
      <c r="D26" s="39"/>
      <c r="E26" s="33" t="s">
        <v>696</v>
      </c>
      <c r="F26" s="39"/>
      <c r="G26" s="39"/>
      <c r="H26" s="39"/>
      <c r="I26" s="39"/>
      <c r="J26" s="40"/>
    </row>
    <row r="27" spans="1:16" ht="30" x14ac:dyDescent="0.25">
      <c r="A27" s="31" t="s">
        <v>79</v>
      </c>
      <c r="B27" s="38"/>
      <c r="C27" s="39"/>
      <c r="D27" s="39"/>
      <c r="E27" s="41" t="s">
        <v>697</v>
      </c>
      <c r="F27" s="39"/>
      <c r="G27" s="39"/>
      <c r="H27" s="39"/>
      <c r="I27" s="39"/>
      <c r="J27" s="40"/>
    </row>
    <row r="28" spans="1:16" ht="409.5" x14ac:dyDescent="0.25">
      <c r="A28" s="31" t="s">
        <v>81</v>
      </c>
      <c r="B28" s="38"/>
      <c r="C28" s="39"/>
      <c r="D28" s="39"/>
      <c r="E28" s="33" t="s">
        <v>141</v>
      </c>
      <c r="F28" s="39"/>
      <c r="G28" s="39"/>
      <c r="H28" s="39"/>
      <c r="I28" s="39"/>
      <c r="J28" s="40"/>
    </row>
    <row r="29" spans="1:16" x14ac:dyDescent="0.25">
      <c r="A29" s="31" t="s">
        <v>72</v>
      </c>
      <c r="B29" s="31">
        <v>6</v>
      </c>
      <c r="C29" s="32" t="s">
        <v>225</v>
      </c>
      <c r="D29" s="31" t="s">
        <v>91</v>
      </c>
      <c r="E29" s="33" t="s">
        <v>226</v>
      </c>
      <c r="F29" s="34" t="s">
        <v>138</v>
      </c>
      <c r="G29" s="35">
        <v>303.14999999999998</v>
      </c>
      <c r="H29" s="36">
        <v>0</v>
      </c>
      <c r="I29" s="36">
        <f>ROUND(G29*H29,P4)</f>
        <v>0</v>
      </c>
      <c r="J29" s="31"/>
      <c r="O29" s="37">
        <f>I29*0.21</f>
        <v>0</v>
      </c>
      <c r="P29">
        <v>3</v>
      </c>
    </row>
    <row r="30" spans="1:16" x14ac:dyDescent="0.25">
      <c r="A30" s="31" t="s">
        <v>77</v>
      </c>
      <c r="B30" s="38"/>
      <c r="C30" s="39"/>
      <c r="D30" s="39"/>
      <c r="E30" s="33" t="s">
        <v>698</v>
      </c>
      <c r="F30" s="39"/>
      <c r="G30" s="39"/>
      <c r="H30" s="39"/>
      <c r="I30" s="39"/>
      <c r="J30" s="40"/>
    </row>
    <row r="31" spans="1:16" ht="30" x14ac:dyDescent="0.25">
      <c r="A31" s="31" t="s">
        <v>79</v>
      </c>
      <c r="B31" s="38"/>
      <c r="C31" s="39"/>
      <c r="D31" s="39"/>
      <c r="E31" s="41" t="s">
        <v>699</v>
      </c>
      <c r="F31" s="39"/>
      <c r="G31" s="39"/>
      <c r="H31" s="39"/>
      <c r="I31" s="39"/>
      <c r="J31" s="40"/>
    </row>
    <row r="32" spans="1:16" ht="255" x14ac:dyDescent="0.25">
      <c r="A32" s="31" t="s">
        <v>81</v>
      </c>
      <c r="B32" s="38"/>
      <c r="C32" s="39"/>
      <c r="D32" s="39"/>
      <c r="E32" s="33" t="s">
        <v>229</v>
      </c>
      <c r="F32" s="39"/>
      <c r="G32" s="39"/>
      <c r="H32" s="39"/>
      <c r="I32" s="39"/>
      <c r="J32" s="40"/>
    </row>
    <row r="33" spans="1:16" x14ac:dyDescent="0.25">
      <c r="A33" s="31" t="s">
        <v>72</v>
      </c>
      <c r="B33" s="31">
        <v>7</v>
      </c>
      <c r="C33" s="32" t="s">
        <v>700</v>
      </c>
      <c r="D33" s="31" t="s">
        <v>91</v>
      </c>
      <c r="E33" s="33" t="s">
        <v>701</v>
      </c>
      <c r="F33" s="34" t="s">
        <v>138</v>
      </c>
      <c r="G33" s="35">
        <v>303.14999999999998</v>
      </c>
      <c r="H33" s="36">
        <v>0</v>
      </c>
      <c r="I33" s="36">
        <f>ROUND(G33*H33,P4)</f>
        <v>0</v>
      </c>
      <c r="J33" s="31"/>
      <c r="O33" s="37">
        <f>I33*0.21</f>
        <v>0</v>
      </c>
      <c r="P33">
        <v>3</v>
      </c>
    </row>
    <row r="34" spans="1:16" x14ac:dyDescent="0.25">
      <c r="A34" s="31" t="s">
        <v>77</v>
      </c>
      <c r="B34" s="38"/>
      <c r="C34" s="39"/>
      <c r="D34" s="39"/>
      <c r="E34" s="33" t="s">
        <v>698</v>
      </c>
      <c r="F34" s="39"/>
      <c r="G34" s="39"/>
      <c r="H34" s="39"/>
      <c r="I34" s="39"/>
      <c r="J34" s="40"/>
    </row>
    <row r="35" spans="1:16" x14ac:dyDescent="0.25">
      <c r="A35" s="31" t="s">
        <v>79</v>
      </c>
      <c r="B35" s="38"/>
      <c r="C35" s="39"/>
      <c r="D35" s="39"/>
      <c r="E35" s="41" t="s">
        <v>702</v>
      </c>
      <c r="F35" s="39"/>
      <c r="G35" s="39"/>
      <c r="H35" s="39"/>
      <c r="I35" s="39"/>
      <c r="J35" s="40"/>
    </row>
    <row r="36" spans="1:16" ht="345" x14ac:dyDescent="0.25">
      <c r="A36" s="31" t="s">
        <v>81</v>
      </c>
      <c r="B36" s="38"/>
      <c r="C36" s="39"/>
      <c r="D36" s="39"/>
      <c r="E36" s="33" t="s">
        <v>703</v>
      </c>
      <c r="F36" s="39"/>
      <c r="G36" s="39"/>
      <c r="H36" s="39"/>
      <c r="I36" s="39"/>
      <c r="J36" s="40"/>
    </row>
    <row r="37" spans="1:16" x14ac:dyDescent="0.25">
      <c r="A37" s="31" t="s">
        <v>72</v>
      </c>
      <c r="B37" s="31">
        <v>8</v>
      </c>
      <c r="C37" s="32" t="s">
        <v>704</v>
      </c>
      <c r="D37" s="31" t="s">
        <v>91</v>
      </c>
      <c r="E37" s="33" t="s">
        <v>705</v>
      </c>
      <c r="F37" s="34" t="s">
        <v>138</v>
      </c>
      <c r="G37" s="35">
        <v>125.54</v>
      </c>
      <c r="H37" s="36">
        <v>0</v>
      </c>
      <c r="I37" s="36">
        <f>ROUND(G37*H37,P4)</f>
        <v>0</v>
      </c>
      <c r="J37" s="31"/>
      <c r="O37" s="37">
        <f>I37*0.21</f>
        <v>0</v>
      </c>
      <c r="P37">
        <v>3</v>
      </c>
    </row>
    <row r="38" spans="1:16" x14ac:dyDescent="0.25">
      <c r="A38" s="31" t="s">
        <v>77</v>
      </c>
      <c r="B38" s="38"/>
      <c r="C38" s="39"/>
      <c r="D38" s="39"/>
      <c r="E38" s="33" t="s">
        <v>698</v>
      </c>
      <c r="F38" s="39"/>
      <c r="G38" s="39"/>
      <c r="H38" s="39"/>
      <c r="I38" s="39"/>
      <c r="J38" s="40"/>
    </row>
    <row r="39" spans="1:16" ht="30" x14ac:dyDescent="0.25">
      <c r="A39" s="31" t="s">
        <v>79</v>
      </c>
      <c r="B39" s="38"/>
      <c r="C39" s="39"/>
      <c r="D39" s="39"/>
      <c r="E39" s="41" t="s">
        <v>706</v>
      </c>
      <c r="F39" s="39"/>
      <c r="G39" s="39"/>
      <c r="H39" s="39"/>
      <c r="I39" s="39"/>
      <c r="J39" s="40"/>
    </row>
    <row r="40" spans="1:16" ht="409.5" x14ac:dyDescent="0.25">
      <c r="A40" s="31" t="s">
        <v>81</v>
      </c>
      <c r="B40" s="38"/>
      <c r="C40" s="39"/>
      <c r="D40" s="39"/>
      <c r="E40" s="33" t="s">
        <v>707</v>
      </c>
      <c r="F40" s="39"/>
      <c r="G40" s="39"/>
      <c r="H40" s="39"/>
      <c r="I40" s="39"/>
      <c r="J40" s="40"/>
    </row>
    <row r="41" spans="1:16" x14ac:dyDescent="0.25">
      <c r="A41" s="31" t="s">
        <v>72</v>
      </c>
      <c r="B41" s="31">
        <v>9</v>
      </c>
      <c r="C41" s="32" t="s">
        <v>708</v>
      </c>
      <c r="D41" s="31" t="s">
        <v>91</v>
      </c>
      <c r="E41" s="33" t="s">
        <v>709</v>
      </c>
      <c r="F41" s="34" t="s">
        <v>130</v>
      </c>
      <c r="G41" s="35">
        <v>290</v>
      </c>
      <c r="H41" s="36">
        <v>0</v>
      </c>
      <c r="I41" s="36">
        <f>ROUND(G41*H41,P4)</f>
        <v>0</v>
      </c>
      <c r="J41" s="31"/>
      <c r="O41" s="37">
        <f>I41*0.21</f>
        <v>0</v>
      </c>
      <c r="P41">
        <v>3</v>
      </c>
    </row>
    <row r="42" spans="1:16" x14ac:dyDescent="0.25">
      <c r="A42" s="31" t="s">
        <v>77</v>
      </c>
      <c r="B42" s="38"/>
      <c r="C42" s="39"/>
      <c r="D42" s="39"/>
      <c r="E42" s="42" t="s">
        <v>91</v>
      </c>
      <c r="F42" s="39"/>
      <c r="G42" s="39"/>
      <c r="H42" s="39"/>
      <c r="I42" s="39"/>
      <c r="J42" s="40"/>
    </row>
    <row r="43" spans="1:16" x14ac:dyDescent="0.25">
      <c r="A43" s="31" t="s">
        <v>79</v>
      </c>
      <c r="B43" s="38"/>
      <c r="C43" s="39"/>
      <c r="D43" s="39"/>
      <c r="E43" s="41" t="s">
        <v>710</v>
      </c>
      <c r="F43" s="39"/>
      <c r="G43" s="39"/>
      <c r="H43" s="39"/>
      <c r="I43" s="39"/>
      <c r="J43" s="40"/>
    </row>
    <row r="44" spans="1:16" ht="30" x14ac:dyDescent="0.25">
      <c r="A44" s="31" t="s">
        <v>81</v>
      </c>
      <c r="B44" s="38"/>
      <c r="C44" s="39"/>
      <c r="D44" s="39"/>
      <c r="E44" s="33" t="s">
        <v>711</v>
      </c>
      <c r="F44" s="39"/>
      <c r="G44" s="39"/>
      <c r="H44" s="39"/>
      <c r="I44" s="39"/>
      <c r="J44" s="40"/>
    </row>
    <row r="45" spans="1:16" x14ac:dyDescent="0.25">
      <c r="A45" s="31" t="s">
        <v>72</v>
      </c>
      <c r="B45" s="31">
        <v>10</v>
      </c>
      <c r="C45" s="32" t="s">
        <v>712</v>
      </c>
      <c r="D45" s="31" t="s">
        <v>91</v>
      </c>
      <c r="E45" s="33" t="s">
        <v>713</v>
      </c>
      <c r="F45" s="34" t="s">
        <v>130</v>
      </c>
      <c r="G45" s="35">
        <v>290</v>
      </c>
      <c r="H45" s="36">
        <v>0</v>
      </c>
      <c r="I45" s="36">
        <f>ROUND(G45*H45,P4)</f>
        <v>0</v>
      </c>
      <c r="J45" s="31"/>
      <c r="O45" s="37">
        <f>I45*0.21</f>
        <v>0</v>
      </c>
      <c r="P45">
        <v>3</v>
      </c>
    </row>
    <row r="46" spans="1:16" x14ac:dyDescent="0.25">
      <c r="A46" s="31" t="s">
        <v>77</v>
      </c>
      <c r="B46" s="38"/>
      <c r="C46" s="39"/>
      <c r="D46" s="39"/>
      <c r="E46" s="42" t="s">
        <v>91</v>
      </c>
      <c r="F46" s="39"/>
      <c r="G46" s="39"/>
      <c r="H46" s="39"/>
      <c r="I46" s="39"/>
      <c r="J46" s="40"/>
    </row>
    <row r="47" spans="1:16" x14ac:dyDescent="0.25">
      <c r="A47" s="31" t="s">
        <v>79</v>
      </c>
      <c r="B47" s="38"/>
      <c r="C47" s="39"/>
      <c r="D47" s="39"/>
      <c r="E47" s="41" t="s">
        <v>714</v>
      </c>
      <c r="F47" s="39"/>
      <c r="G47" s="39"/>
      <c r="H47" s="39"/>
      <c r="I47" s="39"/>
      <c r="J47" s="40"/>
    </row>
    <row r="48" spans="1:16" ht="60" x14ac:dyDescent="0.25">
      <c r="A48" s="31" t="s">
        <v>81</v>
      </c>
      <c r="B48" s="38"/>
      <c r="C48" s="39"/>
      <c r="D48" s="39"/>
      <c r="E48" s="33" t="s">
        <v>715</v>
      </c>
      <c r="F48" s="39"/>
      <c r="G48" s="39"/>
      <c r="H48" s="39"/>
      <c r="I48" s="39"/>
      <c r="J48" s="40"/>
    </row>
    <row r="49" spans="1:16" x14ac:dyDescent="0.25">
      <c r="A49" s="31" t="s">
        <v>72</v>
      </c>
      <c r="B49" s="31">
        <v>11</v>
      </c>
      <c r="C49" s="32" t="s">
        <v>716</v>
      </c>
      <c r="D49" s="31" t="s">
        <v>91</v>
      </c>
      <c r="E49" s="33" t="s">
        <v>717</v>
      </c>
      <c r="F49" s="34" t="s">
        <v>130</v>
      </c>
      <c r="G49" s="35">
        <v>435</v>
      </c>
      <c r="H49" s="36">
        <v>0</v>
      </c>
      <c r="I49" s="36">
        <f>ROUND(G49*H49,P4)</f>
        <v>0</v>
      </c>
      <c r="J49" s="31"/>
      <c r="O49" s="37">
        <f>I49*0.21</f>
        <v>0</v>
      </c>
      <c r="P49">
        <v>3</v>
      </c>
    </row>
    <row r="50" spans="1:16" x14ac:dyDescent="0.25">
      <c r="A50" s="31" t="s">
        <v>77</v>
      </c>
      <c r="B50" s="38"/>
      <c r="C50" s="39"/>
      <c r="D50" s="39"/>
      <c r="E50" s="42" t="s">
        <v>91</v>
      </c>
      <c r="F50" s="39"/>
      <c r="G50" s="39"/>
      <c r="H50" s="39"/>
      <c r="I50" s="39"/>
      <c r="J50" s="40"/>
    </row>
    <row r="51" spans="1:16" x14ac:dyDescent="0.25">
      <c r="A51" s="31" t="s">
        <v>79</v>
      </c>
      <c r="B51" s="38"/>
      <c r="C51" s="39"/>
      <c r="D51" s="39"/>
      <c r="E51" s="41" t="s">
        <v>718</v>
      </c>
      <c r="F51" s="39"/>
      <c r="G51" s="39"/>
      <c r="H51" s="39"/>
      <c r="I51" s="39"/>
      <c r="J51" s="40"/>
    </row>
    <row r="52" spans="1:16" ht="45" x14ac:dyDescent="0.25">
      <c r="A52" s="31" t="s">
        <v>81</v>
      </c>
      <c r="B52" s="38"/>
      <c r="C52" s="39"/>
      <c r="D52" s="39"/>
      <c r="E52" s="33" t="s">
        <v>719</v>
      </c>
      <c r="F52" s="39"/>
      <c r="G52" s="39"/>
      <c r="H52" s="39"/>
      <c r="I52" s="39"/>
      <c r="J52" s="40"/>
    </row>
    <row r="53" spans="1:16" x14ac:dyDescent="0.25">
      <c r="A53" s="25" t="s">
        <v>69</v>
      </c>
      <c r="B53" s="26"/>
      <c r="C53" s="27" t="s">
        <v>262</v>
      </c>
      <c r="D53" s="28"/>
      <c r="E53" s="25" t="s">
        <v>263</v>
      </c>
      <c r="F53" s="28"/>
      <c r="G53" s="28"/>
      <c r="H53" s="28"/>
      <c r="I53" s="29">
        <f>SUMIFS(I54:I61,A54:A61,"P")</f>
        <v>0</v>
      </c>
      <c r="J53" s="30"/>
    </row>
    <row r="54" spans="1:16" x14ac:dyDescent="0.25">
      <c r="A54" s="31" t="s">
        <v>72</v>
      </c>
      <c r="B54" s="31">
        <v>12</v>
      </c>
      <c r="C54" s="32" t="s">
        <v>264</v>
      </c>
      <c r="D54" s="31" t="s">
        <v>91</v>
      </c>
      <c r="E54" s="33" t="s">
        <v>720</v>
      </c>
      <c r="F54" s="34" t="s">
        <v>138</v>
      </c>
      <c r="G54" s="35">
        <v>4.6630000000000003</v>
      </c>
      <c r="H54" s="36">
        <v>0</v>
      </c>
      <c r="I54" s="36">
        <f>ROUND(G54*H54,P4)</f>
        <v>0</v>
      </c>
      <c r="J54" s="31"/>
      <c r="O54" s="37">
        <f>I54*0.21</f>
        <v>0</v>
      </c>
      <c r="P54">
        <v>3</v>
      </c>
    </row>
    <row r="55" spans="1:16" x14ac:dyDescent="0.25">
      <c r="A55" s="31" t="s">
        <v>77</v>
      </c>
      <c r="B55" s="38"/>
      <c r="C55" s="39"/>
      <c r="D55" s="39"/>
      <c r="E55" s="33" t="s">
        <v>721</v>
      </c>
      <c r="F55" s="39"/>
      <c r="G55" s="39"/>
      <c r="H55" s="39"/>
      <c r="I55" s="39"/>
      <c r="J55" s="40"/>
    </row>
    <row r="56" spans="1:16" x14ac:dyDescent="0.25">
      <c r="A56" s="31" t="s">
        <v>79</v>
      </c>
      <c r="B56" s="38"/>
      <c r="C56" s="39"/>
      <c r="D56" s="39"/>
      <c r="E56" s="41" t="s">
        <v>722</v>
      </c>
      <c r="F56" s="39"/>
      <c r="G56" s="39"/>
      <c r="H56" s="39"/>
      <c r="I56" s="39"/>
      <c r="J56" s="40"/>
    </row>
    <row r="57" spans="1:16" ht="60" x14ac:dyDescent="0.25">
      <c r="A57" s="31" t="s">
        <v>81</v>
      </c>
      <c r="B57" s="38"/>
      <c r="C57" s="39"/>
      <c r="D57" s="39"/>
      <c r="E57" s="33" t="s">
        <v>723</v>
      </c>
      <c r="F57" s="39"/>
      <c r="G57" s="39"/>
      <c r="H57" s="39"/>
      <c r="I57" s="39"/>
      <c r="J57" s="40"/>
    </row>
    <row r="58" spans="1:16" x14ac:dyDescent="0.25">
      <c r="A58" s="31" t="s">
        <v>72</v>
      </c>
      <c r="B58" s="31">
        <v>13</v>
      </c>
      <c r="C58" s="32" t="s">
        <v>724</v>
      </c>
      <c r="D58" s="31" t="s">
        <v>91</v>
      </c>
      <c r="E58" s="33" t="s">
        <v>725</v>
      </c>
      <c r="F58" s="34" t="s">
        <v>138</v>
      </c>
      <c r="G58" s="35">
        <v>28.93</v>
      </c>
      <c r="H58" s="36">
        <v>0</v>
      </c>
      <c r="I58" s="36">
        <f>ROUND(G58*H58,P4)</f>
        <v>0</v>
      </c>
      <c r="J58" s="31"/>
      <c r="O58" s="37">
        <f>I58*0.21</f>
        <v>0</v>
      </c>
      <c r="P58">
        <v>3</v>
      </c>
    </row>
    <row r="59" spans="1:16" ht="45" x14ac:dyDescent="0.25">
      <c r="A59" s="31" t="s">
        <v>77</v>
      </c>
      <c r="B59" s="38"/>
      <c r="C59" s="39"/>
      <c r="D59" s="39"/>
      <c r="E59" s="33" t="s">
        <v>726</v>
      </c>
      <c r="F59" s="39"/>
      <c r="G59" s="39"/>
      <c r="H59" s="39"/>
      <c r="I59" s="39"/>
      <c r="J59" s="40"/>
    </row>
    <row r="60" spans="1:16" x14ac:dyDescent="0.25">
      <c r="A60" s="31" t="s">
        <v>79</v>
      </c>
      <c r="B60" s="38"/>
      <c r="C60" s="39"/>
      <c r="D60" s="39"/>
      <c r="E60" s="41" t="s">
        <v>727</v>
      </c>
      <c r="F60" s="39"/>
      <c r="G60" s="39"/>
      <c r="H60" s="39"/>
      <c r="I60" s="39"/>
      <c r="J60" s="40"/>
    </row>
    <row r="61" spans="1:16" ht="60" x14ac:dyDescent="0.25">
      <c r="A61" s="31" t="s">
        <v>81</v>
      </c>
      <c r="B61" s="38"/>
      <c r="C61" s="39"/>
      <c r="D61" s="39"/>
      <c r="E61" s="33" t="s">
        <v>723</v>
      </c>
      <c r="F61" s="39"/>
      <c r="G61" s="39"/>
      <c r="H61" s="39"/>
      <c r="I61" s="39"/>
      <c r="J61" s="40"/>
    </row>
    <row r="62" spans="1:16" x14ac:dyDescent="0.25">
      <c r="A62" s="25" t="s">
        <v>69</v>
      </c>
      <c r="B62" s="26"/>
      <c r="C62" s="27" t="s">
        <v>325</v>
      </c>
      <c r="D62" s="28"/>
      <c r="E62" s="25" t="s">
        <v>326</v>
      </c>
      <c r="F62" s="28"/>
      <c r="G62" s="28"/>
      <c r="H62" s="28"/>
      <c r="I62" s="29">
        <f>SUMIFS(I63:I110,A63:A110,"P")</f>
        <v>0</v>
      </c>
      <c r="J62" s="30"/>
    </row>
    <row r="63" spans="1:16" x14ac:dyDescent="0.25">
      <c r="A63" s="31" t="s">
        <v>72</v>
      </c>
      <c r="B63" s="31">
        <v>14</v>
      </c>
      <c r="C63" s="32" t="s">
        <v>728</v>
      </c>
      <c r="D63" s="31" t="s">
        <v>91</v>
      </c>
      <c r="E63" s="33" t="s">
        <v>729</v>
      </c>
      <c r="F63" s="34" t="s">
        <v>213</v>
      </c>
      <c r="G63" s="35">
        <v>95.5</v>
      </c>
      <c r="H63" s="36">
        <v>0</v>
      </c>
      <c r="I63" s="36">
        <f>ROUND(G63*H63,P4)</f>
        <v>0</v>
      </c>
      <c r="J63" s="31"/>
      <c r="O63" s="37">
        <f>I63*0.21</f>
        <v>0</v>
      </c>
      <c r="P63">
        <v>3</v>
      </c>
    </row>
    <row r="64" spans="1:16" ht="30" x14ac:dyDescent="0.25">
      <c r="A64" s="31" t="s">
        <v>77</v>
      </c>
      <c r="B64" s="38"/>
      <c r="C64" s="39"/>
      <c r="D64" s="39"/>
      <c r="E64" s="33" t="s">
        <v>730</v>
      </c>
      <c r="F64" s="39"/>
      <c r="G64" s="39"/>
      <c r="H64" s="39"/>
      <c r="I64" s="39"/>
      <c r="J64" s="40"/>
    </row>
    <row r="65" spans="1:16" x14ac:dyDescent="0.25">
      <c r="A65" s="31" t="s">
        <v>79</v>
      </c>
      <c r="B65" s="38"/>
      <c r="C65" s="39"/>
      <c r="D65" s="39"/>
      <c r="E65" s="41" t="s">
        <v>731</v>
      </c>
      <c r="F65" s="39"/>
      <c r="G65" s="39"/>
      <c r="H65" s="39"/>
      <c r="I65" s="39"/>
      <c r="J65" s="40"/>
    </row>
    <row r="66" spans="1:16" ht="330" x14ac:dyDescent="0.25">
      <c r="A66" s="31" t="s">
        <v>81</v>
      </c>
      <c r="B66" s="38"/>
      <c r="C66" s="39"/>
      <c r="D66" s="39"/>
      <c r="E66" s="33" t="s">
        <v>732</v>
      </c>
      <c r="F66" s="39"/>
      <c r="G66" s="39"/>
      <c r="H66" s="39"/>
      <c r="I66" s="39"/>
      <c r="J66" s="40"/>
    </row>
    <row r="67" spans="1:16" x14ac:dyDescent="0.25">
      <c r="A67" s="31" t="s">
        <v>72</v>
      </c>
      <c r="B67" s="31">
        <v>15</v>
      </c>
      <c r="C67" s="32" t="s">
        <v>733</v>
      </c>
      <c r="D67" s="31" t="s">
        <v>91</v>
      </c>
      <c r="E67" s="33" t="s">
        <v>734</v>
      </c>
      <c r="F67" s="34" t="s">
        <v>213</v>
      </c>
      <c r="G67" s="35">
        <v>50</v>
      </c>
      <c r="H67" s="36">
        <v>0</v>
      </c>
      <c r="I67" s="36">
        <f>ROUND(G67*H67,P4)</f>
        <v>0</v>
      </c>
      <c r="J67" s="31"/>
      <c r="O67" s="37">
        <f>I67*0.21</f>
        <v>0</v>
      </c>
      <c r="P67">
        <v>3</v>
      </c>
    </row>
    <row r="68" spans="1:16" ht="30" x14ac:dyDescent="0.25">
      <c r="A68" s="31" t="s">
        <v>77</v>
      </c>
      <c r="B68" s="38"/>
      <c r="C68" s="39"/>
      <c r="D68" s="39"/>
      <c r="E68" s="33" t="s">
        <v>735</v>
      </c>
      <c r="F68" s="39"/>
      <c r="G68" s="39"/>
      <c r="H68" s="39"/>
      <c r="I68" s="39"/>
      <c r="J68" s="40"/>
    </row>
    <row r="69" spans="1:16" x14ac:dyDescent="0.25">
      <c r="A69" s="31" t="s">
        <v>79</v>
      </c>
      <c r="B69" s="38"/>
      <c r="C69" s="39"/>
      <c r="D69" s="39"/>
      <c r="E69" s="41" t="s">
        <v>418</v>
      </c>
      <c r="F69" s="39"/>
      <c r="G69" s="39"/>
      <c r="H69" s="39"/>
      <c r="I69" s="39"/>
      <c r="J69" s="40"/>
    </row>
    <row r="70" spans="1:16" ht="330" x14ac:dyDescent="0.25">
      <c r="A70" s="31" t="s">
        <v>81</v>
      </c>
      <c r="B70" s="38"/>
      <c r="C70" s="39"/>
      <c r="D70" s="39"/>
      <c r="E70" s="33" t="s">
        <v>732</v>
      </c>
      <c r="F70" s="39"/>
      <c r="G70" s="39"/>
      <c r="H70" s="39"/>
      <c r="I70" s="39"/>
      <c r="J70" s="40"/>
    </row>
    <row r="71" spans="1:16" x14ac:dyDescent="0.25">
      <c r="A71" s="31" t="s">
        <v>72</v>
      </c>
      <c r="B71" s="31">
        <v>16</v>
      </c>
      <c r="C71" s="32" t="s">
        <v>736</v>
      </c>
      <c r="D71" s="31" t="s">
        <v>91</v>
      </c>
      <c r="E71" s="33" t="s">
        <v>737</v>
      </c>
      <c r="F71" s="34" t="s">
        <v>96</v>
      </c>
      <c r="G71" s="35">
        <v>1</v>
      </c>
      <c r="H71" s="36">
        <v>0</v>
      </c>
      <c r="I71" s="36">
        <f>ROUND(G71*H71,P4)</f>
        <v>0</v>
      </c>
      <c r="J71" s="31"/>
      <c r="O71" s="37">
        <f>I71*0.21</f>
        <v>0</v>
      </c>
      <c r="P71">
        <v>3</v>
      </c>
    </row>
    <row r="72" spans="1:16" x14ac:dyDescent="0.25">
      <c r="A72" s="31" t="s">
        <v>77</v>
      </c>
      <c r="B72" s="38"/>
      <c r="C72" s="39"/>
      <c r="D72" s="39"/>
      <c r="E72" s="33" t="s">
        <v>738</v>
      </c>
      <c r="F72" s="39"/>
      <c r="G72" s="39"/>
      <c r="H72" s="39"/>
      <c r="I72" s="39"/>
      <c r="J72" s="40"/>
    </row>
    <row r="73" spans="1:16" x14ac:dyDescent="0.25">
      <c r="A73" s="31" t="s">
        <v>79</v>
      </c>
      <c r="B73" s="38"/>
      <c r="C73" s="39"/>
      <c r="D73" s="39"/>
      <c r="E73" s="41" t="s">
        <v>104</v>
      </c>
      <c r="F73" s="39"/>
      <c r="G73" s="39"/>
      <c r="H73" s="39"/>
      <c r="I73" s="39"/>
      <c r="J73" s="40"/>
    </row>
    <row r="74" spans="1:16" ht="45" x14ac:dyDescent="0.25">
      <c r="A74" s="31" t="s">
        <v>81</v>
      </c>
      <c r="B74" s="38"/>
      <c r="C74" s="39"/>
      <c r="D74" s="39"/>
      <c r="E74" s="33" t="s">
        <v>739</v>
      </c>
      <c r="F74" s="39"/>
      <c r="G74" s="39"/>
      <c r="H74" s="39"/>
      <c r="I74" s="39"/>
      <c r="J74" s="40"/>
    </row>
    <row r="75" spans="1:16" x14ac:dyDescent="0.25">
      <c r="A75" s="31" t="s">
        <v>72</v>
      </c>
      <c r="B75" s="31">
        <v>17</v>
      </c>
      <c r="C75" s="32" t="s">
        <v>740</v>
      </c>
      <c r="D75" s="31" t="s">
        <v>91</v>
      </c>
      <c r="E75" s="33" t="s">
        <v>741</v>
      </c>
      <c r="F75" s="34" t="s">
        <v>96</v>
      </c>
      <c r="G75" s="35">
        <v>1</v>
      </c>
      <c r="H75" s="36">
        <v>0</v>
      </c>
      <c r="I75" s="36">
        <f>ROUND(G75*H75,P4)</f>
        <v>0</v>
      </c>
      <c r="J75" s="31"/>
      <c r="O75" s="37">
        <f>I75*0.21</f>
        <v>0</v>
      </c>
      <c r="P75">
        <v>3</v>
      </c>
    </row>
    <row r="76" spans="1:16" x14ac:dyDescent="0.25">
      <c r="A76" s="31" t="s">
        <v>77</v>
      </c>
      <c r="B76" s="38"/>
      <c r="C76" s="39"/>
      <c r="D76" s="39"/>
      <c r="E76" s="33" t="s">
        <v>742</v>
      </c>
      <c r="F76" s="39"/>
      <c r="G76" s="39"/>
      <c r="H76" s="39"/>
      <c r="I76" s="39"/>
      <c r="J76" s="40"/>
    </row>
    <row r="77" spans="1:16" x14ac:dyDescent="0.25">
      <c r="A77" s="31" t="s">
        <v>79</v>
      </c>
      <c r="B77" s="38"/>
      <c r="C77" s="39"/>
      <c r="D77" s="39"/>
      <c r="E77" s="41" t="s">
        <v>104</v>
      </c>
      <c r="F77" s="39"/>
      <c r="G77" s="39"/>
      <c r="H77" s="39"/>
      <c r="I77" s="39"/>
      <c r="J77" s="40"/>
    </row>
    <row r="78" spans="1:16" ht="45" x14ac:dyDescent="0.25">
      <c r="A78" s="31" t="s">
        <v>81</v>
      </c>
      <c r="B78" s="38"/>
      <c r="C78" s="39"/>
      <c r="D78" s="39"/>
      <c r="E78" s="33" t="s">
        <v>739</v>
      </c>
      <c r="F78" s="39"/>
      <c r="G78" s="39"/>
      <c r="H78" s="39"/>
      <c r="I78" s="39"/>
      <c r="J78" s="40"/>
    </row>
    <row r="79" spans="1:16" x14ac:dyDescent="0.25">
      <c r="A79" s="31" t="s">
        <v>72</v>
      </c>
      <c r="B79" s="31">
        <v>18</v>
      </c>
      <c r="C79" s="32" t="s">
        <v>743</v>
      </c>
      <c r="D79" s="31" t="s">
        <v>91</v>
      </c>
      <c r="E79" s="33" t="s">
        <v>744</v>
      </c>
      <c r="F79" s="34" t="s">
        <v>96</v>
      </c>
      <c r="G79" s="35">
        <v>2</v>
      </c>
      <c r="H79" s="36">
        <v>0</v>
      </c>
      <c r="I79" s="36">
        <f>ROUND(G79*H79,P4)</f>
        <v>0</v>
      </c>
      <c r="J79" s="31"/>
      <c r="O79" s="37">
        <f>I79*0.21</f>
        <v>0</v>
      </c>
      <c r="P79">
        <v>3</v>
      </c>
    </row>
    <row r="80" spans="1:16" x14ac:dyDescent="0.25">
      <c r="A80" s="31" t="s">
        <v>77</v>
      </c>
      <c r="B80" s="38"/>
      <c r="C80" s="39"/>
      <c r="D80" s="39"/>
      <c r="E80" s="33" t="s">
        <v>745</v>
      </c>
      <c r="F80" s="39"/>
      <c r="G80" s="39"/>
      <c r="H80" s="39"/>
      <c r="I80" s="39"/>
      <c r="J80" s="40"/>
    </row>
    <row r="81" spans="1:16" x14ac:dyDescent="0.25">
      <c r="A81" s="31" t="s">
        <v>79</v>
      </c>
      <c r="B81" s="38"/>
      <c r="C81" s="39"/>
      <c r="D81" s="39"/>
      <c r="E81" s="41" t="s">
        <v>746</v>
      </c>
      <c r="F81" s="39"/>
      <c r="G81" s="39"/>
      <c r="H81" s="39"/>
      <c r="I81" s="39"/>
      <c r="J81" s="40"/>
    </row>
    <row r="82" spans="1:16" ht="345" x14ac:dyDescent="0.25">
      <c r="A82" s="31" t="s">
        <v>81</v>
      </c>
      <c r="B82" s="38"/>
      <c r="C82" s="39"/>
      <c r="D82" s="39"/>
      <c r="E82" s="33" t="s">
        <v>747</v>
      </c>
      <c r="F82" s="39"/>
      <c r="G82" s="39"/>
      <c r="H82" s="39"/>
      <c r="I82" s="39"/>
      <c r="J82" s="40"/>
    </row>
    <row r="83" spans="1:16" x14ac:dyDescent="0.25">
      <c r="A83" s="31" t="s">
        <v>72</v>
      </c>
      <c r="B83" s="31">
        <v>19</v>
      </c>
      <c r="C83" s="32" t="s">
        <v>748</v>
      </c>
      <c r="D83" s="31" t="s">
        <v>91</v>
      </c>
      <c r="E83" s="33" t="s">
        <v>749</v>
      </c>
      <c r="F83" s="34" t="s">
        <v>96</v>
      </c>
      <c r="G83" s="35">
        <v>1</v>
      </c>
      <c r="H83" s="36">
        <v>0</v>
      </c>
      <c r="I83" s="36">
        <f>ROUND(G83*H83,P4)</f>
        <v>0</v>
      </c>
      <c r="J83" s="31"/>
      <c r="O83" s="37">
        <f>I83*0.21</f>
        <v>0</v>
      </c>
      <c r="P83">
        <v>3</v>
      </c>
    </row>
    <row r="84" spans="1:16" x14ac:dyDescent="0.25">
      <c r="A84" s="31" t="s">
        <v>77</v>
      </c>
      <c r="B84" s="38"/>
      <c r="C84" s="39"/>
      <c r="D84" s="39"/>
      <c r="E84" s="33" t="s">
        <v>750</v>
      </c>
      <c r="F84" s="39"/>
      <c r="G84" s="39"/>
      <c r="H84" s="39"/>
      <c r="I84" s="39"/>
      <c r="J84" s="40"/>
    </row>
    <row r="85" spans="1:16" x14ac:dyDescent="0.25">
      <c r="A85" s="31" t="s">
        <v>79</v>
      </c>
      <c r="B85" s="38"/>
      <c r="C85" s="39"/>
      <c r="D85" s="39"/>
      <c r="E85" s="41" t="s">
        <v>104</v>
      </c>
      <c r="F85" s="39"/>
      <c r="G85" s="39"/>
      <c r="H85" s="39"/>
      <c r="I85" s="39"/>
      <c r="J85" s="40"/>
    </row>
    <row r="86" spans="1:16" ht="345" x14ac:dyDescent="0.25">
      <c r="A86" s="31" t="s">
        <v>81</v>
      </c>
      <c r="B86" s="38"/>
      <c r="C86" s="39"/>
      <c r="D86" s="39"/>
      <c r="E86" s="33" t="s">
        <v>747</v>
      </c>
      <c r="F86" s="39"/>
      <c r="G86" s="39"/>
      <c r="H86" s="39"/>
      <c r="I86" s="39"/>
      <c r="J86" s="40"/>
    </row>
    <row r="87" spans="1:16" x14ac:dyDescent="0.25">
      <c r="A87" s="31" t="s">
        <v>72</v>
      </c>
      <c r="B87" s="31">
        <v>20</v>
      </c>
      <c r="C87" s="32" t="s">
        <v>751</v>
      </c>
      <c r="D87" s="31" t="s">
        <v>91</v>
      </c>
      <c r="E87" s="33" t="s">
        <v>752</v>
      </c>
      <c r="F87" s="34" t="s">
        <v>96</v>
      </c>
      <c r="G87" s="35">
        <v>1</v>
      </c>
      <c r="H87" s="36">
        <v>0</v>
      </c>
      <c r="I87" s="36">
        <f>ROUND(G87*H87,P4)</f>
        <v>0</v>
      </c>
      <c r="J87" s="31"/>
      <c r="O87" s="37">
        <f>I87*0.21</f>
        <v>0</v>
      </c>
      <c r="P87">
        <v>3</v>
      </c>
    </row>
    <row r="88" spans="1:16" ht="30" x14ac:dyDescent="0.25">
      <c r="A88" s="31" t="s">
        <v>77</v>
      </c>
      <c r="B88" s="38"/>
      <c r="C88" s="39"/>
      <c r="D88" s="39"/>
      <c r="E88" s="33" t="s">
        <v>753</v>
      </c>
      <c r="F88" s="39"/>
      <c r="G88" s="39"/>
      <c r="H88" s="39"/>
      <c r="I88" s="39"/>
      <c r="J88" s="40"/>
    </row>
    <row r="89" spans="1:16" x14ac:dyDescent="0.25">
      <c r="A89" s="31" t="s">
        <v>79</v>
      </c>
      <c r="B89" s="38"/>
      <c r="C89" s="39"/>
      <c r="D89" s="39"/>
      <c r="E89" s="41" t="s">
        <v>104</v>
      </c>
      <c r="F89" s="39"/>
      <c r="G89" s="39"/>
      <c r="H89" s="39"/>
      <c r="I89" s="39"/>
      <c r="J89" s="40"/>
    </row>
    <row r="90" spans="1:16" ht="375" x14ac:dyDescent="0.25">
      <c r="A90" s="31" t="s">
        <v>81</v>
      </c>
      <c r="B90" s="38"/>
      <c r="C90" s="39"/>
      <c r="D90" s="39"/>
      <c r="E90" s="33" t="s">
        <v>754</v>
      </c>
      <c r="F90" s="39"/>
      <c r="G90" s="39"/>
      <c r="H90" s="39"/>
      <c r="I90" s="39"/>
      <c r="J90" s="40"/>
    </row>
    <row r="91" spans="1:16" x14ac:dyDescent="0.25">
      <c r="A91" s="31" t="s">
        <v>72</v>
      </c>
      <c r="B91" s="31">
        <v>21</v>
      </c>
      <c r="C91" s="32" t="s">
        <v>755</v>
      </c>
      <c r="D91" s="31" t="s">
        <v>91</v>
      </c>
      <c r="E91" s="33" t="s">
        <v>756</v>
      </c>
      <c r="F91" s="34" t="s">
        <v>96</v>
      </c>
      <c r="G91" s="35">
        <v>1</v>
      </c>
      <c r="H91" s="36">
        <v>0</v>
      </c>
      <c r="I91" s="36">
        <f>ROUND(G91*H91,P4)</f>
        <v>0</v>
      </c>
      <c r="J91" s="31"/>
      <c r="O91" s="37">
        <f>I91*0.21</f>
        <v>0</v>
      </c>
      <c r="P91">
        <v>3</v>
      </c>
    </row>
    <row r="92" spans="1:16" x14ac:dyDescent="0.25">
      <c r="A92" s="31" t="s">
        <v>77</v>
      </c>
      <c r="B92" s="38"/>
      <c r="C92" s="39"/>
      <c r="D92" s="39"/>
      <c r="E92" s="33" t="s">
        <v>757</v>
      </c>
      <c r="F92" s="39"/>
      <c r="G92" s="39"/>
      <c r="H92" s="39"/>
      <c r="I92" s="39"/>
      <c r="J92" s="40"/>
    </row>
    <row r="93" spans="1:16" x14ac:dyDescent="0.25">
      <c r="A93" s="31" t="s">
        <v>79</v>
      </c>
      <c r="B93" s="38"/>
      <c r="C93" s="39"/>
      <c r="D93" s="39"/>
      <c r="E93" s="41" t="s">
        <v>104</v>
      </c>
      <c r="F93" s="39"/>
      <c r="G93" s="39"/>
      <c r="H93" s="39"/>
      <c r="I93" s="39"/>
      <c r="J93" s="40"/>
    </row>
    <row r="94" spans="1:16" ht="90" x14ac:dyDescent="0.25">
      <c r="A94" s="31" t="s">
        <v>81</v>
      </c>
      <c r="B94" s="38"/>
      <c r="C94" s="39"/>
      <c r="D94" s="39"/>
      <c r="E94" s="33" t="s">
        <v>758</v>
      </c>
      <c r="F94" s="39"/>
      <c r="G94" s="39"/>
      <c r="H94" s="39"/>
      <c r="I94" s="39"/>
      <c r="J94" s="40"/>
    </row>
    <row r="95" spans="1:16" x14ac:dyDescent="0.25">
      <c r="A95" s="31" t="s">
        <v>72</v>
      </c>
      <c r="B95" s="31">
        <v>22</v>
      </c>
      <c r="C95" s="32" t="s">
        <v>759</v>
      </c>
      <c r="D95" s="31" t="s">
        <v>91</v>
      </c>
      <c r="E95" s="33" t="s">
        <v>760</v>
      </c>
      <c r="F95" s="34" t="s">
        <v>96</v>
      </c>
      <c r="G95" s="35">
        <v>4</v>
      </c>
      <c r="H95" s="36">
        <v>0</v>
      </c>
      <c r="I95" s="36">
        <f>ROUND(G95*H95,P4)</f>
        <v>0</v>
      </c>
      <c r="J95" s="31"/>
      <c r="O95" s="37">
        <f>I95*0.21</f>
        <v>0</v>
      </c>
      <c r="P95">
        <v>3</v>
      </c>
    </row>
    <row r="96" spans="1:16" x14ac:dyDescent="0.25">
      <c r="A96" s="31" t="s">
        <v>77</v>
      </c>
      <c r="B96" s="38"/>
      <c r="C96" s="39"/>
      <c r="D96" s="39"/>
      <c r="E96" s="33" t="s">
        <v>761</v>
      </c>
      <c r="F96" s="39"/>
      <c r="G96" s="39"/>
      <c r="H96" s="39"/>
      <c r="I96" s="39"/>
      <c r="J96" s="40"/>
    </row>
    <row r="97" spans="1:16" x14ac:dyDescent="0.25">
      <c r="A97" s="31" t="s">
        <v>79</v>
      </c>
      <c r="B97" s="38"/>
      <c r="C97" s="39"/>
      <c r="D97" s="39"/>
      <c r="E97" s="41" t="s">
        <v>762</v>
      </c>
      <c r="F97" s="39"/>
      <c r="G97" s="39"/>
      <c r="H97" s="39"/>
      <c r="I97" s="39"/>
      <c r="J97" s="40"/>
    </row>
    <row r="98" spans="1:16" ht="45" x14ac:dyDescent="0.25">
      <c r="A98" s="31" t="s">
        <v>81</v>
      </c>
      <c r="B98" s="38"/>
      <c r="C98" s="39"/>
      <c r="D98" s="39"/>
      <c r="E98" s="33" t="s">
        <v>763</v>
      </c>
      <c r="F98" s="39"/>
      <c r="G98" s="39"/>
      <c r="H98" s="39"/>
      <c r="I98" s="39"/>
      <c r="J98" s="40"/>
    </row>
    <row r="99" spans="1:16" x14ac:dyDescent="0.25">
      <c r="A99" s="31" t="s">
        <v>72</v>
      </c>
      <c r="B99" s="31">
        <v>23</v>
      </c>
      <c r="C99" s="32" t="s">
        <v>764</v>
      </c>
      <c r="D99" s="31" t="s">
        <v>91</v>
      </c>
      <c r="E99" s="33" t="s">
        <v>765</v>
      </c>
      <c r="F99" s="34" t="s">
        <v>213</v>
      </c>
      <c r="G99" s="35">
        <v>95.5</v>
      </c>
      <c r="H99" s="36">
        <v>0</v>
      </c>
      <c r="I99" s="36">
        <f>ROUND(G99*H99,P4)</f>
        <v>0</v>
      </c>
      <c r="J99" s="31"/>
      <c r="O99" s="37">
        <f>I99*0.21</f>
        <v>0</v>
      </c>
      <c r="P99">
        <v>3</v>
      </c>
    </row>
    <row r="100" spans="1:16" x14ac:dyDescent="0.25">
      <c r="A100" s="31" t="s">
        <v>77</v>
      </c>
      <c r="B100" s="38"/>
      <c r="C100" s="39"/>
      <c r="D100" s="39"/>
      <c r="E100" s="33" t="s">
        <v>766</v>
      </c>
      <c r="F100" s="39"/>
      <c r="G100" s="39"/>
      <c r="H100" s="39"/>
      <c r="I100" s="39"/>
      <c r="J100" s="40"/>
    </row>
    <row r="101" spans="1:16" x14ac:dyDescent="0.25">
      <c r="A101" s="31" t="s">
        <v>79</v>
      </c>
      <c r="B101" s="38"/>
      <c r="C101" s="39"/>
      <c r="D101" s="39"/>
      <c r="E101" s="41" t="s">
        <v>731</v>
      </c>
      <c r="F101" s="39"/>
      <c r="G101" s="39"/>
      <c r="H101" s="39"/>
      <c r="I101" s="39"/>
      <c r="J101" s="40"/>
    </row>
    <row r="102" spans="1:16" ht="75" x14ac:dyDescent="0.25">
      <c r="A102" s="31" t="s">
        <v>81</v>
      </c>
      <c r="B102" s="38"/>
      <c r="C102" s="39"/>
      <c r="D102" s="39"/>
      <c r="E102" s="33" t="s">
        <v>767</v>
      </c>
      <c r="F102" s="39"/>
      <c r="G102" s="39"/>
      <c r="H102" s="39"/>
      <c r="I102" s="39"/>
      <c r="J102" s="40"/>
    </row>
    <row r="103" spans="1:16" x14ac:dyDescent="0.25">
      <c r="A103" s="31" t="s">
        <v>72</v>
      </c>
      <c r="B103" s="31">
        <v>24</v>
      </c>
      <c r="C103" s="32" t="s">
        <v>768</v>
      </c>
      <c r="D103" s="31" t="s">
        <v>91</v>
      </c>
      <c r="E103" s="33" t="s">
        <v>769</v>
      </c>
      <c r="F103" s="34" t="s">
        <v>213</v>
      </c>
      <c r="G103" s="35">
        <v>50</v>
      </c>
      <c r="H103" s="36">
        <v>0</v>
      </c>
      <c r="I103" s="36">
        <f>ROUND(G103*H103,P4)</f>
        <v>0</v>
      </c>
      <c r="J103" s="31"/>
      <c r="O103" s="37">
        <f>I103*0.21</f>
        <v>0</v>
      </c>
      <c r="P103">
        <v>3</v>
      </c>
    </row>
    <row r="104" spans="1:16" x14ac:dyDescent="0.25">
      <c r="A104" s="31" t="s">
        <v>77</v>
      </c>
      <c r="B104" s="38"/>
      <c r="C104" s="39"/>
      <c r="D104" s="39"/>
      <c r="E104" s="33" t="s">
        <v>770</v>
      </c>
      <c r="F104" s="39"/>
      <c r="G104" s="39"/>
      <c r="H104" s="39"/>
      <c r="I104" s="39"/>
      <c r="J104" s="40"/>
    </row>
    <row r="105" spans="1:16" x14ac:dyDescent="0.25">
      <c r="A105" s="31" t="s">
        <v>79</v>
      </c>
      <c r="B105" s="38"/>
      <c r="C105" s="39"/>
      <c r="D105" s="39"/>
      <c r="E105" s="41" t="s">
        <v>418</v>
      </c>
      <c r="F105" s="39"/>
      <c r="G105" s="39"/>
      <c r="H105" s="39"/>
      <c r="I105" s="39"/>
      <c r="J105" s="40"/>
    </row>
    <row r="106" spans="1:16" ht="75" x14ac:dyDescent="0.25">
      <c r="A106" s="31" t="s">
        <v>81</v>
      </c>
      <c r="B106" s="38"/>
      <c r="C106" s="39"/>
      <c r="D106" s="39"/>
      <c r="E106" s="33" t="s">
        <v>767</v>
      </c>
      <c r="F106" s="39"/>
      <c r="G106" s="39"/>
      <c r="H106" s="39"/>
      <c r="I106" s="39"/>
      <c r="J106" s="40"/>
    </row>
    <row r="107" spans="1:16" x14ac:dyDescent="0.25">
      <c r="A107" s="31" t="s">
        <v>72</v>
      </c>
      <c r="B107" s="31">
        <v>25</v>
      </c>
      <c r="C107" s="32" t="s">
        <v>771</v>
      </c>
      <c r="D107" s="31" t="s">
        <v>91</v>
      </c>
      <c r="E107" s="33" t="s">
        <v>772</v>
      </c>
      <c r="F107" s="34" t="s">
        <v>213</v>
      </c>
      <c r="G107" s="35">
        <v>145.5</v>
      </c>
      <c r="H107" s="36">
        <v>0</v>
      </c>
      <c r="I107" s="36">
        <f>ROUND(G107*H107,P4)</f>
        <v>0</v>
      </c>
      <c r="J107" s="31"/>
      <c r="O107" s="37">
        <f>I107*0.21</f>
        <v>0</v>
      </c>
      <c r="P107">
        <v>3</v>
      </c>
    </row>
    <row r="108" spans="1:16" ht="30" x14ac:dyDescent="0.25">
      <c r="A108" s="31" t="s">
        <v>77</v>
      </c>
      <c r="B108" s="38"/>
      <c r="C108" s="39"/>
      <c r="D108" s="39"/>
      <c r="E108" s="33" t="s">
        <v>773</v>
      </c>
      <c r="F108" s="39"/>
      <c r="G108" s="39"/>
      <c r="H108" s="39"/>
      <c r="I108" s="39"/>
      <c r="J108" s="40"/>
    </row>
    <row r="109" spans="1:16" x14ac:dyDescent="0.25">
      <c r="A109" s="31" t="s">
        <v>79</v>
      </c>
      <c r="B109" s="38"/>
      <c r="C109" s="39"/>
      <c r="D109" s="39"/>
      <c r="E109" s="41" t="s">
        <v>774</v>
      </c>
      <c r="F109" s="39"/>
      <c r="G109" s="39"/>
      <c r="H109" s="39"/>
      <c r="I109" s="39"/>
      <c r="J109" s="40"/>
    </row>
    <row r="110" spans="1:16" ht="45" x14ac:dyDescent="0.25">
      <c r="A110" s="31" t="s">
        <v>81</v>
      </c>
      <c r="B110" s="38"/>
      <c r="C110" s="39"/>
      <c r="D110" s="39"/>
      <c r="E110" s="33" t="s">
        <v>775</v>
      </c>
      <c r="F110" s="39"/>
      <c r="G110" s="39"/>
      <c r="H110" s="39"/>
      <c r="I110" s="39"/>
      <c r="J110" s="40"/>
    </row>
    <row r="111" spans="1:16" x14ac:dyDescent="0.25">
      <c r="A111" s="25" t="s">
        <v>69</v>
      </c>
      <c r="B111" s="26"/>
      <c r="C111" s="27" t="s">
        <v>122</v>
      </c>
      <c r="D111" s="28"/>
      <c r="E111" s="25" t="s">
        <v>123</v>
      </c>
      <c r="F111" s="28"/>
      <c r="G111" s="28"/>
      <c r="H111" s="28"/>
      <c r="I111" s="29">
        <f>SUMIFS(I112:I123,A112:A123,"P")</f>
        <v>0</v>
      </c>
      <c r="J111" s="30"/>
    </row>
    <row r="112" spans="1:16" ht="30" x14ac:dyDescent="0.25">
      <c r="A112" s="31" t="s">
        <v>72</v>
      </c>
      <c r="B112" s="31">
        <v>26</v>
      </c>
      <c r="C112" s="32" t="s">
        <v>776</v>
      </c>
      <c r="D112" s="31" t="s">
        <v>74</v>
      </c>
      <c r="E112" s="33" t="s">
        <v>777</v>
      </c>
      <c r="F112" s="34" t="s">
        <v>778</v>
      </c>
      <c r="G112" s="35">
        <v>120</v>
      </c>
      <c r="H112" s="36">
        <v>0</v>
      </c>
      <c r="I112" s="36">
        <f>ROUND(G112*H112,P4)</f>
        <v>0</v>
      </c>
      <c r="J112" s="31"/>
      <c r="O112" s="37">
        <f>I112*0.21</f>
        <v>0</v>
      </c>
      <c r="P112">
        <v>3</v>
      </c>
    </row>
    <row r="113" spans="1:16" ht="120" x14ac:dyDescent="0.25">
      <c r="A113" s="31" t="s">
        <v>77</v>
      </c>
      <c r="B113" s="38"/>
      <c r="C113" s="39"/>
      <c r="D113" s="39"/>
      <c r="E113" s="33" t="s">
        <v>779</v>
      </c>
      <c r="F113" s="39"/>
      <c r="G113" s="39"/>
      <c r="H113" s="39"/>
      <c r="I113" s="39"/>
      <c r="J113" s="40"/>
    </row>
    <row r="114" spans="1:16" ht="30" x14ac:dyDescent="0.25">
      <c r="A114" s="31" t="s">
        <v>79</v>
      </c>
      <c r="B114" s="38"/>
      <c r="C114" s="39"/>
      <c r="D114" s="39"/>
      <c r="E114" s="41" t="s">
        <v>780</v>
      </c>
      <c r="F114" s="39"/>
      <c r="G114" s="39"/>
      <c r="H114" s="39"/>
      <c r="I114" s="39"/>
      <c r="J114" s="40"/>
    </row>
    <row r="115" spans="1:16" ht="75" x14ac:dyDescent="0.25">
      <c r="A115" s="31" t="s">
        <v>81</v>
      </c>
      <c r="B115" s="38"/>
      <c r="C115" s="39"/>
      <c r="D115" s="39"/>
      <c r="E115" s="33" t="s">
        <v>781</v>
      </c>
      <c r="F115" s="39"/>
      <c r="G115" s="39"/>
      <c r="H115" s="39"/>
      <c r="I115" s="39"/>
      <c r="J115" s="40"/>
    </row>
    <row r="116" spans="1:16" x14ac:dyDescent="0.25">
      <c r="A116" s="31" t="s">
        <v>72</v>
      </c>
      <c r="B116" s="31">
        <v>27</v>
      </c>
      <c r="C116" s="32" t="s">
        <v>782</v>
      </c>
      <c r="D116" s="31" t="s">
        <v>91</v>
      </c>
      <c r="E116" s="33" t="s">
        <v>783</v>
      </c>
      <c r="F116" s="34" t="s">
        <v>96</v>
      </c>
      <c r="G116" s="35">
        <v>1</v>
      </c>
      <c r="H116" s="36">
        <v>0</v>
      </c>
      <c r="I116" s="36">
        <f>ROUND(G116*H116,P4)</f>
        <v>0</v>
      </c>
      <c r="J116" s="31"/>
      <c r="O116" s="37">
        <f>I116*0.21</f>
        <v>0</v>
      </c>
      <c r="P116">
        <v>3</v>
      </c>
    </row>
    <row r="117" spans="1:16" x14ac:dyDescent="0.25">
      <c r="A117" s="31" t="s">
        <v>77</v>
      </c>
      <c r="B117" s="38"/>
      <c r="C117" s="39"/>
      <c r="D117" s="39"/>
      <c r="E117" s="33" t="s">
        <v>784</v>
      </c>
      <c r="F117" s="39"/>
      <c r="G117" s="39"/>
      <c r="H117" s="39"/>
      <c r="I117" s="39"/>
      <c r="J117" s="40"/>
    </row>
    <row r="118" spans="1:16" x14ac:dyDescent="0.25">
      <c r="A118" s="31" t="s">
        <v>79</v>
      </c>
      <c r="B118" s="38"/>
      <c r="C118" s="39"/>
      <c r="D118" s="39"/>
      <c r="E118" s="41" t="s">
        <v>104</v>
      </c>
      <c r="F118" s="39"/>
      <c r="G118" s="39"/>
      <c r="H118" s="39"/>
      <c r="I118" s="39"/>
      <c r="J118" s="40"/>
    </row>
    <row r="119" spans="1:16" ht="409.5" x14ac:dyDescent="0.25">
      <c r="A119" s="31" t="s">
        <v>81</v>
      </c>
      <c r="B119" s="38"/>
      <c r="C119" s="39"/>
      <c r="D119" s="39"/>
      <c r="E119" s="33" t="s">
        <v>785</v>
      </c>
      <c r="F119" s="39"/>
      <c r="G119" s="39"/>
      <c r="H119" s="39"/>
      <c r="I119" s="39"/>
      <c r="J119" s="40"/>
    </row>
    <row r="120" spans="1:16" x14ac:dyDescent="0.25">
      <c r="A120" s="31" t="s">
        <v>72</v>
      </c>
      <c r="B120" s="31">
        <v>28</v>
      </c>
      <c r="C120" s="32" t="s">
        <v>786</v>
      </c>
      <c r="D120" s="31" t="s">
        <v>91</v>
      </c>
      <c r="E120" s="33" t="s">
        <v>787</v>
      </c>
      <c r="F120" s="34" t="s">
        <v>96</v>
      </c>
      <c r="G120" s="35">
        <v>4</v>
      </c>
      <c r="H120" s="36">
        <v>0</v>
      </c>
      <c r="I120" s="36">
        <f>ROUND(G120*H120,P4)</f>
        <v>0</v>
      </c>
      <c r="J120" s="31"/>
      <c r="O120" s="37">
        <f>I120*0.21</f>
        <v>0</v>
      </c>
      <c r="P120">
        <v>3</v>
      </c>
    </row>
    <row r="121" spans="1:16" x14ac:dyDescent="0.25">
      <c r="A121" s="31" t="s">
        <v>77</v>
      </c>
      <c r="B121" s="38"/>
      <c r="C121" s="39"/>
      <c r="D121" s="39"/>
      <c r="E121" s="33" t="s">
        <v>788</v>
      </c>
      <c r="F121" s="39"/>
      <c r="G121" s="39"/>
      <c r="H121" s="39"/>
      <c r="I121" s="39"/>
      <c r="J121" s="40"/>
    </row>
    <row r="122" spans="1:16" x14ac:dyDescent="0.25">
      <c r="A122" s="31" t="s">
        <v>79</v>
      </c>
      <c r="B122" s="38"/>
      <c r="C122" s="39"/>
      <c r="D122" s="39"/>
      <c r="E122" s="41" t="s">
        <v>762</v>
      </c>
      <c r="F122" s="39"/>
      <c r="G122" s="39"/>
      <c r="H122" s="39"/>
      <c r="I122" s="39"/>
      <c r="J122" s="40"/>
    </row>
    <row r="123" spans="1:16" ht="45" x14ac:dyDescent="0.25">
      <c r="A123" s="31" t="s">
        <v>81</v>
      </c>
      <c r="B123" s="43"/>
      <c r="C123" s="44"/>
      <c r="D123" s="44"/>
      <c r="E123" s="33" t="s">
        <v>763</v>
      </c>
      <c r="F123" s="44"/>
      <c r="G123" s="44"/>
      <c r="H123" s="44"/>
      <c r="I123" s="44"/>
      <c r="J123" s="45"/>
    </row>
  </sheetData>
  <mergeCells count="11">
    <mergeCell ref="E5:E6"/>
    <mergeCell ref="F5:F6"/>
    <mergeCell ref="G5:G6"/>
    <mergeCell ref="H5:I5"/>
    <mergeCell ref="J5:J6"/>
    <mergeCell ref="C3:D3"/>
    <mergeCell ref="C4:D4"/>
    <mergeCell ref="A5:A6"/>
    <mergeCell ref="B5:B6"/>
    <mergeCell ref="C5:C6"/>
    <mergeCell ref="D5:D6"/>
  </mergeCells>
  <pageMargins left="0.7" right="0.7" top="0.75" bottom="0.75" header="0.3" footer="0.3"/>
  <pageSetup fitToHeight="0"/>
  <headerFooter>
    <oddFooter>&amp;C_x000D_&amp;1#&amp;"Calibri"&amp;10&amp;K000000 Mott MacDonald Restricted</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P1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48" t="s">
        <v>54</v>
      </c>
      <c r="D3" s="49"/>
      <c r="E3" s="18" t="s">
        <v>55</v>
      </c>
      <c r="F3" s="14"/>
      <c r="G3" s="14"/>
      <c r="H3" s="19" t="s">
        <v>35</v>
      </c>
      <c r="I3" s="20">
        <f>SUMIFS(I8:I12,A8:A12,"SD")</f>
        <v>0</v>
      </c>
      <c r="J3" s="16"/>
      <c r="O3">
        <v>0</v>
      </c>
      <c r="P3">
        <v>2</v>
      </c>
    </row>
    <row r="4" spans="1:16" x14ac:dyDescent="0.25">
      <c r="A4" s="3" t="s">
        <v>56</v>
      </c>
      <c r="B4" s="17" t="s">
        <v>57</v>
      </c>
      <c r="C4" s="48" t="s">
        <v>35</v>
      </c>
      <c r="D4" s="49"/>
      <c r="E4" s="18" t="s">
        <v>36</v>
      </c>
      <c r="F4" s="14"/>
      <c r="G4" s="14"/>
      <c r="H4" s="14"/>
      <c r="I4" s="14"/>
      <c r="J4" s="16"/>
      <c r="O4">
        <v>0.15</v>
      </c>
      <c r="P4">
        <v>2</v>
      </c>
    </row>
    <row r="5" spans="1:16" x14ac:dyDescent="0.25">
      <c r="A5" s="50" t="s">
        <v>58</v>
      </c>
      <c r="B5" s="51" t="s">
        <v>59</v>
      </c>
      <c r="C5" s="52" t="s">
        <v>60</v>
      </c>
      <c r="D5" s="52" t="s">
        <v>61</v>
      </c>
      <c r="E5" s="52" t="s">
        <v>62</v>
      </c>
      <c r="F5" s="52" t="s">
        <v>63</v>
      </c>
      <c r="G5" s="52" t="s">
        <v>64</v>
      </c>
      <c r="H5" s="52" t="s">
        <v>65</v>
      </c>
      <c r="I5" s="52"/>
      <c r="J5" s="53" t="s">
        <v>66</v>
      </c>
      <c r="O5">
        <v>0.21</v>
      </c>
    </row>
    <row r="6" spans="1:16" x14ac:dyDescent="0.25">
      <c r="A6" s="50"/>
      <c r="B6" s="51"/>
      <c r="C6" s="52"/>
      <c r="D6" s="52"/>
      <c r="E6" s="52"/>
      <c r="F6" s="52"/>
      <c r="G6" s="52"/>
      <c r="H6" s="6" t="s">
        <v>67</v>
      </c>
      <c r="I6" s="6" t="s">
        <v>68</v>
      </c>
      <c r="J6" s="53"/>
    </row>
    <row r="7" spans="1:16" x14ac:dyDescent="0.25">
      <c r="A7" s="23">
        <v>0</v>
      </c>
      <c r="B7" s="21">
        <v>1</v>
      </c>
      <c r="C7" s="24">
        <v>2</v>
      </c>
      <c r="D7" s="6">
        <v>3</v>
      </c>
      <c r="E7" s="24">
        <v>4</v>
      </c>
      <c r="F7" s="6">
        <v>5</v>
      </c>
      <c r="G7" s="6">
        <v>6</v>
      </c>
      <c r="H7" s="6">
        <v>7</v>
      </c>
      <c r="I7" s="24">
        <v>8</v>
      </c>
      <c r="J7" s="22">
        <v>9</v>
      </c>
    </row>
    <row r="8" spans="1:16" x14ac:dyDescent="0.25">
      <c r="A8" s="25" t="s">
        <v>69</v>
      </c>
      <c r="B8" s="26"/>
      <c r="C8" s="27" t="s">
        <v>70</v>
      </c>
      <c r="D8" s="28"/>
      <c r="E8" s="25" t="s">
        <v>71</v>
      </c>
      <c r="F8" s="28"/>
      <c r="G8" s="28"/>
      <c r="H8" s="28"/>
      <c r="I8" s="29">
        <f>SUMIFS(I9:I12,A9:A12,"P")</f>
        <v>0</v>
      </c>
      <c r="J8" s="30"/>
    </row>
    <row r="9" spans="1:16" x14ac:dyDescent="0.25">
      <c r="A9" s="31" t="s">
        <v>72</v>
      </c>
      <c r="B9" s="31">
        <v>1</v>
      </c>
      <c r="C9" s="32" t="s">
        <v>163</v>
      </c>
      <c r="D9" s="31" t="s">
        <v>74</v>
      </c>
      <c r="E9" s="33" t="s">
        <v>164</v>
      </c>
      <c r="F9" s="34" t="s">
        <v>76</v>
      </c>
      <c r="G9" s="35">
        <v>1</v>
      </c>
      <c r="H9" s="36">
        <v>0</v>
      </c>
      <c r="I9" s="36">
        <f>ROUND(G9*H9,P4)</f>
        <v>0</v>
      </c>
      <c r="J9" s="31"/>
      <c r="O9" s="37">
        <f>I9*0.21</f>
        <v>0</v>
      </c>
      <c r="P9">
        <v>3</v>
      </c>
    </row>
    <row r="10" spans="1:16" ht="165" x14ac:dyDescent="0.25">
      <c r="A10" s="31" t="s">
        <v>77</v>
      </c>
      <c r="B10" s="38"/>
      <c r="C10" s="39"/>
      <c r="D10" s="39"/>
      <c r="E10" s="33" t="s">
        <v>789</v>
      </c>
      <c r="F10" s="39"/>
      <c r="G10" s="39"/>
      <c r="H10" s="39"/>
      <c r="I10" s="39"/>
      <c r="J10" s="40"/>
    </row>
    <row r="11" spans="1:16" ht="30" x14ac:dyDescent="0.25">
      <c r="A11" s="31" t="s">
        <v>79</v>
      </c>
      <c r="B11" s="38"/>
      <c r="C11" s="39"/>
      <c r="D11" s="39"/>
      <c r="E11" s="41" t="s">
        <v>80</v>
      </c>
      <c r="F11" s="39"/>
      <c r="G11" s="39"/>
      <c r="H11" s="39"/>
      <c r="I11" s="39"/>
      <c r="J11" s="40"/>
    </row>
    <row r="12" spans="1:16" ht="30" x14ac:dyDescent="0.25">
      <c r="A12" s="31" t="s">
        <v>81</v>
      </c>
      <c r="B12" s="43"/>
      <c r="C12" s="44"/>
      <c r="D12" s="44"/>
      <c r="E12" s="33" t="s">
        <v>166</v>
      </c>
      <c r="F12" s="44"/>
      <c r="G12" s="44"/>
      <c r="H12" s="44"/>
      <c r="I12" s="44"/>
      <c r="J12" s="45"/>
    </row>
  </sheetData>
  <mergeCells count="11">
    <mergeCell ref="E5:E6"/>
    <mergeCell ref="F5:F6"/>
    <mergeCell ref="G5:G6"/>
    <mergeCell ref="H5:I5"/>
    <mergeCell ref="J5:J6"/>
    <mergeCell ref="C3:D3"/>
    <mergeCell ref="C4:D4"/>
    <mergeCell ref="A5:A6"/>
    <mergeCell ref="B5:B6"/>
    <mergeCell ref="C5:C6"/>
    <mergeCell ref="D5:D6"/>
  </mergeCells>
  <pageMargins left="0.7" right="0.7" top="0.75" bottom="0.75" header="0.3" footer="0.3"/>
  <pageSetup fitToHeight="0"/>
  <headerFooter>
    <oddFooter>&amp;C_x000D_&amp;1#&amp;"Calibri"&amp;10&amp;K000000 Mott MacDonald Restricted</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P1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48" t="s">
        <v>54</v>
      </c>
      <c r="D3" s="49"/>
      <c r="E3" s="18" t="s">
        <v>55</v>
      </c>
      <c r="F3" s="14"/>
      <c r="G3" s="14"/>
      <c r="H3" s="19" t="s">
        <v>37</v>
      </c>
      <c r="I3" s="20">
        <f>SUMIFS(I8:I12,A8:A12,"SD")</f>
        <v>0</v>
      </c>
      <c r="J3" s="16"/>
      <c r="O3">
        <v>0</v>
      </c>
      <c r="P3">
        <v>2</v>
      </c>
    </row>
    <row r="4" spans="1:16" x14ac:dyDescent="0.25">
      <c r="A4" s="3" t="s">
        <v>56</v>
      </c>
      <c r="B4" s="17" t="s">
        <v>57</v>
      </c>
      <c r="C4" s="48" t="s">
        <v>37</v>
      </c>
      <c r="D4" s="49"/>
      <c r="E4" s="18" t="s">
        <v>38</v>
      </c>
      <c r="F4" s="14"/>
      <c r="G4" s="14"/>
      <c r="H4" s="14"/>
      <c r="I4" s="14"/>
      <c r="J4" s="16"/>
      <c r="O4">
        <v>0.15</v>
      </c>
      <c r="P4">
        <v>2</v>
      </c>
    </row>
    <row r="5" spans="1:16" x14ac:dyDescent="0.25">
      <c r="A5" s="50" t="s">
        <v>58</v>
      </c>
      <c r="B5" s="51" t="s">
        <v>59</v>
      </c>
      <c r="C5" s="52" t="s">
        <v>60</v>
      </c>
      <c r="D5" s="52" t="s">
        <v>61</v>
      </c>
      <c r="E5" s="52" t="s">
        <v>62</v>
      </c>
      <c r="F5" s="52" t="s">
        <v>63</v>
      </c>
      <c r="G5" s="52" t="s">
        <v>64</v>
      </c>
      <c r="H5" s="52" t="s">
        <v>65</v>
      </c>
      <c r="I5" s="52"/>
      <c r="J5" s="53" t="s">
        <v>66</v>
      </c>
      <c r="O5">
        <v>0.21</v>
      </c>
    </row>
    <row r="6" spans="1:16" x14ac:dyDescent="0.25">
      <c r="A6" s="50"/>
      <c r="B6" s="51"/>
      <c r="C6" s="52"/>
      <c r="D6" s="52"/>
      <c r="E6" s="52"/>
      <c r="F6" s="52"/>
      <c r="G6" s="52"/>
      <c r="H6" s="6" t="s">
        <v>67</v>
      </c>
      <c r="I6" s="6" t="s">
        <v>68</v>
      </c>
      <c r="J6" s="53"/>
    </row>
    <row r="7" spans="1:16" x14ac:dyDescent="0.25">
      <c r="A7" s="23">
        <v>0</v>
      </c>
      <c r="B7" s="21">
        <v>1</v>
      </c>
      <c r="C7" s="24">
        <v>2</v>
      </c>
      <c r="D7" s="6">
        <v>3</v>
      </c>
      <c r="E7" s="24">
        <v>4</v>
      </c>
      <c r="F7" s="6">
        <v>5</v>
      </c>
      <c r="G7" s="6">
        <v>6</v>
      </c>
      <c r="H7" s="6">
        <v>7</v>
      </c>
      <c r="I7" s="24">
        <v>8</v>
      </c>
      <c r="J7" s="22">
        <v>9</v>
      </c>
    </row>
    <row r="8" spans="1:16" x14ac:dyDescent="0.25">
      <c r="A8" s="25" t="s">
        <v>69</v>
      </c>
      <c r="B8" s="26"/>
      <c r="C8" s="27" t="s">
        <v>70</v>
      </c>
      <c r="D8" s="28"/>
      <c r="E8" s="25" t="s">
        <v>71</v>
      </c>
      <c r="F8" s="28"/>
      <c r="G8" s="28"/>
      <c r="H8" s="28"/>
      <c r="I8" s="29">
        <f>SUMIFS(I9:I12,A9:A12,"P")</f>
        <v>0</v>
      </c>
      <c r="J8" s="30"/>
    </row>
    <row r="9" spans="1:16" x14ac:dyDescent="0.25">
      <c r="A9" s="31" t="s">
        <v>72</v>
      </c>
      <c r="B9" s="31">
        <v>1</v>
      </c>
      <c r="C9" s="32" t="s">
        <v>163</v>
      </c>
      <c r="D9" s="31" t="s">
        <v>74</v>
      </c>
      <c r="E9" s="33" t="s">
        <v>164</v>
      </c>
      <c r="F9" s="34" t="s">
        <v>76</v>
      </c>
      <c r="G9" s="35">
        <v>1</v>
      </c>
      <c r="H9" s="36">
        <v>0</v>
      </c>
      <c r="I9" s="36">
        <f>ROUND(G9*H9,P4)</f>
        <v>0</v>
      </c>
      <c r="J9" s="31"/>
      <c r="O9" s="37">
        <f>I9*0.21</f>
        <v>0</v>
      </c>
      <c r="P9">
        <v>3</v>
      </c>
    </row>
    <row r="10" spans="1:16" ht="180" x14ac:dyDescent="0.25">
      <c r="A10" s="31" t="s">
        <v>77</v>
      </c>
      <c r="B10" s="38"/>
      <c r="C10" s="39"/>
      <c r="D10" s="39"/>
      <c r="E10" s="33" t="s">
        <v>790</v>
      </c>
      <c r="F10" s="39"/>
      <c r="G10" s="39"/>
      <c r="H10" s="39"/>
      <c r="I10" s="39"/>
      <c r="J10" s="40"/>
    </row>
    <row r="11" spans="1:16" ht="30" x14ac:dyDescent="0.25">
      <c r="A11" s="31" t="s">
        <v>79</v>
      </c>
      <c r="B11" s="38"/>
      <c r="C11" s="39"/>
      <c r="D11" s="39"/>
      <c r="E11" s="41" t="s">
        <v>80</v>
      </c>
      <c r="F11" s="39"/>
      <c r="G11" s="39"/>
      <c r="H11" s="39"/>
      <c r="I11" s="39"/>
      <c r="J11" s="40"/>
    </row>
    <row r="12" spans="1:16" ht="30" x14ac:dyDescent="0.25">
      <c r="A12" s="31" t="s">
        <v>81</v>
      </c>
      <c r="B12" s="43"/>
      <c r="C12" s="44"/>
      <c r="D12" s="44"/>
      <c r="E12" s="33" t="s">
        <v>166</v>
      </c>
      <c r="F12" s="44"/>
      <c r="G12" s="44"/>
      <c r="H12" s="44"/>
      <c r="I12" s="44"/>
      <c r="J12" s="45"/>
    </row>
  </sheetData>
  <mergeCells count="11">
    <mergeCell ref="E5:E6"/>
    <mergeCell ref="F5:F6"/>
    <mergeCell ref="G5:G6"/>
    <mergeCell ref="H5:I5"/>
    <mergeCell ref="J5:J6"/>
    <mergeCell ref="C3:D3"/>
    <mergeCell ref="C4:D4"/>
    <mergeCell ref="A5:A6"/>
    <mergeCell ref="B5:B6"/>
    <mergeCell ref="C5:C6"/>
    <mergeCell ref="D5:D6"/>
  </mergeCells>
  <pageMargins left="0.7" right="0.7" top="0.75" bottom="0.75" header="0.3" footer="0.3"/>
  <pageSetup fitToHeight="0"/>
  <headerFooter>
    <oddFooter>&amp;C_x000D_&amp;1#&amp;"Calibri"&amp;10&amp;K000000 Mott MacDonald Restricted</oddFoot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P39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48" t="s">
        <v>54</v>
      </c>
      <c r="D3" s="49"/>
      <c r="E3" s="18" t="s">
        <v>55</v>
      </c>
      <c r="F3" s="14"/>
      <c r="G3" s="14"/>
      <c r="H3" s="19" t="s">
        <v>39</v>
      </c>
      <c r="I3" s="20">
        <f>SUMIFS(I9:I394,A9:A394,"SD")</f>
        <v>0</v>
      </c>
      <c r="J3" s="16"/>
      <c r="O3">
        <v>0</v>
      </c>
      <c r="P3">
        <v>2</v>
      </c>
    </row>
    <row r="4" spans="1:16" x14ac:dyDescent="0.25">
      <c r="A4" s="3" t="s">
        <v>56</v>
      </c>
      <c r="B4" s="17" t="s">
        <v>623</v>
      </c>
      <c r="C4" s="48" t="s">
        <v>791</v>
      </c>
      <c r="D4" s="49"/>
      <c r="E4" s="18" t="s">
        <v>792</v>
      </c>
      <c r="F4" s="14"/>
      <c r="G4" s="14"/>
      <c r="H4" s="14"/>
      <c r="I4" s="14"/>
      <c r="J4" s="16"/>
      <c r="O4">
        <v>0.15</v>
      </c>
      <c r="P4">
        <v>2</v>
      </c>
    </row>
    <row r="5" spans="1:16" x14ac:dyDescent="0.25">
      <c r="A5" s="3" t="s">
        <v>626</v>
      </c>
      <c r="B5" s="17" t="s">
        <v>57</v>
      </c>
      <c r="C5" s="48" t="s">
        <v>39</v>
      </c>
      <c r="D5" s="49"/>
      <c r="E5" s="18" t="s">
        <v>40</v>
      </c>
      <c r="F5" s="14"/>
      <c r="G5" s="14"/>
      <c r="H5" s="14"/>
      <c r="I5" s="14"/>
      <c r="J5" s="16"/>
      <c r="O5">
        <v>0.21</v>
      </c>
    </row>
    <row r="6" spans="1:16" x14ac:dyDescent="0.25">
      <c r="A6" s="50" t="s">
        <v>58</v>
      </c>
      <c r="B6" s="51" t="s">
        <v>59</v>
      </c>
      <c r="C6" s="52" t="s">
        <v>60</v>
      </c>
      <c r="D6" s="52" t="s">
        <v>61</v>
      </c>
      <c r="E6" s="52" t="s">
        <v>62</v>
      </c>
      <c r="F6" s="52" t="s">
        <v>63</v>
      </c>
      <c r="G6" s="52" t="s">
        <v>64</v>
      </c>
      <c r="H6" s="52" t="s">
        <v>65</v>
      </c>
      <c r="I6" s="52"/>
      <c r="J6" s="53" t="s">
        <v>66</v>
      </c>
    </row>
    <row r="7" spans="1:16" x14ac:dyDescent="0.25">
      <c r="A7" s="50"/>
      <c r="B7" s="51"/>
      <c r="C7" s="52"/>
      <c r="D7" s="52"/>
      <c r="E7" s="52"/>
      <c r="F7" s="52"/>
      <c r="G7" s="52"/>
      <c r="H7" s="6" t="s">
        <v>67</v>
      </c>
      <c r="I7" s="6" t="s">
        <v>68</v>
      </c>
      <c r="J7" s="53"/>
    </row>
    <row r="8" spans="1:16" x14ac:dyDescent="0.25">
      <c r="A8" s="23">
        <v>0</v>
      </c>
      <c r="B8" s="21">
        <v>1</v>
      </c>
      <c r="C8" s="24">
        <v>2</v>
      </c>
      <c r="D8" s="6">
        <v>3</v>
      </c>
      <c r="E8" s="24">
        <v>4</v>
      </c>
      <c r="F8" s="6">
        <v>5</v>
      </c>
      <c r="G8" s="6">
        <v>6</v>
      </c>
      <c r="H8" s="6">
        <v>7</v>
      </c>
      <c r="I8" s="24">
        <v>8</v>
      </c>
      <c r="J8" s="22">
        <v>9</v>
      </c>
    </row>
    <row r="9" spans="1:16" x14ac:dyDescent="0.25">
      <c r="A9" s="25" t="s">
        <v>69</v>
      </c>
      <c r="B9" s="26"/>
      <c r="C9" s="27" t="s">
        <v>134</v>
      </c>
      <c r="D9" s="28"/>
      <c r="E9" s="25" t="s">
        <v>135</v>
      </c>
      <c r="F9" s="28"/>
      <c r="G9" s="28"/>
      <c r="H9" s="28"/>
      <c r="I9" s="29">
        <f>SUMIFS(I10:I80,A10:A80,"P")</f>
        <v>0</v>
      </c>
      <c r="J9" s="30"/>
    </row>
    <row r="10" spans="1:16" ht="30" x14ac:dyDescent="0.25">
      <c r="A10" s="31" t="s">
        <v>72</v>
      </c>
      <c r="B10" s="31">
        <v>1</v>
      </c>
      <c r="C10" s="32" t="s">
        <v>793</v>
      </c>
      <c r="D10" s="31" t="s">
        <v>91</v>
      </c>
      <c r="E10" s="33" t="s">
        <v>794</v>
      </c>
      <c r="F10" s="34" t="s">
        <v>795</v>
      </c>
      <c r="G10" s="35">
        <v>120</v>
      </c>
      <c r="H10" s="36">
        <v>0</v>
      </c>
      <c r="I10" s="36">
        <f>ROUND(G10*H10,P4)</f>
        <v>0</v>
      </c>
      <c r="J10" s="31"/>
      <c r="O10" s="37">
        <f>I10*0.21</f>
        <v>0</v>
      </c>
      <c r="P10">
        <v>3</v>
      </c>
    </row>
    <row r="11" spans="1:16" x14ac:dyDescent="0.25">
      <c r="A11" s="31" t="s">
        <v>77</v>
      </c>
      <c r="B11" s="38"/>
      <c r="C11" s="39"/>
      <c r="D11" s="39"/>
      <c r="E11" s="33" t="s">
        <v>796</v>
      </c>
      <c r="F11" s="39"/>
      <c r="G11" s="39"/>
      <c r="H11" s="39"/>
      <c r="I11" s="39"/>
      <c r="J11" s="40"/>
    </row>
    <row r="12" spans="1:16" ht="60" x14ac:dyDescent="0.25">
      <c r="A12" s="31" t="s">
        <v>79</v>
      </c>
      <c r="B12" s="38"/>
      <c r="C12" s="39"/>
      <c r="D12" s="39"/>
      <c r="E12" s="41" t="s">
        <v>797</v>
      </c>
      <c r="F12" s="39"/>
      <c r="G12" s="39"/>
      <c r="H12" s="39"/>
      <c r="I12" s="39"/>
      <c r="J12" s="40"/>
    </row>
    <row r="13" spans="1:16" x14ac:dyDescent="0.25">
      <c r="A13" s="31" t="s">
        <v>81</v>
      </c>
      <c r="B13" s="38"/>
      <c r="C13" s="39"/>
      <c r="D13" s="39"/>
      <c r="E13" s="42" t="s">
        <v>91</v>
      </c>
      <c r="F13" s="39"/>
      <c r="G13" s="39"/>
      <c r="H13" s="39"/>
      <c r="I13" s="39"/>
      <c r="J13" s="40"/>
    </row>
    <row r="14" spans="1:16" ht="30" x14ac:dyDescent="0.25">
      <c r="A14" s="31" t="s">
        <v>72</v>
      </c>
      <c r="B14" s="31">
        <v>2</v>
      </c>
      <c r="C14" s="32" t="s">
        <v>798</v>
      </c>
      <c r="D14" s="31" t="s">
        <v>91</v>
      </c>
      <c r="E14" s="33" t="s">
        <v>799</v>
      </c>
      <c r="F14" s="34" t="s">
        <v>800</v>
      </c>
      <c r="G14" s="35">
        <v>30</v>
      </c>
      <c r="H14" s="36">
        <v>0</v>
      </c>
      <c r="I14" s="36">
        <f>ROUND(G14*H14,P4)</f>
        <v>0</v>
      </c>
      <c r="J14" s="31"/>
      <c r="O14" s="37">
        <f>I14*0.21</f>
        <v>0</v>
      </c>
      <c r="P14">
        <v>3</v>
      </c>
    </row>
    <row r="15" spans="1:16" x14ac:dyDescent="0.25">
      <c r="A15" s="31" t="s">
        <v>77</v>
      </c>
      <c r="B15" s="38"/>
      <c r="C15" s="39"/>
      <c r="D15" s="39"/>
      <c r="E15" s="33" t="s">
        <v>796</v>
      </c>
      <c r="F15" s="39"/>
      <c r="G15" s="39"/>
      <c r="H15" s="39"/>
      <c r="I15" s="39"/>
      <c r="J15" s="40"/>
    </row>
    <row r="16" spans="1:16" ht="45" x14ac:dyDescent="0.25">
      <c r="A16" s="31" t="s">
        <v>79</v>
      </c>
      <c r="B16" s="38"/>
      <c r="C16" s="39"/>
      <c r="D16" s="39"/>
      <c r="E16" s="41" t="s">
        <v>801</v>
      </c>
      <c r="F16" s="39"/>
      <c r="G16" s="39"/>
      <c r="H16" s="39"/>
      <c r="I16" s="39"/>
      <c r="J16" s="40"/>
    </row>
    <row r="17" spans="1:16" x14ac:dyDescent="0.25">
      <c r="A17" s="31" t="s">
        <v>81</v>
      </c>
      <c r="B17" s="38"/>
      <c r="C17" s="39"/>
      <c r="D17" s="39"/>
      <c r="E17" s="42" t="s">
        <v>91</v>
      </c>
      <c r="F17" s="39"/>
      <c r="G17" s="39"/>
      <c r="H17" s="39"/>
      <c r="I17" s="39"/>
      <c r="J17" s="40"/>
    </row>
    <row r="18" spans="1:16" ht="45" x14ac:dyDescent="0.25">
      <c r="A18" s="31" t="s">
        <v>72</v>
      </c>
      <c r="B18" s="31">
        <v>3</v>
      </c>
      <c r="C18" s="32" t="s">
        <v>802</v>
      </c>
      <c r="D18" s="31" t="s">
        <v>91</v>
      </c>
      <c r="E18" s="33" t="s">
        <v>803</v>
      </c>
      <c r="F18" s="34" t="s">
        <v>804</v>
      </c>
      <c r="G18" s="35">
        <v>382.65</v>
      </c>
      <c r="H18" s="36">
        <v>0</v>
      </c>
      <c r="I18" s="36">
        <f>ROUND(G18*H18,P4)</f>
        <v>0</v>
      </c>
      <c r="J18" s="31"/>
      <c r="O18" s="37">
        <f>I18*0.21</f>
        <v>0</v>
      </c>
      <c r="P18">
        <v>3</v>
      </c>
    </row>
    <row r="19" spans="1:16" x14ac:dyDescent="0.25">
      <c r="A19" s="31" t="s">
        <v>77</v>
      </c>
      <c r="B19" s="38"/>
      <c r="C19" s="39"/>
      <c r="D19" s="39"/>
      <c r="E19" s="42" t="s">
        <v>91</v>
      </c>
      <c r="F19" s="39"/>
      <c r="G19" s="39"/>
      <c r="H19" s="39"/>
      <c r="I19" s="39"/>
      <c r="J19" s="40"/>
    </row>
    <row r="20" spans="1:16" ht="45" x14ac:dyDescent="0.25">
      <c r="A20" s="31" t="s">
        <v>79</v>
      </c>
      <c r="B20" s="38"/>
      <c r="C20" s="39"/>
      <c r="D20" s="39"/>
      <c r="E20" s="41" t="s">
        <v>805</v>
      </c>
      <c r="F20" s="39"/>
      <c r="G20" s="39"/>
      <c r="H20" s="39"/>
      <c r="I20" s="39"/>
      <c r="J20" s="40"/>
    </row>
    <row r="21" spans="1:16" x14ac:dyDescent="0.25">
      <c r="A21" s="31" t="s">
        <v>81</v>
      </c>
      <c r="B21" s="38"/>
      <c r="C21" s="39"/>
      <c r="D21" s="39"/>
      <c r="E21" s="42" t="s">
        <v>91</v>
      </c>
      <c r="F21" s="39"/>
      <c r="G21" s="39"/>
      <c r="H21" s="39"/>
      <c r="I21" s="39"/>
      <c r="J21" s="40"/>
    </row>
    <row r="22" spans="1:16" ht="45" x14ac:dyDescent="0.25">
      <c r="A22" s="31" t="s">
        <v>72</v>
      </c>
      <c r="B22" s="31">
        <v>4</v>
      </c>
      <c r="C22" s="32" t="s">
        <v>806</v>
      </c>
      <c r="D22" s="31" t="s">
        <v>91</v>
      </c>
      <c r="E22" s="33" t="s">
        <v>807</v>
      </c>
      <c r="F22" s="34" t="s">
        <v>804</v>
      </c>
      <c r="G22" s="35">
        <v>61.223999999999997</v>
      </c>
      <c r="H22" s="36">
        <v>0</v>
      </c>
      <c r="I22" s="36">
        <f>ROUND(G22*H22,P4)</f>
        <v>0</v>
      </c>
      <c r="J22" s="31"/>
      <c r="O22" s="37">
        <f>I22*0.21</f>
        <v>0</v>
      </c>
      <c r="P22">
        <v>3</v>
      </c>
    </row>
    <row r="23" spans="1:16" x14ac:dyDescent="0.25">
      <c r="A23" s="31" t="s">
        <v>77</v>
      </c>
      <c r="B23" s="38"/>
      <c r="C23" s="39"/>
      <c r="D23" s="39"/>
      <c r="E23" s="33" t="s">
        <v>796</v>
      </c>
      <c r="F23" s="39"/>
      <c r="G23" s="39"/>
      <c r="H23" s="39"/>
      <c r="I23" s="39"/>
      <c r="J23" s="40"/>
    </row>
    <row r="24" spans="1:16" ht="45" x14ac:dyDescent="0.25">
      <c r="A24" s="31" t="s">
        <v>79</v>
      </c>
      <c r="B24" s="38"/>
      <c r="C24" s="39"/>
      <c r="D24" s="39"/>
      <c r="E24" s="41" t="s">
        <v>808</v>
      </c>
      <c r="F24" s="39"/>
      <c r="G24" s="39"/>
      <c r="H24" s="39"/>
      <c r="I24" s="39"/>
      <c r="J24" s="40"/>
    </row>
    <row r="25" spans="1:16" x14ac:dyDescent="0.25">
      <c r="A25" s="31" t="s">
        <v>81</v>
      </c>
      <c r="B25" s="38"/>
      <c r="C25" s="39"/>
      <c r="D25" s="39"/>
      <c r="E25" s="42" t="s">
        <v>91</v>
      </c>
      <c r="F25" s="39"/>
      <c r="G25" s="39"/>
      <c r="H25" s="39"/>
      <c r="I25" s="39"/>
      <c r="J25" s="40"/>
    </row>
    <row r="26" spans="1:16" ht="45" x14ac:dyDescent="0.25">
      <c r="A26" s="31" t="s">
        <v>72</v>
      </c>
      <c r="B26" s="31">
        <v>5</v>
      </c>
      <c r="C26" s="32" t="s">
        <v>809</v>
      </c>
      <c r="D26" s="31" t="s">
        <v>91</v>
      </c>
      <c r="E26" s="33" t="s">
        <v>810</v>
      </c>
      <c r="F26" s="34" t="s">
        <v>804</v>
      </c>
      <c r="G26" s="35">
        <v>306.12</v>
      </c>
      <c r="H26" s="36">
        <v>0</v>
      </c>
      <c r="I26" s="36">
        <f>ROUND(G26*H26,P4)</f>
        <v>0</v>
      </c>
      <c r="J26" s="31"/>
      <c r="O26" s="37">
        <f>I26*0.21</f>
        <v>0</v>
      </c>
      <c r="P26">
        <v>3</v>
      </c>
    </row>
    <row r="27" spans="1:16" x14ac:dyDescent="0.25">
      <c r="A27" s="31" t="s">
        <v>77</v>
      </c>
      <c r="B27" s="38"/>
      <c r="C27" s="39"/>
      <c r="D27" s="39"/>
      <c r="E27" s="33" t="s">
        <v>796</v>
      </c>
      <c r="F27" s="39"/>
      <c r="G27" s="39"/>
      <c r="H27" s="39"/>
      <c r="I27" s="39"/>
      <c r="J27" s="40"/>
    </row>
    <row r="28" spans="1:16" ht="45" x14ac:dyDescent="0.25">
      <c r="A28" s="31" t="s">
        <v>79</v>
      </c>
      <c r="B28" s="38"/>
      <c r="C28" s="39"/>
      <c r="D28" s="39"/>
      <c r="E28" s="41" t="s">
        <v>811</v>
      </c>
      <c r="F28" s="39"/>
      <c r="G28" s="39"/>
      <c r="H28" s="39"/>
      <c r="I28" s="39"/>
      <c r="J28" s="40"/>
    </row>
    <row r="29" spans="1:16" x14ac:dyDescent="0.25">
      <c r="A29" s="31" t="s">
        <v>81</v>
      </c>
      <c r="B29" s="38"/>
      <c r="C29" s="39"/>
      <c r="D29" s="39"/>
      <c r="E29" s="42" t="s">
        <v>91</v>
      </c>
      <c r="F29" s="39"/>
      <c r="G29" s="39"/>
      <c r="H29" s="39"/>
      <c r="I29" s="39"/>
      <c r="J29" s="40"/>
    </row>
    <row r="30" spans="1:16" ht="45" x14ac:dyDescent="0.25">
      <c r="A30" s="31" t="s">
        <v>72</v>
      </c>
      <c r="B30" s="31">
        <v>6</v>
      </c>
      <c r="C30" s="32" t="s">
        <v>812</v>
      </c>
      <c r="D30" s="31" t="s">
        <v>91</v>
      </c>
      <c r="E30" s="33" t="s">
        <v>813</v>
      </c>
      <c r="F30" s="34" t="s">
        <v>804</v>
      </c>
      <c r="G30" s="35">
        <v>15.304</v>
      </c>
      <c r="H30" s="36">
        <v>0</v>
      </c>
      <c r="I30" s="36">
        <f>ROUND(G30*H30,P4)</f>
        <v>0</v>
      </c>
      <c r="J30" s="31"/>
      <c r="O30" s="37">
        <f>I30*0.21</f>
        <v>0</v>
      </c>
      <c r="P30">
        <v>3</v>
      </c>
    </row>
    <row r="31" spans="1:16" x14ac:dyDescent="0.25">
      <c r="A31" s="31" t="s">
        <v>77</v>
      </c>
      <c r="B31" s="38"/>
      <c r="C31" s="39"/>
      <c r="D31" s="39"/>
      <c r="E31" s="33" t="s">
        <v>796</v>
      </c>
      <c r="F31" s="39"/>
      <c r="G31" s="39"/>
      <c r="H31" s="39"/>
      <c r="I31" s="39"/>
      <c r="J31" s="40"/>
    </row>
    <row r="32" spans="1:16" ht="45" x14ac:dyDescent="0.25">
      <c r="A32" s="31" t="s">
        <v>79</v>
      </c>
      <c r="B32" s="38"/>
      <c r="C32" s="39"/>
      <c r="D32" s="39"/>
      <c r="E32" s="41" t="s">
        <v>814</v>
      </c>
      <c r="F32" s="39"/>
      <c r="G32" s="39"/>
      <c r="H32" s="39"/>
      <c r="I32" s="39"/>
      <c r="J32" s="40"/>
    </row>
    <row r="33" spans="1:16" x14ac:dyDescent="0.25">
      <c r="A33" s="31" t="s">
        <v>81</v>
      </c>
      <c r="B33" s="38"/>
      <c r="C33" s="39"/>
      <c r="D33" s="39"/>
      <c r="E33" s="42" t="s">
        <v>91</v>
      </c>
      <c r="F33" s="39"/>
      <c r="G33" s="39"/>
      <c r="H33" s="39"/>
      <c r="I33" s="39"/>
      <c r="J33" s="40"/>
    </row>
    <row r="34" spans="1:16" ht="30" x14ac:dyDescent="0.25">
      <c r="A34" s="31" t="s">
        <v>72</v>
      </c>
      <c r="B34" s="31">
        <v>7</v>
      </c>
      <c r="C34" s="32" t="s">
        <v>815</v>
      </c>
      <c r="D34" s="31" t="s">
        <v>91</v>
      </c>
      <c r="E34" s="33" t="s">
        <v>816</v>
      </c>
      <c r="F34" s="34" t="s">
        <v>465</v>
      </c>
      <c r="G34" s="35">
        <v>1913.25</v>
      </c>
      <c r="H34" s="36">
        <v>0</v>
      </c>
      <c r="I34" s="36">
        <f>ROUND(G34*H34,P4)</f>
        <v>0</v>
      </c>
      <c r="J34" s="31"/>
      <c r="O34" s="37">
        <f>I34*0.21</f>
        <v>0</v>
      </c>
      <c r="P34">
        <v>3</v>
      </c>
    </row>
    <row r="35" spans="1:16" x14ac:dyDescent="0.25">
      <c r="A35" s="31" t="s">
        <v>77</v>
      </c>
      <c r="B35" s="38"/>
      <c r="C35" s="39"/>
      <c r="D35" s="39"/>
      <c r="E35" s="33" t="s">
        <v>796</v>
      </c>
      <c r="F35" s="39"/>
      <c r="G35" s="39"/>
      <c r="H35" s="39"/>
      <c r="I35" s="39"/>
      <c r="J35" s="40"/>
    </row>
    <row r="36" spans="1:16" ht="45" x14ac:dyDescent="0.25">
      <c r="A36" s="31" t="s">
        <v>79</v>
      </c>
      <c r="B36" s="38"/>
      <c r="C36" s="39"/>
      <c r="D36" s="39"/>
      <c r="E36" s="41" t="s">
        <v>817</v>
      </c>
      <c r="F36" s="39"/>
      <c r="G36" s="39"/>
      <c r="H36" s="39"/>
      <c r="I36" s="39"/>
      <c r="J36" s="40"/>
    </row>
    <row r="37" spans="1:16" x14ac:dyDescent="0.25">
      <c r="A37" s="31" t="s">
        <v>81</v>
      </c>
      <c r="B37" s="38"/>
      <c r="C37" s="39"/>
      <c r="D37" s="39"/>
      <c r="E37" s="42" t="s">
        <v>91</v>
      </c>
      <c r="F37" s="39"/>
      <c r="G37" s="39"/>
      <c r="H37" s="39"/>
      <c r="I37" s="39"/>
      <c r="J37" s="40"/>
    </row>
    <row r="38" spans="1:16" ht="45" x14ac:dyDescent="0.25">
      <c r="A38" s="31" t="s">
        <v>72</v>
      </c>
      <c r="B38" s="31">
        <v>8</v>
      </c>
      <c r="C38" s="32" t="s">
        <v>818</v>
      </c>
      <c r="D38" s="31" t="s">
        <v>91</v>
      </c>
      <c r="E38" s="33" t="s">
        <v>819</v>
      </c>
      <c r="F38" s="34" t="s">
        <v>465</v>
      </c>
      <c r="G38" s="35">
        <v>1913.25</v>
      </c>
      <c r="H38" s="36">
        <v>0</v>
      </c>
      <c r="I38" s="36">
        <f>ROUND(G38*H38,P4)</f>
        <v>0</v>
      </c>
      <c r="J38" s="31"/>
      <c r="O38" s="37">
        <f>I38*0.21</f>
        <v>0</v>
      </c>
      <c r="P38">
        <v>3</v>
      </c>
    </row>
    <row r="39" spans="1:16" x14ac:dyDescent="0.25">
      <c r="A39" s="31" t="s">
        <v>77</v>
      </c>
      <c r="B39" s="38"/>
      <c r="C39" s="39"/>
      <c r="D39" s="39"/>
      <c r="E39" s="33" t="s">
        <v>796</v>
      </c>
      <c r="F39" s="39"/>
      <c r="G39" s="39"/>
      <c r="H39" s="39"/>
      <c r="I39" s="39"/>
      <c r="J39" s="40"/>
    </row>
    <row r="40" spans="1:16" ht="45" x14ac:dyDescent="0.25">
      <c r="A40" s="31" t="s">
        <v>79</v>
      </c>
      <c r="B40" s="38"/>
      <c r="C40" s="39"/>
      <c r="D40" s="39"/>
      <c r="E40" s="41" t="s">
        <v>820</v>
      </c>
      <c r="F40" s="39"/>
      <c r="G40" s="39"/>
      <c r="H40" s="39"/>
      <c r="I40" s="39"/>
      <c r="J40" s="40"/>
    </row>
    <row r="41" spans="1:16" x14ac:dyDescent="0.25">
      <c r="A41" s="31" t="s">
        <v>81</v>
      </c>
      <c r="B41" s="38"/>
      <c r="C41" s="39"/>
      <c r="D41" s="39"/>
      <c r="E41" s="42" t="s">
        <v>91</v>
      </c>
      <c r="F41" s="39"/>
      <c r="G41" s="39"/>
      <c r="H41" s="39"/>
      <c r="I41" s="39"/>
      <c r="J41" s="40"/>
    </row>
    <row r="42" spans="1:16" x14ac:dyDescent="0.25">
      <c r="A42" s="31" t="s">
        <v>72</v>
      </c>
      <c r="B42" s="31">
        <v>9</v>
      </c>
      <c r="C42" s="32" t="s">
        <v>821</v>
      </c>
      <c r="D42" s="31" t="s">
        <v>91</v>
      </c>
      <c r="E42" s="33" t="s">
        <v>822</v>
      </c>
      <c r="F42" s="34" t="s">
        <v>804</v>
      </c>
      <c r="G42" s="35">
        <v>159.43799999999999</v>
      </c>
      <c r="H42" s="36">
        <v>0</v>
      </c>
      <c r="I42" s="36">
        <f>ROUND(G42*H42,P4)</f>
        <v>0</v>
      </c>
      <c r="J42" s="31"/>
      <c r="O42" s="37">
        <f>I42*0.21</f>
        <v>0</v>
      </c>
      <c r="P42">
        <v>3</v>
      </c>
    </row>
    <row r="43" spans="1:16" ht="90" x14ac:dyDescent="0.25">
      <c r="A43" s="31" t="s">
        <v>77</v>
      </c>
      <c r="B43" s="38"/>
      <c r="C43" s="39"/>
      <c r="D43" s="39"/>
      <c r="E43" s="33" t="s">
        <v>823</v>
      </c>
      <c r="F43" s="39"/>
      <c r="G43" s="39"/>
      <c r="H43" s="39"/>
      <c r="I43" s="39"/>
      <c r="J43" s="40"/>
    </row>
    <row r="44" spans="1:16" ht="45" x14ac:dyDescent="0.25">
      <c r="A44" s="31" t="s">
        <v>79</v>
      </c>
      <c r="B44" s="38"/>
      <c r="C44" s="39"/>
      <c r="D44" s="39"/>
      <c r="E44" s="41" t="s">
        <v>824</v>
      </c>
      <c r="F44" s="39"/>
      <c r="G44" s="39"/>
      <c r="H44" s="39"/>
      <c r="I44" s="39"/>
      <c r="J44" s="40"/>
    </row>
    <row r="45" spans="1:16" x14ac:dyDescent="0.25">
      <c r="A45" s="31" t="s">
        <v>81</v>
      </c>
      <c r="B45" s="38"/>
      <c r="C45" s="39"/>
      <c r="D45" s="39"/>
      <c r="E45" s="42" t="s">
        <v>91</v>
      </c>
      <c r="F45" s="39"/>
      <c r="G45" s="39"/>
      <c r="H45" s="39"/>
      <c r="I45" s="39"/>
      <c r="J45" s="40"/>
    </row>
    <row r="46" spans="1:16" x14ac:dyDescent="0.25">
      <c r="A46" s="31" t="s">
        <v>72</v>
      </c>
      <c r="B46" s="31">
        <v>10</v>
      </c>
      <c r="C46" s="32" t="s">
        <v>825</v>
      </c>
      <c r="D46" s="31" t="s">
        <v>91</v>
      </c>
      <c r="E46" s="33" t="s">
        <v>822</v>
      </c>
      <c r="F46" s="34" t="s">
        <v>804</v>
      </c>
      <c r="G46" s="35">
        <v>797.19</v>
      </c>
      <c r="H46" s="36">
        <v>0</v>
      </c>
      <c r="I46" s="36">
        <f>ROUND(G46*H46,P4)</f>
        <v>0</v>
      </c>
      <c r="J46" s="31"/>
      <c r="O46" s="37">
        <f>I46*0.21</f>
        <v>0</v>
      </c>
      <c r="P46">
        <v>3</v>
      </c>
    </row>
    <row r="47" spans="1:16" ht="75" x14ac:dyDescent="0.25">
      <c r="A47" s="31" t="s">
        <v>77</v>
      </c>
      <c r="B47" s="38"/>
      <c r="C47" s="39"/>
      <c r="D47" s="39"/>
      <c r="E47" s="33" t="s">
        <v>826</v>
      </c>
      <c r="F47" s="39"/>
      <c r="G47" s="39"/>
      <c r="H47" s="39"/>
      <c r="I47" s="39"/>
      <c r="J47" s="40"/>
    </row>
    <row r="48" spans="1:16" ht="45" x14ac:dyDescent="0.25">
      <c r="A48" s="31" t="s">
        <v>79</v>
      </c>
      <c r="B48" s="38"/>
      <c r="C48" s="39"/>
      <c r="D48" s="39"/>
      <c r="E48" s="41" t="s">
        <v>827</v>
      </c>
      <c r="F48" s="39"/>
      <c r="G48" s="39"/>
      <c r="H48" s="39"/>
      <c r="I48" s="39"/>
      <c r="J48" s="40"/>
    </row>
    <row r="49" spans="1:16" x14ac:dyDescent="0.25">
      <c r="A49" s="31" t="s">
        <v>81</v>
      </c>
      <c r="B49" s="38"/>
      <c r="C49" s="39"/>
      <c r="D49" s="39"/>
      <c r="E49" s="42" t="s">
        <v>91</v>
      </c>
      <c r="F49" s="39"/>
      <c r="G49" s="39"/>
      <c r="H49" s="39"/>
      <c r="I49" s="39"/>
      <c r="J49" s="40"/>
    </row>
    <row r="50" spans="1:16" x14ac:dyDescent="0.25">
      <c r="A50" s="31" t="s">
        <v>72</v>
      </c>
      <c r="B50" s="31">
        <v>11</v>
      </c>
      <c r="C50" s="32" t="s">
        <v>828</v>
      </c>
      <c r="D50" s="31" t="s">
        <v>91</v>
      </c>
      <c r="E50" s="33" t="s">
        <v>822</v>
      </c>
      <c r="F50" s="34" t="s">
        <v>804</v>
      </c>
      <c r="G50" s="35">
        <v>144.13499999999999</v>
      </c>
      <c r="H50" s="36">
        <v>0</v>
      </c>
      <c r="I50" s="36">
        <f>ROUND(G50*H50,P4)</f>
        <v>0</v>
      </c>
      <c r="J50" s="31"/>
      <c r="O50" s="37">
        <f>I50*0.21</f>
        <v>0</v>
      </c>
      <c r="P50">
        <v>3</v>
      </c>
    </row>
    <row r="51" spans="1:16" ht="75" x14ac:dyDescent="0.25">
      <c r="A51" s="31" t="s">
        <v>77</v>
      </c>
      <c r="B51" s="38"/>
      <c r="C51" s="39"/>
      <c r="D51" s="39"/>
      <c r="E51" s="33" t="s">
        <v>829</v>
      </c>
      <c r="F51" s="39"/>
      <c r="G51" s="39"/>
      <c r="H51" s="39"/>
      <c r="I51" s="39"/>
      <c r="J51" s="40"/>
    </row>
    <row r="52" spans="1:16" ht="75" x14ac:dyDescent="0.25">
      <c r="A52" s="31" t="s">
        <v>79</v>
      </c>
      <c r="B52" s="38"/>
      <c r="C52" s="39"/>
      <c r="D52" s="39"/>
      <c r="E52" s="41" t="s">
        <v>830</v>
      </c>
      <c r="F52" s="39"/>
      <c r="G52" s="39"/>
      <c r="H52" s="39"/>
      <c r="I52" s="39"/>
      <c r="J52" s="40"/>
    </row>
    <row r="53" spans="1:16" x14ac:dyDescent="0.25">
      <c r="A53" s="31" t="s">
        <v>81</v>
      </c>
      <c r="B53" s="38"/>
      <c r="C53" s="39"/>
      <c r="D53" s="39"/>
      <c r="E53" s="42" t="s">
        <v>91</v>
      </c>
      <c r="F53" s="39"/>
      <c r="G53" s="39"/>
      <c r="H53" s="39"/>
      <c r="I53" s="39"/>
      <c r="J53" s="40"/>
    </row>
    <row r="54" spans="1:16" x14ac:dyDescent="0.25">
      <c r="A54" s="31" t="s">
        <v>72</v>
      </c>
      <c r="B54" s="31">
        <v>12</v>
      </c>
      <c r="C54" s="32" t="s">
        <v>831</v>
      </c>
      <c r="D54" s="31" t="s">
        <v>91</v>
      </c>
      <c r="E54" s="33" t="s">
        <v>822</v>
      </c>
      <c r="F54" s="34" t="s">
        <v>804</v>
      </c>
      <c r="G54" s="35">
        <v>720.67499999999995</v>
      </c>
      <c r="H54" s="36">
        <v>0</v>
      </c>
      <c r="I54" s="36">
        <f>ROUND(G54*H54,P4)</f>
        <v>0</v>
      </c>
      <c r="J54" s="31"/>
      <c r="O54" s="37">
        <f>I54*0.21</f>
        <v>0</v>
      </c>
      <c r="P54">
        <v>3</v>
      </c>
    </row>
    <row r="55" spans="1:16" ht="75" x14ac:dyDescent="0.25">
      <c r="A55" s="31" t="s">
        <v>77</v>
      </c>
      <c r="B55" s="38"/>
      <c r="C55" s="39"/>
      <c r="D55" s="39"/>
      <c r="E55" s="33" t="s">
        <v>832</v>
      </c>
      <c r="F55" s="39"/>
      <c r="G55" s="39"/>
      <c r="H55" s="39"/>
      <c r="I55" s="39"/>
      <c r="J55" s="40"/>
    </row>
    <row r="56" spans="1:16" ht="45" x14ac:dyDescent="0.25">
      <c r="A56" s="31" t="s">
        <v>79</v>
      </c>
      <c r="B56" s="38"/>
      <c r="C56" s="39"/>
      <c r="D56" s="39"/>
      <c r="E56" s="41" t="s">
        <v>833</v>
      </c>
      <c r="F56" s="39"/>
      <c r="G56" s="39"/>
      <c r="H56" s="39"/>
      <c r="I56" s="39"/>
      <c r="J56" s="40"/>
    </row>
    <row r="57" spans="1:16" x14ac:dyDescent="0.25">
      <c r="A57" s="31" t="s">
        <v>81</v>
      </c>
      <c r="B57" s="38"/>
      <c r="C57" s="39"/>
      <c r="D57" s="39"/>
      <c r="E57" s="42" t="s">
        <v>91</v>
      </c>
      <c r="F57" s="39"/>
      <c r="G57" s="39"/>
      <c r="H57" s="39"/>
      <c r="I57" s="39"/>
      <c r="J57" s="40"/>
    </row>
    <row r="58" spans="1:16" x14ac:dyDescent="0.25">
      <c r="A58" s="31" t="s">
        <v>72</v>
      </c>
      <c r="B58" s="31">
        <v>13</v>
      </c>
      <c r="C58" s="32" t="s">
        <v>834</v>
      </c>
      <c r="D58" s="31" t="s">
        <v>91</v>
      </c>
      <c r="E58" s="33" t="s">
        <v>822</v>
      </c>
      <c r="F58" s="34" t="s">
        <v>804</v>
      </c>
      <c r="G58" s="35">
        <v>15.304</v>
      </c>
      <c r="H58" s="36">
        <v>0</v>
      </c>
      <c r="I58" s="36">
        <f>ROUND(G58*H58,P4)</f>
        <v>0</v>
      </c>
      <c r="J58" s="31"/>
      <c r="O58" s="37">
        <f>I58*0.21</f>
        <v>0</v>
      </c>
      <c r="P58">
        <v>3</v>
      </c>
    </row>
    <row r="59" spans="1:16" ht="75" x14ac:dyDescent="0.25">
      <c r="A59" s="31" t="s">
        <v>77</v>
      </c>
      <c r="B59" s="38"/>
      <c r="C59" s="39"/>
      <c r="D59" s="39"/>
      <c r="E59" s="33" t="s">
        <v>835</v>
      </c>
      <c r="F59" s="39"/>
      <c r="G59" s="39"/>
      <c r="H59" s="39"/>
      <c r="I59" s="39"/>
      <c r="J59" s="40"/>
    </row>
    <row r="60" spans="1:16" ht="45" x14ac:dyDescent="0.25">
      <c r="A60" s="31" t="s">
        <v>79</v>
      </c>
      <c r="B60" s="38"/>
      <c r="C60" s="39"/>
      <c r="D60" s="39"/>
      <c r="E60" s="41" t="s">
        <v>836</v>
      </c>
      <c r="F60" s="39"/>
      <c r="G60" s="39"/>
      <c r="H60" s="39"/>
      <c r="I60" s="39"/>
      <c r="J60" s="40"/>
    </row>
    <row r="61" spans="1:16" x14ac:dyDescent="0.25">
      <c r="A61" s="31" t="s">
        <v>81</v>
      </c>
      <c r="B61" s="38"/>
      <c r="C61" s="39"/>
      <c r="D61" s="39"/>
      <c r="E61" s="42" t="s">
        <v>91</v>
      </c>
      <c r="F61" s="39"/>
      <c r="G61" s="39"/>
      <c r="H61" s="39"/>
      <c r="I61" s="39"/>
      <c r="J61" s="40"/>
    </row>
    <row r="62" spans="1:16" x14ac:dyDescent="0.25">
      <c r="A62" s="31" t="s">
        <v>72</v>
      </c>
      <c r="B62" s="31">
        <v>14</v>
      </c>
      <c r="C62" s="32" t="s">
        <v>837</v>
      </c>
      <c r="D62" s="31" t="s">
        <v>91</v>
      </c>
      <c r="E62" s="33" t="s">
        <v>822</v>
      </c>
      <c r="F62" s="34" t="s">
        <v>804</v>
      </c>
      <c r="G62" s="35">
        <v>76.52</v>
      </c>
      <c r="H62" s="36">
        <v>0</v>
      </c>
      <c r="I62" s="36">
        <f>ROUND(G62*H62,P4)</f>
        <v>0</v>
      </c>
      <c r="J62" s="31"/>
      <c r="O62" s="37">
        <f>I62*0.21</f>
        <v>0</v>
      </c>
      <c r="P62">
        <v>3</v>
      </c>
    </row>
    <row r="63" spans="1:16" ht="75" x14ac:dyDescent="0.25">
      <c r="A63" s="31" t="s">
        <v>77</v>
      </c>
      <c r="B63" s="38"/>
      <c r="C63" s="39"/>
      <c r="D63" s="39"/>
      <c r="E63" s="33" t="s">
        <v>838</v>
      </c>
      <c r="F63" s="39"/>
      <c r="G63" s="39"/>
      <c r="H63" s="39"/>
      <c r="I63" s="39"/>
      <c r="J63" s="40"/>
    </row>
    <row r="64" spans="1:16" ht="45" x14ac:dyDescent="0.25">
      <c r="A64" s="31" t="s">
        <v>79</v>
      </c>
      <c r="B64" s="38"/>
      <c r="C64" s="39"/>
      <c r="D64" s="39"/>
      <c r="E64" s="41" t="s">
        <v>839</v>
      </c>
      <c r="F64" s="39"/>
      <c r="G64" s="39"/>
      <c r="H64" s="39"/>
      <c r="I64" s="39"/>
      <c r="J64" s="40"/>
    </row>
    <row r="65" spans="1:16" x14ac:dyDescent="0.25">
      <c r="A65" s="31" t="s">
        <v>81</v>
      </c>
      <c r="B65" s="38"/>
      <c r="C65" s="39"/>
      <c r="D65" s="39"/>
      <c r="E65" s="42" t="s">
        <v>91</v>
      </c>
      <c r="F65" s="39"/>
      <c r="G65" s="39"/>
      <c r="H65" s="39"/>
      <c r="I65" s="39"/>
      <c r="J65" s="40"/>
    </row>
    <row r="66" spans="1:16" ht="30" x14ac:dyDescent="0.25">
      <c r="A66" s="31" t="s">
        <v>72</v>
      </c>
      <c r="B66" s="31">
        <v>15</v>
      </c>
      <c r="C66" s="32" t="s">
        <v>840</v>
      </c>
      <c r="D66" s="31" t="s">
        <v>91</v>
      </c>
      <c r="E66" s="33" t="s">
        <v>841</v>
      </c>
      <c r="F66" s="34" t="s">
        <v>153</v>
      </c>
      <c r="G66" s="35">
        <v>573.93899999999996</v>
      </c>
      <c r="H66" s="36">
        <v>0</v>
      </c>
      <c r="I66" s="36">
        <f>ROUND(G66*H66,P4)</f>
        <v>0</v>
      </c>
      <c r="J66" s="31"/>
      <c r="O66" s="37">
        <f>I66*0.21</f>
        <v>0</v>
      </c>
      <c r="P66">
        <v>3</v>
      </c>
    </row>
    <row r="67" spans="1:16" x14ac:dyDescent="0.25">
      <c r="A67" s="31" t="s">
        <v>77</v>
      </c>
      <c r="B67" s="38"/>
      <c r="C67" s="39"/>
      <c r="D67" s="39"/>
      <c r="E67" s="33" t="s">
        <v>796</v>
      </c>
      <c r="F67" s="39"/>
      <c r="G67" s="39"/>
      <c r="H67" s="39"/>
      <c r="I67" s="39"/>
      <c r="J67" s="40"/>
    </row>
    <row r="68" spans="1:16" ht="45" x14ac:dyDescent="0.25">
      <c r="A68" s="31" t="s">
        <v>79</v>
      </c>
      <c r="B68" s="38"/>
      <c r="C68" s="39"/>
      <c r="D68" s="39"/>
      <c r="E68" s="41" t="s">
        <v>842</v>
      </c>
      <c r="F68" s="39"/>
      <c r="G68" s="39"/>
      <c r="H68" s="39"/>
      <c r="I68" s="39"/>
      <c r="J68" s="40"/>
    </row>
    <row r="69" spans="1:16" x14ac:dyDescent="0.25">
      <c r="A69" s="31" t="s">
        <v>81</v>
      </c>
      <c r="B69" s="38"/>
      <c r="C69" s="39"/>
      <c r="D69" s="39"/>
      <c r="E69" s="42" t="s">
        <v>91</v>
      </c>
      <c r="F69" s="39"/>
      <c r="G69" s="39"/>
      <c r="H69" s="39"/>
      <c r="I69" s="39"/>
      <c r="J69" s="40"/>
    </row>
    <row r="70" spans="1:16" ht="45" x14ac:dyDescent="0.25">
      <c r="A70" s="31" t="s">
        <v>72</v>
      </c>
      <c r="B70" s="31">
        <v>16</v>
      </c>
      <c r="C70" s="32" t="s">
        <v>843</v>
      </c>
      <c r="D70" s="31" t="s">
        <v>91</v>
      </c>
      <c r="E70" s="33" t="s">
        <v>844</v>
      </c>
      <c r="F70" s="34" t="s">
        <v>804</v>
      </c>
      <c r="G70" s="35">
        <v>507.64699999999999</v>
      </c>
      <c r="H70" s="36">
        <v>0</v>
      </c>
      <c r="I70" s="36">
        <f>ROUND(G70*H70,P4)</f>
        <v>0</v>
      </c>
      <c r="J70" s="31"/>
      <c r="O70" s="37">
        <f>I70*0.21</f>
        <v>0</v>
      </c>
      <c r="P70">
        <v>3</v>
      </c>
    </row>
    <row r="71" spans="1:16" x14ac:dyDescent="0.25">
      <c r="A71" s="31" t="s">
        <v>77</v>
      </c>
      <c r="B71" s="38"/>
      <c r="C71" s="39"/>
      <c r="D71" s="39"/>
      <c r="E71" s="33" t="s">
        <v>796</v>
      </c>
      <c r="F71" s="39"/>
      <c r="G71" s="39"/>
      <c r="H71" s="39"/>
      <c r="I71" s="39"/>
      <c r="J71" s="40"/>
    </row>
    <row r="72" spans="1:16" ht="60" x14ac:dyDescent="0.25">
      <c r="A72" s="31" t="s">
        <v>79</v>
      </c>
      <c r="B72" s="38"/>
      <c r="C72" s="39"/>
      <c r="D72" s="39"/>
      <c r="E72" s="41" t="s">
        <v>845</v>
      </c>
      <c r="F72" s="39"/>
      <c r="G72" s="39"/>
      <c r="H72" s="39"/>
      <c r="I72" s="39"/>
      <c r="J72" s="40"/>
    </row>
    <row r="73" spans="1:16" x14ac:dyDescent="0.25">
      <c r="A73" s="31" t="s">
        <v>81</v>
      </c>
      <c r="B73" s="38"/>
      <c r="C73" s="39"/>
      <c r="D73" s="39"/>
      <c r="E73" s="42" t="s">
        <v>91</v>
      </c>
      <c r="F73" s="39"/>
      <c r="G73" s="39"/>
      <c r="H73" s="39"/>
      <c r="I73" s="39"/>
      <c r="J73" s="40"/>
    </row>
    <row r="74" spans="1:16" x14ac:dyDescent="0.25">
      <c r="A74" s="31" t="s">
        <v>72</v>
      </c>
      <c r="B74" s="31">
        <v>17</v>
      </c>
      <c r="C74" s="32" t="s">
        <v>846</v>
      </c>
      <c r="D74" s="31" t="s">
        <v>91</v>
      </c>
      <c r="E74" s="33" t="s">
        <v>847</v>
      </c>
      <c r="F74" s="34" t="s">
        <v>804</v>
      </c>
      <c r="G74" s="35">
        <v>255.1</v>
      </c>
      <c r="H74" s="36">
        <v>0</v>
      </c>
      <c r="I74" s="36">
        <f>ROUND(G74*H74,P4)</f>
        <v>0</v>
      </c>
      <c r="J74" s="31"/>
      <c r="O74" s="37">
        <f>I74*0.21</f>
        <v>0</v>
      </c>
      <c r="P74">
        <v>3</v>
      </c>
    </row>
    <row r="75" spans="1:16" ht="75" x14ac:dyDescent="0.25">
      <c r="A75" s="31" t="s">
        <v>77</v>
      </c>
      <c r="B75" s="38"/>
      <c r="C75" s="39"/>
      <c r="D75" s="39"/>
      <c r="E75" s="33" t="s">
        <v>848</v>
      </c>
      <c r="F75" s="39"/>
      <c r="G75" s="39"/>
      <c r="H75" s="39"/>
      <c r="I75" s="39"/>
      <c r="J75" s="40"/>
    </row>
    <row r="76" spans="1:16" ht="45" x14ac:dyDescent="0.25">
      <c r="A76" s="31" t="s">
        <v>79</v>
      </c>
      <c r="B76" s="38"/>
      <c r="C76" s="39"/>
      <c r="D76" s="39"/>
      <c r="E76" s="41" t="s">
        <v>849</v>
      </c>
      <c r="F76" s="39"/>
      <c r="G76" s="39"/>
      <c r="H76" s="39"/>
      <c r="I76" s="39"/>
      <c r="J76" s="40"/>
    </row>
    <row r="77" spans="1:16" x14ac:dyDescent="0.25">
      <c r="A77" s="31" t="s">
        <v>81</v>
      </c>
      <c r="B77" s="38"/>
      <c r="C77" s="39"/>
      <c r="D77" s="39"/>
      <c r="E77" s="42" t="s">
        <v>91</v>
      </c>
      <c r="F77" s="39"/>
      <c r="G77" s="39"/>
      <c r="H77" s="39"/>
      <c r="I77" s="39"/>
      <c r="J77" s="40"/>
    </row>
    <row r="78" spans="1:16" x14ac:dyDescent="0.25">
      <c r="A78" s="31" t="s">
        <v>72</v>
      </c>
      <c r="B78" s="31">
        <v>18</v>
      </c>
      <c r="C78" s="32" t="s">
        <v>850</v>
      </c>
      <c r="D78" s="31" t="s">
        <v>91</v>
      </c>
      <c r="E78" s="33" t="s">
        <v>851</v>
      </c>
      <c r="F78" s="34" t="s">
        <v>153</v>
      </c>
      <c r="G78" s="35">
        <v>522.95500000000004</v>
      </c>
      <c r="H78" s="36">
        <v>0</v>
      </c>
      <c r="I78" s="36">
        <f>ROUND(G78*H78,P4)</f>
        <v>0</v>
      </c>
      <c r="J78" s="31"/>
      <c r="O78" s="37">
        <f>I78*0.21</f>
        <v>0</v>
      </c>
      <c r="P78">
        <v>3</v>
      </c>
    </row>
    <row r="79" spans="1:16" x14ac:dyDescent="0.25">
      <c r="A79" s="31" t="s">
        <v>77</v>
      </c>
      <c r="B79" s="38"/>
      <c r="C79" s="39"/>
      <c r="D79" s="39"/>
      <c r="E79" s="33" t="s">
        <v>796</v>
      </c>
      <c r="F79" s="39"/>
      <c r="G79" s="39"/>
      <c r="H79" s="39"/>
      <c r="I79" s="39"/>
      <c r="J79" s="40"/>
    </row>
    <row r="80" spans="1:16" x14ac:dyDescent="0.25">
      <c r="A80" s="31" t="s">
        <v>81</v>
      </c>
      <c r="B80" s="38"/>
      <c r="C80" s="39"/>
      <c r="D80" s="39"/>
      <c r="E80" s="42" t="s">
        <v>91</v>
      </c>
      <c r="F80" s="39"/>
      <c r="G80" s="39"/>
      <c r="H80" s="39"/>
      <c r="I80" s="39"/>
      <c r="J80" s="40"/>
    </row>
    <row r="81" spans="1:16" x14ac:dyDescent="0.25">
      <c r="A81" s="25" t="s">
        <v>69</v>
      </c>
      <c r="B81" s="26"/>
      <c r="C81" s="27" t="s">
        <v>262</v>
      </c>
      <c r="D81" s="28"/>
      <c r="E81" s="25" t="s">
        <v>263</v>
      </c>
      <c r="F81" s="28"/>
      <c r="G81" s="28"/>
      <c r="H81" s="28"/>
      <c r="I81" s="29">
        <f>SUMIFS(I82:I89,A82:A89,"P")</f>
        <v>0</v>
      </c>
      <c r="J81" s="30"/>
    </row>
    <row r="82" spans="1:16" ht="30" x14ac:dyDescent="0.25">
      <c r="A82" s="31" t="s">
        <v>72</v>
      </c>
      <c r="B82" s="31">
        <v>19</v>
      </c>
      <c r="C82" s="32" t="s">
        <v>852</v>
      </c>
      <c r="D82" s="31" t="s">
        <v>91</v>
      </c>
      <c r="E82" s="33" t="s">
        <v>853</v>
      </c>
      <c r="F82" s="34" t="s">
        <v>804</v>
      </c>
      <c r="G82" s="35">
        <v>63.774999999999999</v>
      </c>
      <c r="H82" s="36">
        <v>0</v>
      </c>
      <c r="I82" s="36">
        <f>ROUND(G82*H82,P4)</f>
        <v>0</v>
      </c>
      <c r="J82" s="31"/>
      <c r="O82" s="37">
        <f>I82*0.21</f>
        <v>0</v>
      </c>
      <c r="P82">
        <v>3</v>
      </c>
    </row>
    <row r="83" spans="1:16" x14ac:dyDescent="0.25">
      <c r="A83" s="31" t="s">
        <v>77</v>
      </c>
      <c r="B83" s="38"/>
      <c r="C83" s="39"/>
      <c r="D83" s="39"/>
      <c r="E83" s="33" t="s">
        <v>796</v>
      </c>
      <c r="F83" s="39"/>
      <c r="G83" s="39"/>
      <c r="H83" s="39"/>
      <c r="I83" s="39"/>
      <c r="J83" s="40"/>
    </row>
    <row r="84" spans="1:16" ht="45" x14ac:dyDescent="0.25">
      <c r="A84" s="31" t="s">
        <v>79</v>
      </c>
      <c r="B84" s="38"/>
      <c r="C84" s="39"/>
      <c r="D84" s="39"/>
      <c r="E84" s="41" t="s">
        <v>854</v>
      </c>
      <c r="F84" s="39"/>
      <c r="G84" s="39"/>
      <c r="H84" s="39"/>
      <c r="I84" s="39"/>
      <c r="J84" s="40"/>
    </row>
    <row r="85" spans="1:16" x14ac:dyDescent="0.25">
      <c r="A85" s="31" t="s">
        <v>81</v>
      </c>
      <c r="B85" s="38"/>
      <c r="C85" s="39"/>
      <c r="D85" s="39"/>
      <c r="E85" s="42" t="s">
        <v>91</v>
      </c>
      <c r="F85" s="39"/>
      <c r="G85" s="39"/>
      <c r="H85" s="39"/>
      <c r="I85" s="39"/>
      <c r="J85" s="40"/>
    </row>
    <row r="86" spans="1:16" ht="30" x14ac:dyDescent="0.25">
      <c r="A86" s="31" t="s">
        <v>72</v>
      </c>
      <c r="B86" s="31">
        <v>20</v>
      </c>
      <c r="C86" s="32" t="s">
        <v>855</v>
      </c>
      <c r="D86" s="31" t="s">
        <v>91</v>
      </c>
      <c r="E86" s="33" t="s">
        <v>856</v>
      </c>
      <c r="F86" s="34" t="s">
        <v>857</v>
      </c>
      <c r="G86" s="35">
        <v>27</v>
      </c>
      <c r="H86" s="36">
        <v>0</v>
      </c>
      <c r="I86" s="36">
        <f>ROUND(G86*H86,P4)</f>
        <v>0</v>
      </c>
      <c r="J86" s="31"/>
      <c r="O86" s="37">
        <f>I86*0.21</f>
        <v>0</v>
      </c>
      <c r="P86">
        <v>3</v>
      </c>
    </row>
    <row r="87" spans="1:16" x14ac:dyDescent="0.25">
      <c r="A87" s="31" t="s">
        <v>77</v>
      </c>
      <c r="B87" s="38"/>
      <c r="C87" s="39"/>
      <c r="D87" s="39"/>
      <c r="E87" s="33" t="s">
        <v>796</v>
      </c>
      <c r="F87" s="39"/>
      <c r="G87" s="39"/>
      <c r="H87" s="39"/>
      <c r="I87" s="39"/>
      <c r="J87" s="40"/>
    </row>
    <row r="88" spans="1:16" ht="75" x14ac:dyDescent="0.25">
      <c r="A88" s="31" t="s">
        <v>79</v>
      </c>
      <c r="B88" s="38"/>
      <c r="C88" s="39"/>
      <c r="D88" s="39"/>
      <c r="E88" s="41" t="s">
        <v>858</v>
      </c>
      <c r="F88" s="39"/>
      <c r="G88" s="39"/>
      <c r="H88" s="39"/>
      <c r="I88" s="39"/>
      <c r="J88" s="40"/>
    </row>
    <row r="89" spans="1:16" x14ac:dyDescent="0.25">
      <c r="A89" s="31" t="s">
        <v>81</v>
      </c>
      <c r="B89" s="38"/>
      <c r="C89" s="39"/>
      <c r="D89" s="39"/>
      <c r="E89" s="42" t="s">
        <v>91</v>
      </c>
      <c r="F89" s="39"/>
      <c r="G89" s="39"/>
      <c r="H89" s="39"/>
      <c r="I89" s="39"/>
      <c r="J89" s="40"/>
    </row>
    <row r="90" spans="1:16" x14ac:dyDescent="0.25">
      <c r="A90" s="25" t="s">
        <v>69</v>
      </c>
      <c r="B90" s="26"/>
      <c r="C90" s="27" t="s">
        <v>325</v>
      </c>
      <c r="D90" s="28"/>
      <c r="E90" s="25" t="s">
        <v>859</v>
      </c>
      <c r="F90" s="28"/>
      <c r="G90" s="28"/>
      <c r="H90" s="28"/>
      <c r="I90" s="29">
        <f>SUMIFS(I91:I373,A91:A373,"P")</f>
        <v>0</v>
      </c>
      <c r="J90" s="30"/>
    </row>
    <row r="91" spans="1:16" x14ac:dyDescent="0.25">
      <c r="A91" s="31" t="s">
        <v>72</v>
      </c>
      <c r="B91" s="31">
        <v>21</v>
      </c>
      <c r="C91" s="32" t="s">
        <v>860</v>
      </c>
      <c r="D91" s="31" t="s">
        <v>91</v>
      </c>
      <c r="E91" s="33" t="s">
        <v>861</v>
      </c>
      <c r="F91" s="34" t="s">
        <v>857</v>
      </c>
      <c r="G91" s="35">
        <v>1</v>
      </c>
      <c r="H91" s="36">
        <v>0</v>
      </c>
      <c r="I91" s="36">
        <f>ROUND(G91*H91,P4)</f>
        <v>0</v>
      </c>
      <c r="J91" s="31"/>
      <c r="O91" s="37">
        <f>I91*0.21</f>
        <v>0</v>
      </c>
      <c r="P91">
        <v>3</v>
      </c>
    </row>
    <row r="92" spans="1:16" x14ac:dyDescent="0.25">
      <c r="A92" s="31" t="s">
        <v>77</v>
      </c>
      <c r="B92" s="38"/>
      <c r="C92" s="39"/>
      <c r="D92" s="39"/>
      <c r="E92" s="33" t="s">
        <v>796</v>
      </c>
      <c r="F92" s="39"/>
      <c r="G92" s="39"/>
      <c r="H92" s="39"/>
      <c r="I92" s="39"/>
      <c r="J92" s="40"/>
    </row>
    <row r="93" spans="1:16" x14ac:dyDescent="0.25">
      <c r="A93" s="31" t="s">
        <v>81</v>
      </c>
      <c r="B93" s="38"/>
      <c r="C93" s="39"/>
      <c r="D93" s="39"/>
      <c r="E93" s="42" t="s">
        <v>91</v>
      </c>
      <c r="F93" s="39"/>
      <c r="G93" s="39"/>
      <c r="H93" s="39"/>
      <c r="I93" s="39"/>
      <c r="J93" s="40"/>
    </row>
    <row r="94" spans="1:16" x14ac:dyDescent="0.25">
      <c r="A94" s="31" t="s">
        <v>72</v>
      </c>
      <c r="B94" s="31">
        <v>22</v>
      </c>
      <c r="C94" s="32" t="s">
        <v>862</v>
      </c>
      <c r="D94" s="31" t="s">
        <v>91</v>
      </c>
      <c r="E94" s="33" t="s">
        <v>863</v>
      </c>
      <c r="F94" s="34" t="s">
        <v>857</v>
      </c>
      <c r="G94" s="35">
        <v>1</v>
      </c>
      <c r="H94" s="36">
        <v>0</v>
      </c>
      <c r="I94" s="36">
        <f>ROUND(G94*H94,P4)</f>
        <v>0</v>
      </c>
      <c r="J94" s="31"/>
      <c r="O94" s="37">
        <f>I94*0.21</f>
        <v>0</v>
      </c>
      <c r="P94">
        <v>3</v>
      </c>
    </row>
    <row r="95" spans="1:16" x14ac:dyDescent="0.25">
      <c r="A95" s="31" t="s">
        <v>77</v>
      </c>
      <c r="B95" s="38"/>
      <c r="C95" s="39"/>
      <c r="D95" s="39"/>
      <c r="E95" s="33" t="s">
        <v>796</v>
      </c>
      <c r="F95" s="39"/>
      <c r="G95" s="39"/>
      <c r="H95" s="39"/>
      <c r="I95" s="39"/>
      <c r="J95" s="40"/>
    </row>
    <row r="96" spans="1:16" ht="30" x14ac:dyDescent="0.25">
      <c r="A96" s="31" t="s">
        <v>79</v>
      </c>
      <c r="B96" s="38"/>
      <c r="C96" s="39"/>
      <c r="D96" s="39"/>
      <c r="E96" s="41" t="s">
        <v>864</v>
      </c>
      <c r="F96" s="39"/>
      <c r="G96" s="39"/>
      <c r="H96" s="39"/>
      <c r="I96" s="39"/>
      <c r="J96" s="40"/>
    </row>
    <row r="97" spans="1:16" x14ac:dyDescent="0.25">
      <c r="A97" s="31" t="s">
        <v>81</v>
      </c>
      <c r="B97" s="38"/>
      <c r="C97" s="39"/>
      <c r="D97" s="39"/>
      <c r="E97" s="42" t="s">
        <v>91</v>
      </c>
      <c r="F97" s="39"/>
      <c r="G97" s="39"/>
      <c r="H97" s="39"/>
      <c r="I97" s="39"/>
      <c r="J97" s="40"/>
    </row>
    <row r="98" spans="1:16" x14ac:dyDescent="0.25">
      <c r="A98" s="31" t="s">
        <v>72</v>
      </c>
      <c r="B98" s="31">
        <v>23</v>
      </c>
      <c r="C98" s="32" t="s">
        <v>865</v>
      </c>
      <c r="D98" s="31" t="s">
        <v>91</v>
      </c>
      <c r="E98" s="33" t="s">
        <v>866</v>
      </c>
      <c r="F98" s="34" t="s">
        <v>857</v>
      </c>
      <c r="G98" s="35">
        <v>1</v>
      </c>
      <c r="H98" s="36">
        <v>0</v>
      </c>
      <c r="I98" s="36">
        <f>ROUND(G98*H98,P4)</f>
        <v>0</v>
      </c>
      <c r="J98" s="31"/>
      <c r="O98" s="37">
        <f>I98*0.21</f>
        <v>0</v>
      </c>
      <c r="P98">
        <v>3</v>
      </c>
    </row>
    <row r="99" spans="1:16" x14ac:dyDescent="0.25">
      <c r="A99" s="31" t="s">
        <v>77</v>
      </c>
      <c r="B99" s="38"/>
      <c r="C99" s="39"/>
      <c r="D99" s="39"/>
      <c r="E99" s="33" t="s">
        <v>796</v>
      </c>
      <c r="F99" s="39"/>
      <c r="G99" s="39"/>
      <c r="H99" s="39"/>
      <c r="I99" s="39"/>
      <c r="J99" s="40"/>
    </row>
    <row r="100" spans="1:16" x14ac:dyDescent="0.25">
      <c r="A100" s="31" t="s">
        <v>81</v>
      </c>
      <c r="B100" s="38"/>
      <c r="C100" s="39"/>
      <c r="D100" s="39"/>
      <c r="E100" s="42" t="s">
        <v>91</v>
      </c>
      <c r="F100" s="39"/>
      <c r="G100" s="39"/>
      <c r="H100" s="39"/>
      <c r="I100" s="39"/>
      <c r="J100" s="40"/>
    </row>
    <row r="101" spans="1:16" x14ac:dyDescent="0.25">
      <c r="A101" s="31" t="s">
        <v>72</v>
      </c>
      <c r="B101" s="31">
        <v>24</v>
      </c>
      <c r="C101" s="32" t="s">
        <v>867</v>
      </c>
      <c r="D101" s="31" t="s">
        <v>91</v>
      </c>
      <c r="E101" s="33" t="s">
        <v>868</v>
      </c>
      <c r="F101" s="34" t="s">
        <v>869</v>
      </c>
      <c r="G101" s="35">
        <v>109.62</v>
      </c>
      <c r="H101" s="36">
        <v>0</v>
      </c>
      <c r="I101" s="36">
        <f>ROUND(G101*H101,P4)</f>
        <v>0</v>
      </c>
      <c r="J101" s="31"/>
      <c r="O101" s="37">
        <f>I101*0.21</f>
        <v>0</v>
      </c>
      <c r="P101">
        <v>3</v>
      </c>
    </row>
    <row r="102" spans="1:16" x14ac:dyDescent="0.25">
      <c r="A102" s="31" t="s">
        <v>77</v>
      </c>
      <c r="B102" s="38"/>
      <c r="C102" s="39"/>
      <c r="D102" s="39"/>
      <c r="E102" s="33" t="s">
        <v>796</v>
      </c>
      <c r="F102" s="39"/>
      <c r="G102" s="39"/>
      <c r="H102" s="39"/>
      <c r="I102" s="39"/>
      <c r="J102" s="40"/>
    </row>
    <row r="103" spans="1:16" ht="30" x14ac:dyDescent="0.25">
      <c r="A103" s="31" t="s">
        <v>79</v>
      </c>
      <c r="B103" s="38"/>
      <c r="C103" s="39"/>
      <c r="D103" s="39"/>
      <c r="E103" s="41" t="s">
        <v>870</v>
      </c>
      <c r="F103" s="39"/>
      <c r="G103" s="39"/>
      <c r="H103" s="39"/>
      <c r="I103" s="39"/>
      <c r="J103" s="40"/>
    </row>
    <row r="104" spans="1:16" x14ac:dyDescent="0.25">
      <c r="A104" s="31" t="s">
        <v>81</v>
      </c>
      <c r="B104" s="38"/>
      <c r="C104" s="39"/>
      <c r="D104" s="39"/>
      <c r="E104" s="42" t="s">
        <v>91</v>
      </c>
      <c r="F104" s="39"/>
      <c r="G104" s="39"/>
      <c r="H104" s="39"/>
      <c r="I104" s="39"/>
      <c r="J104" s="40"/>
    </row>
    <row r="105" spans="1:16" x14ac:dyDescent="0.25">
      <c r="A105" s="31" t="s">
        <v>72</v>
      </c>
      <c r="B105" s="31">
        <v>25</v>
      </c>
      <c r="C105" s="32" t="s">
        <v>871</v>
      </c>
      <c r="D105" s="31" t="s">
        <v>91</v>
      </c>
      <c r="E105" s="33" t="s">
        <v>872</v>
      </c>
      <c r="F105" s="34" t="s">
        <v>869</v>
      </c>
      <c r="G105" s="35">
        <v>5.0750000000000002</v>
      </c>
      <c r="H105" s="36">
        <v>0</v>
      </c>
      <c r="I105" s="36">
        <f>ROUND(G105*H105,P4)</f>
        <v>0</v>
      </c>
      <c r="J105" s="31"/>
      <c r="O105" s="37">
        <f>I105*0.21</f>
        <v>0</v>
      </c>
      <c r="P105">
        <v>3</v>
      </c>
    </row>
    <row r="106" spans="1:16" x14ac:dyDescent="0.25">
      <c r="A106" s="31" t="s">
        <v>77</v>
      </c>
      <c r="B106" s="38"/>
      <c r="C106" s="39"/>
      <c r="D106" s="39"/>
      <c r="E106" s="33" t="s">
        <v>796</v>
      </c>
      <c r="F106" s="39"/>
      <c r="G106" s="39"/>
      <c r="H106" s="39"/>
      <c r="I106" s="39"/>
      <c r="J106" s="40"/>
    </row>
    <row r="107" spans="1:16" ht="30" x14ac:dyDescent="0.25">
      <c r="A107" s="31" t="s">
        <v>79</v>
      </c>
      <c r="B107" s="38"/>
      <c r="C107" s="39"/>
      <c r="D107" s="39"/>
      <c r="E107" s="41" t="s">
        <v>873</v>
      </c>
      <c r="F107" s="39"/>
      <c r="G107" s="39"/>
      <c r="H107" s="39"/>
      <c r="I107" s="39"/>
      <c r="J107" s="40"/>
    </row>
    <row r="108" spans="1:16" x14ac:dyDescent="0.25">
      <c r="A108" s="31" t="s">
        <v>81</v>
      </c>
      <c r="B108" s="38"/>
      <c r="C108" s="39"/>
      <c r="D108" s="39"/>
      <c r="E108" s="42" t="s">
        <v>91</v>
      </c>
      <c r="F108" s="39"/>
      <c r="G108" s="39"/>
      <c r="H108" s="39"/>
      <c r="I108" s="39"/>
      <c r="J108" s="40"/>
    </row>
    <row r="109" spans="1:16" x14ac:dyDescent="0.25">
      <c r="A109" s="31" t="s">
        <v>72</v>
      </c>
      <c r="B109" s="31">
        <v>26</v>
      </c>
      <c r="C109" s="32" t="s">
        <v>874</v>
      </c>
      <c r="D109" s="31" t="s">
        <v>91</v>
      </c>
      <c r="E109" s="33" t="s">
        <v>875</v>
      </c>
      <c r="F109" s="34" t="s">
        <v>869</v>
      </c>
      <c r="G109" s="35">
        <v>472.99</v>
      </c>
      <c r="H109" s="36">
        <v>0</v>
      </c>
      <c r="I109" s="36">
        <f>ROUND(G109*H109,P4)</f>
        <v>0</v>
      </c>
      <c r="J109" s="31"/>
      <c r="O109" s="37">
        <f>I109*0.21</f>
        <v>0</v>
      </c>
      <c r="P109">
        <v>3</v>
      </c>
    </row>
    <row r="110" spans="1:16" x14ac:dyDescent="0.25">
      <c r="A110" s="31" t="s">
        <v>77</v>
      </c>
      <c r="B110" s="38"/>
      <c r="C110" s="39"/>
      <c r="D110" s="39"/>
      <c r="E110" s="33" t="s">
        <v>796</v>
      </c>
      <c r="F110" s="39"/>
      <c r="G110" s="39"/>
      <c r="H110" s="39"/>
      <c r="I110" s="39"/>
      <c r="J110" s="40"/>
    </row>
    <row r="111" spans="1:16" ht="30" x14ac:dyDescent="0.25">
      <c r="A111" s="31" t="s">
        <v>79</v>
      </c>
      <c r="B111" s="38"/>
      <c r="C111" s="39"/>
      <c r="D111" s="39"/>
      <c r="E111" s="41" t="s">
        <v>876</v>
      </c>
      <c r="F111" s="39"/>
      <c r="G111" s="39"/>
      <c r="H111" s="39"/>
      <c r="I111" s="39"/>
      <c r="J111" s="40"/>
    </row>
    <row r="112" spans="1:16" x14ac:dyDescent="0.25">
      <c r="A112" s="31" t="s">
        <v>81</v>
      </c>
      <c r="B112" s="38"/>
      <c r="C112" s="39"/>
      <c r="D112" s="39"/>
      <c r="E112" s="42" t="s">
        <v>91</v>
      </c>
      <c r="F112" s="39"/>
      <c r="G112" s="39"/>
      <c r="H112" s="39"/>
      <c r="I112" s="39"/>
      <c r="J112" s="40"/>
    </row>
    <row r="113" spans="1:16" x14ac:dyDescent="0.25">
      <c r="A113" s="31" t="s">
        <v>72</v>
      </c>
      <c r="B113" s="31">
        <v>27</v>
      </c>
      <c r="C113" s="32" t="s">
        <v>877</v>
      </c>
      <c r="D113" s="31" t="s">
        <v>91</v>
      </c>
      <c r="E113" s="33" t="s">
        <v>878</v>
      </c>
      <c r="F113" s="34" t="s">
        <v>869</v>
      </c>
      <c r="G113" s="35">
        <v>45.674999999999997</v>
      </c>
      <c r="H113" s="36">
        <v>0</v>
      </c>
      <c r="I113" s="36">
        <f>ROUND(G113*H113,P4)</f>
        <v>0</v>
      </c>
      <c r="J113" s="31"/>
      <c r="O113" s="37">
        <f>I113*0.21</f>
        <v>0</v>
      </c>
      <c r="P113">
        <v>3</v>
      </c>
    </row>
    <row r="114" spans="1:16" x14ac:dyDescent="0.25">
      <c r="A114" s="31" t="s">
        <v>77</v>
      </c>
      <c r="B114" s="38"/>
      <c r="C114" s="39"/>
      <c r="D114" s="39"/>
      <c r="E114" s="33" t="s">
        <v>796</v>
      </c>
      <c r="F114" s="39"/>
      <c r="G114" s="39"/>
      <c r="H114" s="39"/>
      <c r="I114" s="39"/>
      <c r="J114" s="40"/>
    </row>
    <row r="115" spans="1:16" ht="30" x14ac:dyDescent="0.25">
      <c r="A115" s="31" t="s">
        <v>79</v>
      </c>
      <c r="B115" s="38"/>
      <c r="C115" s="39"/>
      <c r="D115" s="39"/>
      <c r="E115" s="41" t="s">
        <v>879</v>
      </c>
      <c r="F115" s="39"/>
      <c r="G115" s="39"/>
      <c r="H115" s="39"/>
      <c r="I115" s="39"/>
      <c r="J115" s="40"/>
    </row>
    <row r="116" spans="1:16" x14ac:dyDescent="0.25">
      <c r="A116" s="31" t="s">
        <v>81</v>
      </c>
      <c r="B116" s="38"/>
      <c r="C116" s="39"/>
      <c r="D116" s="39"/>
      <c r="E116" s="42" t="s">
        <v>91</v>
      </c>
      <c r="F116" s="39"/>
      <c r="G116" s="39"/>
      <c r="H116" s="39"/>
      <c r="I116" s="39"/>
      <c r="J116" s="40"/>
    </row>
    <row r="117" spans="1:16" x14ac:dyDescent="0.25">
      <c r="A117" s="31" t="s">
        <v>72</v>
      </c>
      <c r="B117" s="31">
        <v>28</v>
      </c>
      <c r="C117" s="32" t="s">
        <v>880</v>
      </c>
      <c r="D117" s="31" t="s">
        <v>91</v>
      </c>
      <c r="E117" s="33" t="s">
        <v>881</v>
      </c>
      <c r="F117" s="34" t="s">
        <v>857</v>
      </c>
      <c r="G117" s="35">
        <v>2</v>
      </c>
      <c r="H117" s="36">
        <v>0</v>
      </c>
      <c r="I117" s="36">
        <f>ROUND(G117*H117,P4)</f>
        <v>0</v>
      </c>
      <c r="J117" s="31"/>
      <c r="O117" s="37">
        <f>I117*0.21</f>
        <v>0</v>
      </c>
      <c r="P117">
        <v>3</v>
      </c>
    </row>
    <row r="118" spans="1:16" x14ac:dyDescent="0.25">
      <c r="A118" s="31" t="s">
        <v>77</v>
      </c>
      <c r="B118" s="38"/>
      <c r="C118" s="39"/>
      <c r="D118" s="39"/>
      <c r="E118" s="33" t="s">
        <v>796</v>
      </c>
      <c r="F118" s="39"/>
      <c r="G118" s="39"/>
      <c r="H118" s="39"/>
      <c r="I118" s="39"/>
      <c r="J118" s="40"/>
    </row>
    <row r="119" spans="1:16" x14ac:dyDescent="0.25">
      <c r="A119" s="31" t="s">
        <v>81</v>
      </c>
      <c r="B119" s="38"/>
      <c r="C119" s="39"/>
      <c r="D119" s="39"/>
      <c r="E119" s="42" t="s">
        <v>91</v>
      </c>
      <c r="F119" s="39"/>
      <c r="G119" s="39"/>
      <c r="H119" s="39"/>
      <c r="I119" s="39"/>
      <c r="J119" s="40"/>
    </row>
    <row r="120" spans="1:16" x14ac:dyDescent="0.25">
      <c r="A120" s="31" t="s">
        <v>72</v>
      </c>
      <c r="B120" s="31">
        <v>29</v>
      </c>
      <c r="C120" s="32" t="s">
        <v>882</v>
      </c>
      <c r="D120" s="31" t="s">
        <v>91</v>
      </c>
      <c r="E120" s="33" t="s">
        <v>883</v>
      </c>
      <c r="F120" s="34" t="s">
        <v>857</v>
      </c>
      <c r="G120" s="35">
        <v>3</v>
      </c>
      <c r="H120" s="36">
        <v>0</v>
      </c>
      <c r="I120" s="36">
        <f>ROUND(G120*H120,P4)</f>
        <v>0</v>
      </c>
      <c r="J120" s="31"/>
      <c r="O120" s="37">
        <f>I120*0.21</f>
        <v>0</v>
      </c>
      <c r="P120">
        <v>3</v>
      </c>
    </row>
    <row r="121" spans="1:16" x14ac:dyDescent="0.25">
      <c r="A121" s="31" t="s">
        <v>77</v>
      </c>
      <c r="B121" s="38"/>
      <c r="C121" s="39"/>
      <c r="D121" s="39"/>
      <c r="E121" s="33" t="s">
        <v>796</v>
      </c>
      <c r="F121" s="39"/>
      <c r="G121" s="39"/>
      <c r="H121" s="39"/>
      <c r="I121" s="39"/>
      <c r="J121" s="40"/>
    </row>
    <row r="122" spans="1:16" x14ac:dyDescent="0.25">
      <c r="A122" s="31" t="s">
        <v>81</v>
      </c>
      <c r="B122" s="38"/>
      <c r="C122" s="39"/>
      <c r="D122" s="39"/>
      <c r="E122" s="42" t="s">
        <v>91</v>
      </c>
      <c r="F122" s="39"/>
      <c r="G122" s="39"/>
      <c r="H122" s="39"/>
      <c r="I122" s="39"/>
      <c r="J122" s="40"/>
    </row>
    <row r="123" spans="1:16" x14ac:dyDescent="0.25">
      <c r="A123" s="31" t="s">
        <v>72</v>
      </c>
      <c r="B123" s="31">
        <v>30</v>
      </c>
      <c r="C123" s="32" t="s">
        <v>884</v>
      </c>
      <c r="D123" s="31" t="s">
        <v>91</v>
      </c>
      <c r="E123" s="33" t="s">
        <v>885</v>
      </c>
      <c r="F123" s="34" t="s">
        <v>857</v>
      </c>
      <c r="G123" s="35">
        <v>1</v>
      </c>
      <c r="H123" s="36">
        <v>0</v>
      </c>
      <c r="I123" s="36">
        <f>ROUND(G123*H123,P4)</f>
        <v>0</v>
      </c>
      <c r="J123" s="31"/>
      <c r="O123" s="37">
        <f>I123*0.21</f>
        <v>0</v>
      </c>
      <c r="P123">
        <v>3</v>
      </c>
    </row>
    <row r="124" spans="1:16" x14ac:dyDescent="0.25">
      <c r="A124" s="31" t="s">
        <v>77</v>
      </c>
      <c r="B124" s="38"/>
      <c r="C124" s="39"/>
      <c r="D124" s="39"/>
      <c r="E124" s="33" t="s">
        <v>796</v>
      </c>
      <c r="F124" s="39"/>
      <c r="G124" s="39"/>
      <c r="H124" s="39"/>
      <c r="I124" s="39"/>
      <c r="J124" s="40"/>
    </row>
    <row r="125" spans="1:16" x14ac:dyDescent="0.25">
      <c r="A125" s="31" t="s">
        <v>81</v>
      </c>
      <c r="B125" s="38"/>
      <c r="C125" s="39"/>
      <c r="D125" s="39"/>
      <c r="E125" s="42" t="s">
        <v>91</v>
      </c>
      <c r="F125" s="39"/>
      <c r="G125" s="39"/>
      <c r="H125" s="39"/>
      <c r="I125" s="39"/>
      <c r="J125" s="40"/>
    </row>
    <row r="126" spans="1:16" ht="30" x14ac:dyDescent="0.25">
      <c r="A126" s="31" t="s">
        <v>72</v>
      </c>
      <c r="B126" s="31">
        <v>31</v>
      </c>
      <c r="C126" s="32" t="s">
        <v>886</v>
      </c>
      <c r="D126" s="31" t="s">
        <v>91</v>
      </c>
      <c r="E126" s="33" t="s">
        <v>887</v>
      </c>
      <c r="F126" s="34" t="s">
        <v>857</v>
      </c>
      <c r="G126" s="35">
        <v>2</v>
      </c>
      <c r="H126" s="36">
        <v>0</v>
      </c>
      <c r="I126" s="36">
        <f>ROUND(G126*H126,P4)</f>
        <v>0</v>
      </c>
      <c r="J126" s="31"/>
      <c r="O126" s="37">
        <f>I126*0.21</f>
        <v>0</v>
      </c>
      <c r="P126">
        <v>3</v>
      </c>
    </row>
    <row r="127" spans="1:16" x14ac:dyDescent="0.25">
      <c r="A127" s="31" t="s">
        <v>77</v>
      </c>
      <c r="B127" s="38"/>
      <c r="C127" s="39"/>
      <c r="D127" s="39"/>
      <c r="E127" s="33" t="s">
        <v>796</v>
      </c>
      <c r="F127" s="39"/>
      <c r="G127" s="39"/>
      <c r="H127" s="39"/>
      <c r="I127" s="39"/>
      <c r="J127" s="40"/>
    </row>
    <row r="128" spans="1:16" x14ac:dyDescent="0.25">
      <c r="A128" s="31" t="s">
        <v>81</v>
      </c>
      <c r="B128" s="38"/>
      <c r="C128" s="39"/>
      <c r="D128" s="39"/>
      <c r="E128" s="42" t="s">
        <v>91</v>
      </c>
      <c r="F128" s="39"/>
      <c r="G128" s="39"/>
      <c r="H128" s="39"/>
      <c r="I128" s="39"/>
      <c r="J128" s="40"/>
    </row>
    <row r="129" spans="1:16" ht="30" x14ac:dyDescent="0.25">
      <c r="A129" s="31" t="s">
        <v>72</v>
      </c>
      <c r="B129" s="31">
        <v>32</v>
      </c>
      <c r="C129" s="32" t="s">
        <v>888</v>
      </c>
      <c r="D129" s="31" t="s">
        <v>91</v>
      </c>
      <c r="E129" s="33" t="s">
        <v>889</v>
      </c>
      <c r="F129" s="34" t="s">
        <v>857</v>
      </c>
      <c r="G129" s="35">
        <v>3</v>
      </c>
      <c r="H129" s="36">
        <v>0</v>
      </c>
      <c r="I129" s="36">
        <f>ROUND(G129*H129,P4)</f>
        <v>0</v>
      </c>
      <c r="J129" s="31"/>
      <c r="O129" s="37">
        <f>I129*0.21</f>
        <v>0</v>
      </c>
      <c r="P129">
        <v>3</v>
      </c>
    </row>
    <row r="130" spans="1:16" x14ac:dyDescent="0.25">
      <c r="A130" s="31" t="s">
        <v>77</v>
      </c>
      <c r="B130" s="38"/>
      <c r="C130" s="39"/>
      <c r="D130" s="39"/>
      <c r="E130" s="33" t="s">
        <v>796</v>
      </c>
      <c r="F130" s="39"/>
      <c r="G130" s="39"/>
      <c r="H130" s="39"/>
      <c r="I130" s="39"/>
      <c r="J130" s="40"/>
    </row>
    <row r="131" spans="1:16" x14ac:dyDescent="0.25">
      <c r="A131" s="31" t="s">
        <v>81</v>
      </c>
      <c r="B131" s="38"/>
      <c r="C131" s="39"/>
      <c r="D131" s="39"/>
      <c r="E131" s="42" t="s">
        <v>91</v>
      </c>
      <c r="F131" s="39"/>
      <c r="G131" s="39"/>
      <c r="H131" s="39"/>
      <c r="I131" s="39"/>
      <c r="J131" s="40"/>
    </row>
    <row r="132" spans="1:16" ht="30" x14ac:dyDescent="0.25">
      <c r="A132" s="31" t="s">
        <v>72</v>
      </c>
      <c r="B132" s="31">
        <v>33</v>
      </c>
      <c r="C132" s="32" t="s">
        <v>890</v>
      </c>
      <c r="D132" s="31" t="s">
        <v>91</v>
      </c>
      <c r="E132" s="33" t="s">
        <v>891</v>
      </c>
      <c r="F132" s="34" t="s">
        <v>857</v>
      </c>
      <c r="G132" s="35">
        <v>15</v>
      </c>
      <c r="H132" s="36">
        <v>0</v>
      </c>
      <c r="I132" s="36">
        <f>ROUND(G132*H132,P4)</f>
        <v>0</v>
      </c>
      <c r="J132" s="31"/>
      <c r="O132" s="37">
        <f>I132*0.21</f>
        <v>0</v>
      </c>
      <c r="P132">
        <v>3</v>
      </c>
    </row>
    <row r="133" spans="1:16" x14ac:dyDescent="0.25">
      <c r="A133" s="31" t="s">
        <v>77</v>
      </c>
      <c r="B133" s="38"/>
      <c r="C133" s="39"/>
      <c r="D133" s="39"/>
      <c r="E133" s="33" t="s">
        <v>796</v>
      </c>
      <c r="F133" s="39"/>
      <c r="G133" s="39"/>
      <c r="H133" s="39"/>
      <c r="I133" s="39"/>
      <c r="J133" s="40"/>
    </row>
    <row r="134" spans="1:16" x14ac:dyDescent="0.25">
      <c r="A134" s="31" t="s">
        <v>81</v>
      </c>
      <c r="B134" s="38"/>
      <c r="C134" s="39"/>
      <c r="D134" s="39"/>
      <c r="E134" s="42" t="s">
        <v>91</v>
      </c>
      <c r="F134" s="39"/>
      <c r="G134" s="39"/>
      <c r="H134" s="39"/>
      <c r="I134" s="39"/>
      <c r="J134" s="40"/>
    </row>
    <row r="135" spans="1:16" ht="30" x14ac:dyDescent="0.25">
      <c r="A135" s="31" t="s">
        <v>72</v>
      </c>
      <c r="B135" s="31">
        <v>34</v>
      </c>
      <c r="C135" s="32" t="s">
        <v>892</v>
      </c>
      <c r="D135" s="31" t="s">
        <v>91</v>
      </c>
      <c r="E135" s="33" t="s">
        <v>893</v>
      </c>
      <c r="F135" s="34" t="s">
        <v>857</v>
      </c>
      <c r="G135" s="35">
        <v>1</v>
      </c>
      <c r="H135" s="36">
        <v>0</v>
      </c>
      <c r="I135" s="36">
        <f>ROUND(G135*H135,P4)</f>
        <v>0</v>
      </c>
      <c r="J135" s="31"/>
      <c r="O135" s="37">
        <f>I135*0.21</f>
        <v>0</v>
      </c>
      <c r="P135">
        <v>3</v>
      </c>
    </row>
    <row r="136" spans="1:16" x14ac:dyDescent="0.25">
      <c r="A136" s="31" t="s">
        <v>77</v>
      </c>
      <c r="B136" s="38"/>
      <c r="C136" s="39"/>
      <c r="D136" s="39"/>
      <c r="E136" s="33" t="s">
        <v>796</v>
      </c>
      <c r="F136" s="39"/>
      <c r="G136" s="39"/>
      <c r="H136" s="39"/>
      <c r="I136" s="39"/>
      <c r="J136" s="40"/>
    </row>
    <row r="137" spans="1:16" x14ac:dyDescent="0.25">
      <c r="A137" s="31" t="s">
        <v>81</v>
      </c>
      <c r="B137" s="38"/>
      <c r="C137" s="39"/>
      <c r="D137" s="39"/>
      <c r="E137" s="42" t="s">
        <v>91</v>
      </c>
      <c r="F137" s="39"/>
      <c r="G137" s="39"/>
      <c r="H137" s="39"/>
      <c r="I137" s="39"/>
      <c r="J137" s="40"/>
    </row>
    <row r="138" spans="1:16" x14ac:dyDescent="0.25">
      <c r="A138" s="31" t="s">
        <v>72</v>
      </c>
      <c r="B138" s="31">
        <v>35</v>
      </c>
      <c r="C138" s="32" t="s">
        <v>894</v>
      </c>
      <c r="D138" s="31" t="s">
        <v>134</v>
      </c>
      <c r="E138" s="33" t="s">
        <v>895</v>
      </c>
      <c r="F138" s="34" t="s">
        <v>857</v>
      </c>
      <c r="G138" s="35">
        <v>3</v>
      </c>
      <c r="H138" s="36">
        <v>0</v>
      </c>
      <c r="I138" s="36">
        <f>ROUND(G138*H138,P4)</f>
        <v>0</v>
      </c>
      <c r="J138" s="31"/>
      <c r="O138" s="37">
        <f>I138*0.21</f>
        <v>0</v>
      </c>
      <c r="P138">
        <v>3</v>
      </c>
    </row>
    <row r="139" spans="1:16" x14ac:dyDescent="0.25">
      <c r="A139" s="31" t="s">
        <v>77</v>
      </c>
      <c r="B139" s="38"/>
      <c r="C139" s="39"/>
      <c r="D139" s="39"/>
      <c r="E139" s="33" t="s">
        <v>796</v>
      </c>
      <c r="F139" s="39"/>
      <c r="G139" s="39"/>
      <c r="H139" s="39"/>
      <c r="I139" s="39"/>
      <c r="J139" s="40"/>
    </row>
    <row r="140" spans="1:16" x14ac:dyDescent="0.25">
      <c r="A140" s="31" t="s">
        <v>81</v>
      </c>
      <c r="B140" s="38"/>
      <c r="C140" s="39"/>
      <c r="D140" s="39"/>
      <c r="E140" s="42" t="s">
        <v>91</v>
      </c>
      <c r="F140" s="39"/>
      <c r="G140" s="39"/>
      <c r="H140" s="39"/>
      <c r="I140" s="39"/>
      <c r="J140" s="40"/>
    </row>
    <row r="141" spans="1:16" x14ac:dyDescent="0.25">
      <c r="A141" s="31" t="s">
        <v>72</v>
      </c>
      <c r="B141" s="31">
        <v>36</v>
      </c>
      <c r="C141" s="32" t="s">
        <v>894</v>
      </c>
      <c r="D141" s="31" t="s">
        <v>197</v>
      </c>
      <c r="E141" s="33" t="s">
        <v>895</v>
      </c>
      <c r="F141" s="34" t="s">
        <v>857</v>
      </c>
      <c r="G141" s="35">
        <v>2</v>
      </c>
      <c r="H141" s="36">
        <v>0</v>
      </c>
      <c r="I141" s="36">
        <f>ROUND(G141*H141,P4)</f>
        <v>0</v>
      </c>
      <c r="J141" s="31"/>
      <c r="O141" s="37">
        <f>I141*0.21</f>
        <v>0</v>
      </c>
      <c r="P141">
        <v>3</v>
      </c>
    </row>
    <row r="142" spans="1:16" x14ac:dyDescent="0.25">
      <c r="A142" s="31" t="s">
        <v>77</v>
      </c>
      <c r="B142" s="38"/>
      <c r="C142" s="39"/>
      <c r="D142" s="39"/>
      <c r="E142" s="33" t="s">
        <v>796</v>
      </c>
      <c r="F142" s="39"/>
      <c r="G142" s="39"/>
      <c r="H142" s="39"/>
      <c r="I142" s="39"/>
      <c r="J142" s="40"/>
    </row>
    <row r="143" spans="1:16" x14ac:dyDescent="0.25">
      <c r="A143" s="31" t="s">
        <v>81</v>
      </c>
      <c r="B143" s="38"/>
      <c r="C143" s="39"/>
      <c r="D143" s="39"/>
      <c r="E143" s="42" t="s">
        <v>91</v>
      </c>
      <c r="F143" s="39"/>
      <c r="G143" s="39"/>
      <c r="H143" s="39"/>
      <c r="I143" s="39"/>
      <c r="J143" s="40"/>
    </row>
    <row r="144" spans="1:16" x14ac:dyDescent="0.25">
      <c r="A144" s="31" t="s">
        <v>72</v>
      </c>
      <c r="B144" s="31">
        <v>37</v>
      </c>
      <c r="C144" s="32" t="s">
        <v>896</v>
      </c>
      <c r="D144" s="31" t="s">
        <v>134</v>
      </c>
      <c r="E144" s="33" t="s">
        <v>897</v>
      </c>
      <c r="F144" s="34" t="s">
        <v>857</v>
      </c>
      <c r="G144" s="35">
        <v>1</v>
      </c>
      <c r="H144" s="36">
        <v>0</v>
      </c>
      <c r="I144" s="36">
        <f>ROUND(G144*H144,P4)</f>
        <v>0</v>
      </c>
      <c r="J144" s="31"/>
      <c r="O144" s="37">
        <f>I144*0.21</f>
        <v>0</v>
      </c>
      <c r="P144">
        <v>3</v>
      </c>
    </row>
    <row r="145" spans="1:16" x14ac:dyDescent="0.25">
      <c r="A145" s="31" t="s">
        <v>77</v>
      </c>
      <c r="B145" s="38"/>
      <c r="C145" s="39"/>
      <c r="D145" s="39"/>
      <c r="E145" s="33" t="s">
        <v>796</v>
      </c>
      <c r="F145" s="39"/>
      <c r="G145" s="39"/>
      <c r="H145" s="39"/>
      <c r="I145" s="39"/>
      <c r="J145" s="40"/>
    </row>
    <row r="146" spans="1:16" x14ac:dyDescent="0.25">
      <c r="A146" s="31" t="s">
        <v>81</v>
      </c>
      <c r="B146" s="38"/>
      <c r="C146" s="39"/>
      <c r="D146" s="39"/>
      <c r="E146" s="42" t="s">
        <v>91</v>
      </c>
      <c r="F146" s="39"/>
      <c r="G146" s="39"/>
      <c r="H146" s="39"/>
      <c r="I146" s="39"/>
      <c r="J146" s="40"/>
    </row>
    <row r="147" spans="1:16" x14ac:dyDescent="0.25">
      <c r="A147" s="31" t="s">
        <v>72</v>
      </c>
      <c r="B147" s="31">
        <v>38</v>
      </c>
      <c r="C147" s="32" t="s">
        <v>896</v>
      </c>
      <c r="D147" s="31" t="s">
        <v>197</v>
      </c>
      <c r="E147" s="33" t="s">
        <v>897</v>
      </c>
      <c r="F147" s="34" t="s">
        <v>857</v>
      </c>
      <c r="G147" s="35">
        <v>2</v>
      </c>
      <c r="H147" s="36">
        <v>0</v>
      </c>
      <c r="I147" s="36">
        <f>ROUND(G147*H147,P4)</f>
        <v>0</v>
      </c>
      <c r="J147" s="31"/>
      <c r="O147" s="37">
        <f>I147*0.21</f>
        <v>0</v>
      </c>
      <c r="P147">
        <v>3</v>
      </c>
    </row>
    <row r="148" spans="1:16" x14ac:dyDescent="0.25">
      <c r="A148" s="31" t="s">
        <v>77</v>
      </c>
      <c r="B148" s="38"/>
      <c r="C148" s="39"/>
      <c r="D148" s="39"/>
      <c r="E148" s="33" t="s">
        <v>796</v>
      </c>
      <c r="F148" s="39"/>
      <c r="G148" s="39"/>
      <c r="H148" s="39"/>
      <c r="I148" s="39"/>
      <c r="J148" s="40"/>
    </row>
    <row r="149" spans="1:16" ht="45" x14ac:dyDescent="0.25">
      <c r="A149" s="31" t="s">
        <v>79</v>
      </c>
      <c r="B149" s="38"/>
      <c r="C149" s="39"/>
      <c r="D149" s="39"/>
      <c r="E149" s="41" t="s">
        <v>898</v>
      </c>
      <c r="F149" s="39"/>
      <c r="G149" s="39"/>
      <c r="H149" s="39"/>
      <c r="I149" s="39"/>
      <c r="J149" s="40"/>
    </row>
    <row r="150" spans="1:16" x14ac:dyDescent="0.25">
      <c r="A150" s="31" t="s">
        <v>81</v>
      </c>
      <c r="B150" s="38"/>
      <c r="C150" s="39"/>
      <c r="D150" s="39"/>
      <c r="E150" s="42" t="s">
        <v>91</v>
      </c>
      <c r="F150" s="39"/>
      <c r="G150" s="39"/>
      <c r="H150" s="39"/>
      <c r="I150" s="39"/>
      <c r="J150" s="40"/>
    </row>
    <row r="151" spans="1:16" x14ac:dyDescent="0.25">
      <c r="A151" s="31" t="s">
        <v>72</v>
      </c>
      <c r="B151" s="31">
        <v>39</v>
      </c>
      <c r="C151" s="32" t="s">
        <v>899</v>
      </c>
      <c r="D151" s="31" t="s">
        <v>91</v>
      </c>
      <c r="E151" s="33" t="s">
        <v>900</v>
      </c>
      <c r="F151" s="34" t="s">
        <v>857</v>
      </c>
      <c r="G151" s="35">
        <v>1</v>
      </c>
      <c r="H151" s="36">
        <v>0</v>
      </c>
      <c r="I151" s="36">
        <f>ROUND(G151*H151,P4)</f>
        <v>0</v>
      </c>
      <c r="J151" s="31"/>
      <c r="O151" s="37">
        <f>I151*0.21</f>
        <v>0</v>
      </c>
      <c r="P151">
        <v>3</v>
      </c>
    </row>
    <row r="152" spans="1:16" x14ac:dyDescent="0.25">
      <c r="A152" s="31" t="s">
        <v>77</v>
      </c>
      <c r="B152" s="38"/>
      <c r="C152" s="39"/>
      <c r="D152" s="39"/>
      <c r="E152" s="33" t="s">
        <v>796</v>
      </c>
      <c r="F152" s="39"/>
      <c r="G152" s="39"/>
      <c r="H152" s="39"/>
      <c r="I152" s="39"/>
      <c r="J152" s="40"/>
    </row>
    <row r="153" spans="1:16" x14ac:dyDescent="0.25">
      <c r="A153" s="31" t="s">
        <v>81</v>
      </c>
      <c r="B153" s="38"/>
      <c r="C153" s="39"/>
      <c r="D153" s="39"/>
      <c r="E153" s="42" t="s">
        <v>91</v>
      </c>
      <c r="F153" s="39"/>
      <c r="G153" s="39"/>
      <c r="H153" s="39"/>
      <c r="I153" s="39"/>
      <c r="J153" s="40"/>
    </row>
    <row r="154" spans="1:16" x14ac:dyDescent="0.25">
      <c r="A154" s="31" t="s">
        <v>72</v>
      </c>
      <c r="B154" s="31">
        <v>40</v>
      </c>
      <c r="C154" s="32" t="s">
        <v>901</v>
      </c>
      <c r="D154" s="31" t="s">
        <v>91</v>
      </c>
      <c r="E154" s="33" t="s">
        <v>902</v>
      </c>
      <c r="F154" s="34" t="s">
        <v>857</v>
      </c>
      <c r="G154" s="35">
        <v>1</v>
      </c>
      <c r="H154" s="36">
        <v>0</v>
      </c>
      <c r="I154" s="36">
        <f>ROUND(G154*H154,P4)</f>
        <v>0</v>
      </c>
      <c r="J154" s="31"/>
      <c r="O154" s="37">
        <f>I154*0.21</f>
        <v>0</v>
      </c>
      <c r="P154">
        <v>3</v>
      </c>
    </row>
    <row r="155" spans="1:16" x14ac:dyDescent="0.25">
      <c r="A155" s="31" t="s">
        <v>77</v>
      </c>
      <c r="B155" s="38"/>
      <c r="C155" s="39"/>
      <c r="D155" s="39"/>
      <c r="E155" s="33" t="s">
        <v>796</v>
      </c>
      <c r="F155" s="39"/>
      <c r="G155" s="39"/>
      <c r="H155" s="39"/>
      <c r="I155" s="39"/>
      <c r="J155" s="40"/>
    </row>
    <row r="156" spans="1:16" x14ac:dyDescent="0.25">
      <c r="A156" s="31" t="s">
        <v>81</v>
      </c>
      <c r="B156" s="38"/>
      <c r="C156" s="39"/>
      <c r="D156" s="39"/>
      <c r="E156" s="42" t="s">
        <v>91</v>
      </c>
      <c r="F156" s="39"/>
      <c r="G156" s="39"/>
      <c r="H156" s="39"/>
      <c r="I156" s="39"/>
      <c r="J156" s="40"/>
    </row>
    <row r="157" spans="1:16" x14ac:dyDescent="0.25">
      <c r="A157" s="31" t="s">
        <v>72</v>
      </c>
      <c r="B157" s="31">
        <v>41</v>
      </c>
      <c r="C157" s="32" t="s">
        <v>903</v>
      </c>
      <c r="D157" s="31" t="s">
        <v>91</v>
      </c>
      <c r="E157" s="33" t="s">
        <v>904</v>
      </c>
      <c r="F157" s="34" t="s">
        <v>857</v>
      </c>
      <c r="G157" s="35">
        <v>1</v>
      </c>
      <c r="H157" s="36">
        <v>0</v>
      </c>
      <c r="I157" s="36">
        <f>ROUND(G157*H157,P4)</f>
        <v>0</v>
      </c>
      <c r="J157" s="31"/>
      <c r="O157" s="37">
        <f>I157*0.21</f>
        <v>0</v>
      </c>
      <c r="P157">
        <v>3</v>
      </c>
    </row>
    <row r="158" spans="1:16" x14ac:dyDescent="0.25">
      <c r="A158" s="31" t="s">
        <v>77</v>
      </c>
      <c r="B158" s="38"/>
      <c r="C158" s="39"/>
      <c r="D158" s="39"/>
      <c r="E158" s="33" t="s">
        <v>796</v>
      </c>
      <c r="F158" s="39"/>
      <c r="G158" s="39"/>
      <c r="H158" s="39"/>
      <c r="I158" s="39"/>
      <c r="J158" s="40"/>
    </row>
    <row r="159" spans="1:16" ht="45" x14ac:dyDescent="0.25">
      <c r="A159" s="31" t="s">
        <v>79</v>
      </c>
      <c r="B159" s="38"/>
      <c r="C159" s="39"/>
      <c r="D159" s="39"/>
      <c r="E159" s="41" t="s">
        <v>905</v>
      </c>
      <c r="F159" s="39"/>
      <c r="G159" s="39"/>
      <c r="H159" s="39"/>
      <c r="I159" s="39"/>
      <c r="J159" s="40"/>
    </row>
    <row r="160" spans="1:16" x14ac:dyDescent="0.25">
      <c r="A160" s="31" t="s">
        <v>81</v>
      </c>
      <c r="B160" s="38"/>
      <c r="C160" s="39"/>
      <c r="D160" s="39"/>
      <c r="E160" s="42" t="s">
        <v>91</v>
      </c>
      <c r="F160" s="39"/>
      <c r="G160" s="39"/>
      <c r="H160" s="39"/>
      <c r="I160" s="39"/>
      <c r="J160" s="40"/>
    </row>
    <row r="161" spans="1:16" x14ac:dyDescent="0.25">
      <c r="A161" s="31" t="s">
        <v>72</v>
      </c>
      <c r="B161" s="31">
        <v>42</v>
      </c>
      <c r="C161" s="32" t="s">
        <v>906</v>
      </c>
      <c r="D161" s="31" t="s">
        <v>91</v>
      </c>
      <c r="E161" s="33" t="s">
        <v>907</v>
      </c>
      <c r="F161" s="34" t="s">
        <v>857</v>
      </c>
      <c r="G161" s="35">
        <v>3</v>
      </c>
      <c r="H161" s="36">
        <v>0</v>
      </c>
      <c r="I161" s="36">
        <f>ROUND(G161*H161,P4)</f>
        <v>0</v>
      </c>
      <c r="J161" s="31"/>
      <c r="O161" s="37">
        <f>I161*0.21</f>
        <v>0</v>
      </c>
      <c r="P161">
        <v>3</v>
      </c>
    </row>
    <row r="162" spans="1:16" x14ac:dyDescent="0.25">
      <c r="A162" s="31" t="s">
        <v>77</v>
      </c>
      <c r="B162" s="38"/>
      <c r="C162" s="39"/>
      <c r="D162" s="39"/>
      <c r="E162" s="33" t="s">
        <v>796</v>
      </c>
      <c r="F162" s="39"/>
      <c r="G162" s="39"/>
      <c r="H162" s="39"/>
      <c r="I162" s="39"/>
      <c r="J162" s="40"/>
    </row>
    <row r="163" spans="1:16" ht="45" x14ac:dyDescent="0.25">
      <c r="A163" s="31" t="s">
        <v>79</v>
      </c>
      <c r="B163" s="38"/>
      <c r="C163" s="39"/>
      <c r="D163" s="39"/>
      <c r="E163" s="41" t="s">
        <v>908</v>
      </c>
      <c r="F163" s="39"/>
      <c r="G163" s="39"/>
      <c r="H163" s="39"/>
      <c r="I163" s="39"/>
      <c r="J163" s="40"/>
    </row>
    <row r="164" spans="1:16" x14ac:dyDescent="0.25">
      <c r="A164" s="31" t="s">
        <v>81</v>
      </c>
      <c r="B164" s="38"/>
      <c r="C164" s="39"/>
      <c r="D164" s="39"/>
      <c r="E164" s="42" t="s">
        <v>91</v>
      </c>
      <c r="F164" s="39"/>
      <c r="G164" s="39"/>
      <c r="H164" s="39"/>
      <c r="I164" s="39"/>
      <c r="J164" s="40"/>
    </row>
    <row r="165" spans="1:16" x14ac:dyDescent="0.25">
      <c r="A165" s="31" t="s">
        <v>72</v>
      </c>
      <c r="B165" s="31">
        <v>43</v>
      </c>
      <c r="C165" s="32" t="s">
        <v>909</v>
      </c>
      <c r="D165" s="31" t="s">
        <v>91</v>
      </c>
      <c r="E165" s="33" t="s">
        <v>910</v>
      </c>
      <c r="F165" s="34" t="s">
        <v>857</v>
      </c>
      <c r="G165" s="35">
        <v>10</v>
      </c>
      <c r="H165" s="36">
        <v>0</v>
      </c>
      <c r="I165" s="36">
        <f>ROUND(G165*H165,P4)</f>
        <v>0</v>
      </c>
      <c r="J165" s="31"/>
      <c r="O165" s="37">
        <f>I165*0.21</f>
        <v>0</v>
      </c>
      <c r="P165">
        <v>3</v>
      </c>
    </row>
    <row r="166" spans="1:16" x14ac:dyDescent="0.25">
      <c r="A166" s="31" t="s">
        <v>77</v>
      </c>
      <c r="B166" s="38"/>
      <c r="C166" s="39"/>
      <c r="D166" s="39"/>
      <c r="E166" s="33" t="s">
        <v>796</v>
      </c>
      <c r="F166" s="39"/>
      <c r="G166" s="39"/>
      <c r="H166" s="39"/>
      <c r="I166" s="39"/>
      <c r="J166" s="40"/>
    </row>
    <row r="167" spans="1:16" ht="45" x14ac:dyDescent="0.25">
      <c r="A167" s="31" t="s">
        <v>79</v>
      </c>
      <c r="B167" s="38"/>
      <c r="C167" s="39"/>
      <c r="D167" s="39"/>
      <c r="E167" s="41" t="s">
        <v>911</v>
      </c>
      <c r="F167" s="39"/>
      <c r="G167" s="39"/>
      <c r="H167" s="39"/>
      <c r="I167" s="39"/>
      <c r="J167" s="40"/>
    </row>
    <row r="168" spans="1:16" x14ac:dyDescent="0.25">
      <c r="A168" s="31" t="s">
        <v>81</v>
      </c>
      <c r="B168" s="38"/>
      <c r="C168" s="39"/>
      <c r="D168" s="39"/>
      <c r="E168" s="42" t="s">
        <v>91</v>
      </c>
      <c r="F168" s="39"/>
      <c r="G168" s="39"/>
      <c r="H168" s="39"/>
      <c r="I168" s="39"/>
      <c r="J168" s="40"/>
    </row>
    <row r="169" spans="1:16" x14ac:dyDescent="0.25">
      <c r="A169" s="31" t="s">
        <v>72</v>
      </c>
      <c r="B169" s="31">
        <v>44</v>
      </c>
      <c r="C169" s="32" t="s">
        <v>912</v>
      </c>
      <c r="D169" s="31" t="s">
        <v>91</v>
      </c>
      <c r="E169" s="33" t="s">
        <v>913</v>
      </c>
      <c r="F169" s="34" t="s">
        <v>857</v>
      </c>
      <c r="G169" s="35">
        <v>1</v>
      </c>
      <c r="H169" s="36">
        <v>0</v>
      </c>
      <c r="I169" s="36">
        <f>ROUND(G169*H169,P4)</f>
        <v>0</v>
      </c>
      <c r="J169" s="31"/>
      <c r="O169" s="37">
        <f>I169*0.21</f>
        <v>0</v>
      </c>
      <c r="P169">
        <v>3</v>
      </c>
    </row>
    <row r="170" spans="1:16" x14ac:dyDescent="0.25">
      <c r="A170" s="31" t="s">
        <v>77</v>
      </c>
      <c r="B170" s="38"/>
      <c r="C170" s="39"/>
      <c r="D170" s="39"/>
      <c r="E170" s="33" t="s">
        <v>796</v>
      </c>
      <c r="F170" s="39"/>
      <c r="G170" s="39"/>
      <c r="H170" s="39"/>
      <c r="I170" s="39"/>
      <c r="J170" s="40"/>
    </row>
    <row r="171" spans="1:16" ht="45" x14ac:dyDescent="0.25">
      <c r="A171" s="31" t="s">
        <v>79</v>
      </c>
      <c r="B171" s="38"/>
      <c r="C171" s="39"/>
      <c r="D171" s="39"/>
      <c r="E171" s="41" t="s">
        <v>905</v>
      </c>
      <c r="F171" s="39"/>
      <c r="G171" s="39"/>
      <c r="H171" s="39"/>
      <c r="I171" s="39"/>
      <c r="J171" s="40"/>
    </row>
    <row r="172" spans="1:16" x14ac:dyDescent="0.25">
      <c r="A172" s="31" t="s">
        <v>81</v>
      </c>
      <c r="B172" s="38"/>
      <c r="C172" s="39"/>
      <c r="D172" s="39"/>
      <c r="E172" s="42" t="s">
        <v>91</v>
      </c>
      <c r="F172" s="39"/>
      <c r="G172" s="39"/>
      <c r="H172" s="39"/>
      <c r="I172" s="39"/>
      <c r="J172" s="40"/>
    </row>
    <row r="173" spans="1:16" x14ac:dyDescent="0.25">
      <c r="A173" s="31" t="s">
        <v>72</v>
      </c>
      <c r="B173" s="31">
        <v>45</v>
      </c>
      <c r="C173" s="32" t="s">
        <v>914</v>
      </c>
      <c r="D173" s="31" t="s">
        <v>91</v>
      </c>
      <c r="E173" s="33" t="s">
        <v>915</v>
      </c>
      <c r="F173" s="34" t="s">
        <v>869</v>
      </c>
      <c r="G173" s="35">
        <v>5.05</v>
      </c>
      <c r="H173" s="36">
        <v>0</v>
      </c>
      <c r="I173" s="36">
        <f>ROUND(G173*H173,P4)</f>
        <v>0</v>
      </c>
      <c r="J173" s="31"/>
      <c r="O173" s="37">
        <f>I173*0.21</f>
        <v>0</v>
      </c>
      <c r="P173">
        <v>3</v>
      </c>
    </row>
    <row r="174" spans="1:16" x14ac:dyDescent="0.25">
      <c r="A174" s="31" t="s">
        <v>77</v>
      </c>
      <c r="B174" s="38"/>
      <c r="C174" s="39"/>
      <c r="D174" s="39"/>
      <c r="E174" s="33" t="s">
        <v>796</v>
      </c>
      <c r="F174" s="39"/>
      <c r="G174" s="39"/>
      <c r="H174" s="39"/>
      <c r="I174" s="39"/>
      <c r="J174" s="40"/>
    </row>
    <row r="175" spans="1:16" ht="30" x14ac:dyDescent="0.25">
      <c r="A175" s="31" t="s">
        <v>79</v>
      </c>
      <c r="B175" s="38"/>
      <c r="C175" s="39"/>
      <c r="D175" s="39"/>
      <c r="E175" s="41" t="s">
        <v>916</v>
      </c>
      <c r="F175" s="39"/>
      <c r="G175" s="39"/>
      <c r="H175" s="39"/>
      <c r="I175" s="39"/>
      <c r="J175" s="40"/>
    </row>
    <row r="176" spans="1:16" x14ac:dyDescent="0.25">
      <c r="A176" s="31" t="s">
        <v>81</v>
      </c>
      <c r="B176" s="38"/>
      <c r="C176" s="39"/>
      <c r="D176" s="39"/>
      <c r="E176" s="42" t="s">
        <v>91</v>
      </c>
      <c r="F176" s="39"/>
      <c r="G176" s="39"/>
      <c r="H176" s="39"/>
      <c r="I176" s="39"/>
      <c r="J176" s="40"/>
    </row>
    <row r="177" spans="1:16" x14ac:dyDescent="0.25">
      <c r="A177" s="31" t="s">
        <v>72</v>
      </c>
      <c r="B177" s="31">
        <v>46</v>
      </c>
      <c r="C177" s="32" t="s">
        <v>917</v>
      </c>
      <c r="D177" s="31" t="s">
        <v>91</v>
      </c>
      <c r="E177" s="33" t="s">
        <v>918</v>
      </c>
      <c r="F177" s="34" t="s">
        <v>869</v>
      </c>
      <c r="G177" s="35">
        <v>8.8379999999999992</v>
      </c>
      <c r="H177" s="36">
        <v>0</v>
      </c>
      <c r="I177" s="36">
        <f>ROUND(G177*H177,P4)</f>
        <v>0</v>
      </c>
      <c r="J177" s="31"/>
      <c r="O177" s="37">
        <f>I177*0.21</f>
        <v>0</v>
      </c>
      <c r="P177">
        <v>3</v>
      </c>
    </row>
    <row r="178" spans="1:16" x14ac:dyDescent="0.25">
      <c r="A178" s="31" t="s">
        <v>77</v>
      </c>
      <c r="B178" s="38"/>
      <c r="C178" s="39"/>
      <c r="D178" s="39"/>
      <c r="E178" s="33" t="s">
        <v>796</v>
      </c>
      <c r="F178" s="39"/>
      <c r="G178" s="39"/>
      <c r="H178" s="39"/>
      <c r="I178" s="39"/>
      <c r="J178" s="40"/>
    </row>
    <row r="179" spans="1:16" ht="30" x14ac:dyDescent="0.25">
      <c r="A179" s="31" t="s">
        <v>79</v>
      </c>
      <c r="B179" s="38"/>
      <c r="C179" s="39"/>
      <c r="D179" s="39"/>
      <c r="E179" s="41" t="s">
        <v>919</v>
      </c>
      <c r="F179" s="39"/>
      <c r="G179" s="39"/>
      <c r="H179" s="39"/>
      <c r="I179" s="39"/>
      <c r="J179" s="40"/>
    </row>
    <row r="180" spans="1:16" x14ac:dyDescent="0.25">
      <c r="A180" s="31" t="s">
        <v>81</v>
      </c>
      <c r="B180" s="38"/>
      <c r="C180" s="39"/>
      <c r="D180" s="39"/>
      <c r="E180" s="42" t="s">
        <v>91</v>
      </c>
      <c r="F180" s="39"/>
      <c r="G180" s="39"/>
      <c r="H180" s="39"/>
      <c r="I180" s="39"/>
      <c r="J180" s="40"/>
    </row>
    <row r="181" spans="1:16" x14ac:dyDescent="0.25">
      <c r="A181" s="31" t="s">
        <v>72</v>
      </c>
      <c r="B181" s="31">
        <v>47</v>
      </c>
      <c r="C181" s="32" t="s">
        <v>920</v>
      </c>
      <c r="D181" s="31" t="s">
        <v>91</v>
      </c>
      <c r="E181" s="33" t="s">
        <v>921</v>
      </c>
      <c r="F181" s="34" t="s">
        <v>857</v>
      </c>
      <c r="G181" s="35">
        <v>1</v>
      </c>
      <c r="H181" s="36">
        <v>0</v>
      </c>
      <c r="I181" s="36">
        <f>ROUND(G181*H181,P4)</f>
        <v>0</v>
      </c>
      <c r="J181" s="31"/>
      <c r="O181" s="37">
        <f>I181*0.21</f>
        <v>0</v>
      </c>
      <c r="P181">
        <v>3</v>
      </c>
    </row>
    <row r="182" spans="1:16" x14ac:dyDescent="0.25">
      <c r="A182" s="31" t="s">
        <v>77</v>
      </c>
      <c r="B182" s="38"/>
      <c r="C182" s="39"/>
      <c r="D182" s="39"/>
      <c r="E182" s="33" t="s">
        <v>796</v>
      </c>
      <c r="F182" s="39"/>
      <c r="G182" s="39"/>
      <c r="H182" s="39"/>
      <c r="I182" s="39"/>
      <c r="J182" s="40"/>
    </row>
    <row r="183" spans="1:16" ht="45" x14ac:dyDescent="0.25">
      <c r="A183" s="31" t="s">
        <v>79</v>
      </c>
      <c r="B183" s="38"/>
      <c r="C183" s="39"/>
      <c r="D183" s="39"/>
      <c r="E183" s="41" t="s">
        <v>905</v>
      </c>
      <c r="F183" s="39"/>
      <c r="G183" s="39"/>
      <c r="H183" s="39"/>
      <c r="I183" s="39"/>
      <c r="J183" s="40"/>
    </row>
    <row r="184" spans="1:16" x14ac:dyDescent="0.25">
      <c r="A184" s="31" t="s">
        <v>81</v>
      </c>
      <c r="B184" s="38"/>
      <c r="C184" s="39"/>
      <c r="D184" s="39"/>
      <c r="E184" s="42" t="s">
        <v>91</v>
      </c>
      <c r="F184" s="39"/>
      <c r="G184" s="39"/>
      <c r="H184" s="39"/>
      <c r="I184" s="39"/>
      <c r="J184" s="40"/>
    </row>
    <row r="185" spans="1:16" ht="30" x14ac:dyDescent="0.25">
      <c r="A185" s="31" t="s">
        <v>72</v>
      </c>
      <c r="B185" s="31">
        <v>48</v>
      </c>
      <c r="C185" s="32" t="s">
        <v>922</v>
      </c>
      <c r="D185" s="31" t="s">
        <v>91</v>
      </c>
      <c r="E185" s="33" t="s">
        <v>923</v>
      </c>
      <c r="F185" s="34" t="s">
        <v>857</v>
      </c>
      <c r="G185" s="35">
        <v>2</v>
      </c>
      <c r="H185" s="36">
        <v>0</v>
      </c>
      <c r="I185" s="36">
        <f>ROUND(G185*H185,P4)</f>
        <v>0</v>
      </c>
      <c r="J185" s="31"/>
      <c r="O185" s="37">
        <f>I185*0.21</f>
        <v>0</v>
      </c>
      <c r="P185">
        <v>3</v>
      </c>
    </row>
    <row r="186" spans="1:16" x14ac:dyDescent="0.25">
      <c r="A186" s="31" t="s">
        <v>77</v>
      </c>
      <c r="B186" s="38"/>
      <c r="C186" s="39"/>
      <c r="D186" s="39"/>
      <c r="E186" s="33" t="s">
        <v>796</v>
      </c>
      <c r="F186" s="39"/>
      <c r="G186" s="39"/>
      <c r="H186" s="39"/>
      <c r="I186" s="39"/>
      <c r="J186" s="40"/>
    </row>
    <row r="187" spans="1:16" ht="45" x14ac:dyDescent="0.25">
      <c r="A187" s="31" t="s">
        <v>79</v>
      </c>
      <c r="B187" s="38"/>
      <c r="C187" s="39"/>
      <c r="D187" s="39"/>
      <c r="E187" s="41" t="s">
        <v>898</v>
      </c>
      <c r="F187" s="39"/>
      <c r="G187" s="39"/>
      <c r="H187" s="39"/>
      <c r="I187" s="39"/>
      <c r="J187" s="40"/>
    </row>
    <row r="188" spans="1:16" x14ac:dyDescent="0.25">
      <c r="A188" s="31" t="s">
        <v>81</v>
      </c>
      <c r="B188" s="38"/>
      <c r="C188" s="39"/>
      <c r="D188" s="39"/>
      <c r="E188" s="42" t="s">
        <v>91</v>
      </c>
      <c r="F188" s="39"/>
      <c r="G188" s="39"/>
      <c r="H188" s="39"/>
      <c r="I188" s="39"/>
      <c r="J188" s="40"/>
    </row>
    <row r="189" spans="1:16" ht="30" x14ac:dyDescent="0.25">
      <c r="A189" s="31" t="s">
        <v>72</v>
      </c>
      <c r="B189" s="31">
        <v>49</v>
      </c>
      <c r="C189" s="32" t="s">
        <v>924</v>
      </c>
      <c r="D189" s="31" t="s">
        <v>91</v>
      </c>
      <c r="E189" s="33" t="s">
        <v>925</v>
      </c>
      <c r="F189" s="34" t="s">
        <v>857</v>
      </c>
      <c r="G189" s="35">
        <v>2</v>
      </c>
      <c r="H189" s="36">
        <v>0</v>
      </c>
      <c r="I189" s="36">
        <f>ROUND(G189*H189,P4)</f>
        <v>0</v>
      </c>
      <c r="J189" s="31"/>
      <c r="O189" s="37">
        <f>I189*0.21</f>
        <v>0</v>
      </c>
      <c r="P189">
        <v>3</v>
      </c>
    </row>
    <row r="190" spans="1:16" x14ac:dyDescent="0.25">
      <c r="A190" s="31" t="s">
        <v>77</v>
      </c>
      <c r="B190" s="38"/>
      <c r="C190" s="39"/>
      <c r="D190" s="39"/>
      <c r="E190" s="33" t="s">
        <v>796</v>
      </c>
      <c r="F190" s="39"/>
      <c r="G190" s="39"/>
      <c r="H190" s="39"/>
      <c r="I190" s="39"/>
      <c r="J190" s="40"/>
    </row>
    <row r="191" spans="1:16" ht="30" x14ac:dyDescent="0.25">
      <c r="A191" s="31" t="s">
        <v>79</v>
      </c>
      <c r="B191" s="38"/>
      <c r="C191" s="39"/>
      <c r="D191" s="39"/>
      <c r="E191" s="41" t="s">
        <v>926</v>
      </c>
      <c r="F191" s="39"/>
      <c r="G191" s="39"/>
      <c r="H191" s="39"/>
      <c r="I191" s="39"/>
      <c r="J191" s="40"/>
    </row>
    <row r="192" spans="1:16" x14ac:dyDescent="0.25">
      <c r="A192" s="31" t="s">
        <v>81</v>
      </c>
      <c r="B192" s="38"/>
      <c r="C192" s="39"/>
      <c r="D192" s="39"/>
      <c r="E192" s="42" t="s">
        <v>91</v>
      </c>
      <c r="F192" s="39"/>
      <c r="G192" s="39"/>
      <c r="H192" s="39"/>
      <c r="I192" s="39"/>
      <c r="J192" s="40"/>
    </row>
    <row r="193" spans="1:16" ht="30" x14ac:dyDescent="0.25">
      <c r="A193" s="31" t="s">
        <v>72</v>
      </c>
      <c r="B193" s="31">
        <v>50</v>
      </c>
      <c r="C193" s="32" t="s">
        <v>927</v>
      </c>
      <c r="D193" s="31" t="s">
        <v>91</v>
      </c>
      <c r="E193" s="33" t="s">
        <v>928</v>
      </c>
      <c r="F193" s="34" t="s">
        <v>869</v>
      </c>
      <c r="G193" s="35">
        <v>551</v>
      </c>
      <c r="H193" s="36">
        <v>0</v>
      </c>
      <c r="I193" s="36">
        <f>ROUND(G193*H193,P4)</f>
        <v>0</v>
      </c>
      <c r="J193" s="31"/>
      <c r="O193" s="37">
        <f>I193*0.21</f>
        <v>0</v>
      </c>
      <c r="P193">
        <v>3</v>
      </c>
    </row>
    <row r="194" spans="1:16" x14ac:dyDescent="0.25">
      <c r="A194" s="31" t="s">
        <v>77</v>
      </c>
      <c r="B194" s="38"/>
      <c r="C194" s="39"/>
      <c r="D194" s="39"/>
      <c r="E194" s="33" t="s">
        <v>796</v>
      </c>
      <c r="F194" s="39"/>
      <c r="G194" s="39"/>
      <c r="H194" s="39"/>
      <c r="I194" s="39"/>
      <c r="J194" s="40"/>
    </row>
    <row r="195" spans="1:16" ht="90" x14ac:dyDescent="0.25">
      <c r="A195" s="31" t="s">
        <v>79</v>
      </c>
      <c r="B195" s="38"/>
      <c r="C195" s="39"/>
      <c r="D195" s="39"/>
      <c r="E195" s="41" t="s">
        <v>929</v>
      </c>
      <c r="F195" s="39"/>
      <c r="G195" s="39"/>
      <c r="H195" s="39"/>
      <c r="I195" s="39"/>
      <c r="J195" s="40"/>
    </row>
    <row r="196" spans="1:16" x14ac:dyDescent="0.25">
      <c r="A196" s="31" t="s">
        <v>81</v>
      </c>
      <c r="B196" s="38"/>
      <c r="C196" s="39"/>
      <c r="D196" s="39"/>
      <c r="E196" s="42" t="s">
        <v>91</v>
      </c>
      <c r="F196" s="39"/>
      <c r="G196" s="39"/>
      <c r="H196" s="39"/>
      <c r="I196" s="39"/>
      <c r="J196" s="40"/>
    </row>
    <row r="197" spans="1:16" ht="30" x14ac:dyDescent="0.25">
      <c r="A197" s="31" t="s">
        <v>72</v>
      </c>
      <c r="B197" s="31">
        <v>51</v>
      </c>
      <c r="C197" s="32" t="s">
        <v>930</v>
      </c>
      <c r="D197" s="31" t="s">
        <v>91</v>
      </c>
      <c r="E197" s="33" t="s">
        <v>931</v>
      </c>
      <c r="F197" s="34" t="s">
        <v>869</v>
      </c>
      <c r="G197" s="35">
        <v>8.75</v>
      </c>
      <c r="H197" s="36">
        <v>0</v>
      </c>
      <c r="I197" s="36">
        <f>ROUND(G197*H197,P4)</f>
        <v>0</v>
      </c>
      <c r="J197" s="31"/>
      <c r="O197" s="37">
        <f>I197*0.21</f>
        <v>0</v>
      </c>
      <c r="P197">
        <v>3</v>
      </c>
    </row>
    <row r="198" spans="1:16" x14ac:dyDescent="0.25">
      <c r="A198" s="31" t="s">
        <v>77</v>
      </c>
      <c r="B198" s="38"/>
      <c r="C198" s="39"/>
      <c r="D198" s="39"/>
      <c r="E198" s="33" t="s">
        <v>796</v>
      </c>
      <c r="F198" s="39"/>
      <c r="G198" s="39"/>
      <c r="H198" s="39"/>
      <c r="I198" s="39"/>
      <c r="J198" s="40"/>
    </row>
    <row r="199" spans="1:16" ht="45" x14ac:dyDescent="0.25">
      <c r="A199" s="31" t="s">
        <v>79</v>
      </c>
      <c r="B199" s="38"/>
      <c r="C199" s="39"/>
      <c r="D199" s="39"/>
      <c r="E199" s="41" t="s">
        <v>932</v>
      </c>
      <c r="F199" s="39"/>
      <c r="G199" s="39"/>
      <c r="H199" s="39"/>
      <c r="I199" s="39"/>
      <c r="J199" s="40"/>
    </row>
    <row r="200" spans="1:16" x14ac:dyDescent="0.25">
      <c r="A200" s="31" t="s">
        <v>81</v>
      </c>
      <c r="B200" s="38"/>
      <c r="C200" s="39"/>
      <c r="D200" s="39"/>
      <c r="E200" s="42" t="s">
        <v>91</v>
      </c>
      <c r="F200" s="39"/>
      <c r="G200" s="39"/>
      <c r="H200" s="39"/>
      <c r="I200" s="39"/>
      <c r="J200" s="40"/>
    </row>
    <row r="201" spans="1:16" ht="30" x14ac:dyDescent="0.25">
      <c r="A201" s="31" t="s">
        <v>72</v>
      </c>
      <c r="B201" s="31">
        <v>52</v>
      </c>
      <c r="C201" s="32" t="s">
        <v>933</v>
      </c>
      <c r="D201" s="31" t="s">
        <v>91</v>
      </c>
      <c r="E201" s="33" t="s">
        <v>934</v>
      </c>
      <c r="F201" s="34" t="s">
        <v>869</v>
      </c>
      <c r="G201" s="35">
        <v>5</v>
      </c>
      <c r="H201" s="36">
        <v>0</v>
      </c>
      <c r="I201" s="36">
        <f>ROUND(G201*H201,P4)</f>
        <v>0</v>
      </c>
      <c r="J201" s="31"/>
      <c r="O201" s="37">
        <f>I201*0.21</f>
        <v>0</v>
      </c>
      <c r="P201">
        <v>3</v>
      </c>
    </row>
    <row r="202" spans="1:16" x14ac:dyDescent="0.25">
      <c r="A202" s="31" t="s">
        <v>77</v>
      </c>
      <c r="B202" s="38"/>
      <c r="C202" s="39"/>
      <c r="D202" s="39"/>
      <c r="E202" s="33" t="s">
        <v>796</v>
      </c>
      <c r="F202" s="39"/>
      <c r="G202" s="39"/>
      <c r="H202" s="39"/>
      <c r="I202" s="39"/>
      <c r="J202" s="40"/>
    </row>
    <row r="203" spans="1:16" ht="45" x14ac:dyDescent="0.25">
      <c r="A203" s="31" t="s">
        <v>79</v>
      </c>
      <c r="B203" s="38"/>
      <c r="C203" s="39"/>
      <c r="D203" s="39"/>
      <c r="E203" s="41" t="s">
        <v>935</v>
      </c>
      <c r="F203" s="39"/>
      <c r="G203" s="39"/>
      <c r="H203" s="39"/>
      <c r="I203" s="39"/>
      <c r="J203" s="40"/>
    </row>
    <row r="204" spans="1:16" x14ac:dyDescent="0.25">
      <c r="A204" s="31" t="s">
        <v>81</v>
      </c>
      <c r="B204" s="38"/>
      <c r="C204" s="39"/>
      <c r="D204" s="39"/>
      <c r="E204" s="42" t="s">
        <v>91</v>
      </c>
      <c r="F204" s="39"/>
      <c r="G204" s="39"/>
      <c r="H204" s="39"/>
      <c r="I204" s="39"/>
      <c r="J204" s="40"/>
    </row>
    <row r="205" spans="1:16" ht="45" x14ac:dyDescent="0.25">
      <c r="A205" s="31" t="s">
        <v>72</v>
      </c>
      <c r="B205" s="31">
        <v>53</v>
      </c>
      <c r="C205" s="32" t="s">
        <v>936</v>
      </c>
      <c r="D205" s="31" t="s">
        <v>91</v>
      </c>
      <c r="E205" s="33" t="s">
        <v>937</v>
      </c>
      <c r="F205" s="34" t="s">
        <v>857</v>
      </c>
      <c r="G205" s="35">
        <v>1</v>
      </c>
      <c r="H205" s="36">
        <v>0</v>
      </c>
      <c r="I205" s="36">
        <f>ROUND(G205*H205,P4)</f>
        <v>0</v>
      </c>
      <c r="J205" s="31"/>
      <c r="O205" s="37">
        <f>I205*0.21</f>
        <v>0</v>
      </c>
      <c r="P205">
        <v>3</v>
      </c>
    </row>
    <row r="206" spans="1:16" x14ac:dyDescent="0.25">
      <c r="A206" s="31" t="s">
        <v>77</v>
      </c>
      <c r="B206" s="38"/>
      <c r="C206" s="39"/>
      <c r="D206" s="39"/>
      <c r="E206" s="33" t="s">
        <v>796</v>
      </c>
      <c r="F206" s="39"/>
      <c r="G206" s="39"/>
      <c r="H206" s="39"/>
      <c r="I206" s="39"/>
      <c r="J206" s="40"/>
    </row>
    <row r="207" spans="1:16" ht="45" x14ac:dyDescent="0.25">
      <c r="A207" s="31" t="s">
        <v>79</v>
      </c>
      <c r="B207" s="38"/>
      <c r="C207" s="39"/>
      <c r="D207" s="39"/>
      <c r="E207" s="41" t="s">
        <v>905</v>
      </c>
      <c r="F207" s="39"/>
      <c r="G207" s="39"/>
      <c r="H207" s="39"/>
      <c r="I207" s="39"/>
      <c r="J207" s="40"/>
    </row>
    <row r="208" spans="1:16" x14ac:dyDescent="0.25">
      <c r="A208" s="31" t="s">
        <v>81</v>
      </c>
      <c r="B208" s="38"/>
      <c r="C208" s="39"/>
      <c r="D208" s="39"/>
      <c r="E208" s="42" t="s">
        <v>91</v>
      </c>
      <c r="F208" s="39"/>
      <c r="G208" s="39"/>
      <c r="H208" s="39"/>
      <c r="I208" s="39"/>
      <c r="J208" s="40"/>
    </row>
    <row r="209" spans="1:16" ht="45" x14ac:dyDescent="0.25">
      <c r="A209" s="31" t="s">
        <v>72</v>
      </c>
      <c r="B209" s="31">
        <v>54</v>
      </c>
      <c r="C209" s="32" t="s">
        <v>938</v>
      </c>
      <c r="D209" s="31" t="s">
        <v>91</v>
      </c>
      <c r="E209" s="33" t="s">
        <v>939</v>
      </c>
      <c r="F209" s="34" t="s">
        <v>857</v>
      </c>
      <c r="G209" s="35">
        <v>11</v>
      </c>
      <c r="H209" s="36">
        <v>0</v>
      </c>
      <c r="I209" s="36">
        <f>ROUND(G209*H209,P4)</f>
        <v>0</v>
      </c>
      <c r="J209" s="31"/>
      <c r="O209" s="37">
        <f>I209*0.21</f>
        <v>0</v>
      </c>
      <c r="P209">
        <v>3</v>
      </c>
    </row>
    <row r="210" spans="1:16" x14ac:dyDescent="0.25">
      <c r="A210" s="31" t="s">
        <v>77</v>
      </c>
      <c r="B210" s="38"/>
      <c r="C210" s="39"/>
      <c r="D210" s="39"/>
      <c r="E210" s="33" t="s">
        <v>796</v>
      </c>
      <c r="F210" s="39"/>
      <c r="G210" s="39"/>
      <c r="H210" s="39"/>
      <c r="I210" s="39"/>
      <c r="J210" s="40"/>
    </row>
    <row r="211" spans="1:16" ht="60" x14ac:dyDescent="0.25">
      <c r="A211" s="31" t="s">
        <v>79</v>
      </c>
      <c r="B211" s="38"/>
      <c r="C211" s="39"/>
      <c r="D211" s="39"/>
      <c r="E211" s="41" t="s">
        <v>940</v>
      </c>
      <c r="F211" s="39"/>
      <c r="G211" s="39"/>
      <c r="H211" s="39"/>
      <c r="I211" s="39"/>
      <c r="J211" s="40"/>
    </row>
    <row r="212" spans="1:16" x14ac:dyDescent="0.25">
      <c r="A212" s="31" t="s">
        <v>81</v>
      </c>
      <c r="B212" s="38"/>
      <c r="C212" s="39"/>
      <c r="D212" s="39"/>
      <c r="E212" s="42" t="s">
        <v>91</v>
      </c>
      <c r="F212" s="39"/>
      <c r="G212" s="39"/>
      <c r="H212" s="39"/>
      <c r="I212" s="39"/>
      <c r="J212" s="40"/>
    </row>
    <row r="213" spans="1:16" ht="45" x14ac:dyDescent="0.25">
      <c r="A213" s="31" t="s">
        <v>72</v>
      </c>
      <c r="B213" s="31">
        <v>55</v>
      </c>
      <c r="C213" s="32" t="s">
        <v>941</v>
      </c>
      <c r="D213" s="31" t="s">
        <v>91</v>
      </c>
      <c r="E213" s="33" t="s">
        <v>942</v>
      </c>
      <c r="F213" s="34" t="s">
        <v>857</v>
      </c>
      <c r="G213" s="35">
        <v>4</v>
      </c>
      <c r="H213" s="36">
        <v>0</v>
      </c>
      <c r="I213" s="36">
        <f>ROUND(G213*H213,P4)</f>
        <v>0</v>
      </c>
      <c r="J213" s="31"/>
      <c r="O213" s="37">
        <f>I213*0.21</f>
        <v>0</v>
      </c>
      <c r="P213">
        <v>3</v>
      </c>
    </row>
    <row r="214" spans="1:16" x14ac:dyDescent="0.25">
      <c r="A214" s="31" t="s">
        <v>77</v>
      </c>
      <c r="B214" s="38"/>
      <c r="C214" s="39"/>
      <c r="D214" s="39"/>
      <c r="E214" s="33" t="s">
        <v>796</v>
      </c>
      <c r="F214" s="39"/>
      <c r="G214" s="39"/>
      <c r="H214" s="39"/>
      <c r="I214" s="39"/>
      <c r="J214" s="40"/>
    </row>
    <row r="215" spans="1:16" ht="45" x14ac:dyDescent="0.25">
      <c r="A215" s="31" t="s">
        <v>79</v>
      </c>
      <c r="B215" s="38"/>
      <c r="C215" s="39"/>
      <c r="D215" s="39"/>
      <c r="E215" s="41" t="s">
        <v>943</v>
      </c>
      <c r="F215" s="39"/>
      <c r="G215" s="39"/>
      <c r="H215" s="39"/>
      <c r="I215" s="39"/>
      <c r="J215" s="40"/>
    </row>
    <row r="216" spans="1:16" x14ac:dyDescent="0.25">
      <c r="A216" s="31" t="s">
        <v>81</v>
      </c>
      <c r="B216" s="38"/>
      <c r="C216" s="39"/>
      <c r="D216" s="39"/>
      <c r="E216" s="42" t="s">
        <v>91</v>
      </c>
      <c r="F216" s="39"/>
      <c r="G216" s="39"/>
      <c r="H216" s="39"/>
      <c r="I216" s="39"/>
      <c r="J216" s="40"/>
    </row>
    <row r="217" spans="1:16" ht="45" x14ac:dyDescent="0.25">
      <c r="A217" s="31" t="s">
        <v>72</v>
      </c>
      <c r="B217" s="31">
        <v>56</v>
      </c>
      <c r="C217" s="32" t="s">
        <v>944</v>
      </c>
      <c r="D217" s="31" t="s">
        <v>91</v>
      </c>
      <c r="E217" s="33" t="s">
        <v>945</v>
      </c>
      <c r="F217" s="34" t="s">
        <v>857</v>
      </c>
      <c r="G217" s="35">
        <v>1</v>
      </c>
      <c r="H217" s="36">
        <v>0</v>
      </c>
      <c r="I217" s="36">
        <f>ROUND(G217*H217,P4)</f>
        <v>0</v>
      </c>
      <c r="J217" s="31"/>
      <c r="O217" s="37">
        <f>I217*0.21</f>
        <v>0</v>
      </c>
      <c r="P217">
        <v>3</v>
      </c>
    </row>
    <row r="218" spans="1:16" x14ac:dyDescent="0.25">
      <c r="A218" s="31" t="s">
        <v>77</v>
      </c>
      <c r="B218" s="38"/>
      <c r="C218" s="39"/>
      <c r="D218" s="39"/>
      <c r="E218" s="33" t="s">
        <v>796</v>
      </c>
      <c r="F218" s="39"/>
      <c r="G218" s="39"/>
      <c r="H218" s="39"/>
      <c r="I218" s="39"/>
      <c r="J218" s="40"/>
    </row>
    <row r="219" spans="1:16" ht="45" x14ac:dyDescent="0.25">
      <c r="A219" s="31" t="s">
        <v>79</v>
      </c>
      <c r="B219" s="38"/>
      <c r="C219" s="39"/>
      <c r="D219" s="39"/>
      <c r="E219" s="41" t="s">
        <v>905</v>
      </c>
      <c r="F219" s="39"/>
      <c r="G219" s="39"/>
      <c r="H219" s="39"/>
      <c r="I219" s="39"/>
      <c r="J219" s="40"/>
    </row>
    <row r="220" spans="1:16" x14ac:dyDescent="0.25">
      <c r="A220" s="31" t="s">
        <v>81</v>
      </c>
      <c r="B220" s="38"/>
      <c r="C220" s="39"/>
      <c r="D220" s="39"/>
      <c r="E220" s="42" t="s">
        <v>91</v>
      </c>
      <c r="F220" s="39"/>
      <c r="G220" s="39"/>
      <c r="H220" s="39"/>
      <c r="I220" s="39"/>
      <c r="J220" s="40"/>
    </row>
    <row r="221" spans="1:16" ht="45" x14ac:dyDescent="0.25">
      <c r="A221" s="31" t="s">
        <v>72</v>
      </c>
      <c r="B221" s="31">
        <v>57</v>
      </c>
      <c r="C221" s="32" t="s">
        <v>946</v>
      </c>
      <c r="D221" s="31" t="s">
        <v>91</v>
      </c>
      <c r="E221" s="33" t="s">
        <v>947</v>
      </c>
      <c r="F221" s="34" t="s">
        <v>857</v>
      </c>
      <c r="G221" s="35">
        <v>3</v>
      </c>
      <c r="H221" s="36">
        <v>0</v>
      </c>
      <c r="I221" s="36">
        <f>ROUND(G221*H221,P4)</f>
        <v>0</v>
      </c>
      <c r="J221" s="31"/>
      <c r="O221" s="37">
        <f>I221*0.21</f>
        <v>0</v>
      </c>
      <c r="P221">
        <v>3</v>
      </c>
    </row>
    <row r="222" spans="1:16" x14ac:dyDescent="0.25">
      <c r="A222" s="31" t="s">
        <v>77</v>
      </c>
      <c r="B222" s="38"/>
      <c r="C222" s="39"/>
      <c r="D222" s="39"/>
      <c r="E222" s="33" t="s">
        <v>796</v>
      </c>
      <c r="F222" s="39"/>
      <c r="G222" s="39"/>
      <c r="H222" s="39"/>
      <c r="I222" s="39"/>
      <c r="J222" s="40"/>
    </row>
    <row r="223" spans="1:16" ht="75" x14ac:dyDescent="0.25">
      <c r="A223" s="31" t="s">
        <v>79</v>
      </c>
      <c r="B223" s="38"/>
      <c r="C223" s="39"/>
      <c r="D223" s="39"/>
      <c r="E223" s="41" t="s">
        <v>948</v>
      </c>
      <c r="F223" s="39"/>
      <c r="G223" s="39"/>
      <c r="H223" s="39"/>
      <c r="I223" s="39"/>
      <c r="J223" s="40"/>
    </row>
    <row r="224" spans="1:16" x14ac:dyDescent="0.25">
      <c r="A224" s="31" t="s">
        <v>81</v>
      </c>
      <c r="B224" s="38"/>
      <c r="C224" s="39"/>
      <c r="D224" s="39"/>
      <c r="E224" s="42" t="s">
        <v>91</v>
      </c>
      <c r="F224" s="39"/>
      <c r="G224" s="39"/>
      <c r="H224" s="39"/>
      <c r="I224" s="39"/>
      <c r="J224" s="40"/>
    </row>
    <row r="225" spans="1:16" ht="45" x14ac:dyDescent="0.25">
      <c r="A225" s="31" t="s">
        <v>72</v>
      </c>
      <c r="B225" s="31">
        <v>58</v>
      </c>
      <c r="C225" s="32" t="s">
        <v>949</v>
      </c>
      <c r="D225" s="31" t="s">
        <v>91</v>
      </c>
      <c r="E225" s="33" t="s">
        <v>950</v>
      </c>
      <c r="F225" s="34" t="s">
        <v>857</v>
      </c>
      <c r="G225" s="35">
        <v>3</v>
      </c>
      <c r="H225" s="36">
        <v>0</v>
      </c>
      <c r="I225" s="36">
        <f>ROUND(G225*H225,P4)</f>
        <v>0</v>
      </c>
      <c r="J225" s="31"/>
      <c r="O225" s="37">
        <f>I225*0.21</f>
        <v>0</v>
      </c>
      <c r="P225">
        <v>3</v>
      </c>
    </row>
    <row r="226" spans="1:16" x14ac:dyDescent="0.25">
      <c r="A226" s="31" t="s">
        <v>77</v>
      </c>
      <c r="B226" s="38"/>
      <c r="C226" s="39"/>
      <c r="D226" s="39"/>
      <c r="E226" s="33" t="s">
        <v>796</v>
      </c>
      <c r="F226" s="39"/>
      <c r="G226" s="39"/>
      <c r="H226" s="39"/>
      <c r="I226" s="39"/>
      <c r="J226" s="40"/>
    </row>
    <row r="227" spans="1:16" x14ac:dyDescent="0.25">
      <c r="A227" s="31" t="s">
        <v>81</v>
      </c>
      <c r="B227" s="38"/>
      <c r="C227" s="39"/>
      <c r="D227" s="39"/>
      <c r="E227" s="42" t="s">
        <v>91</v>
      </c>
      <c r="F227" s="39"/>
      <c r="G227" s="39"/>
      <c r="H227" s="39"/>
      <c r="I227" s="39"/>
      <c r="J227" s="40"/>
    </row>
    <row r="228" spans="1:16" x14ac:dyDescent="0.25">
      <c r="A228" s="31" t="s">
        <v>72</v>
      </c>
      <c r="B228" s="31">
        <v>59</v>
      </c>
      <c r="C228" s="32" t="s">
        <v>951</v>
      </c>
      <c r="D228" s="31" t="s">
        <v>91</v>
      </c>
      <c r="E228" s="33" t="s">
        <v>952</v>
      </c>
      <c r="F228" s="34" t="s">
        <v>857</v>
      </c>
      <c r="G228" s="35">
        <v>1</v>
      </c>
      <c r="H228" s="36">
        <v>0</v>
      </c>
      <c r="I228" s="36">
        <f>ROUND(G228*H228,P4)</f>
        <v>0</v>
      </c>
      <c r="J228" s="31"/>
      <c r="O228" s="37">
        <f>I228*0.21</f>
        <v>0</v>
      </c>
      <c r="P228">
        <v>3</v>
      </c>
    </row>
    <row r="229" spans="1:16" x14ac:dyDescent="0.25">
      <c r="A229" s="31" t="s">
        <v>77</v>
      </c>
      <c r="B229" s="38"/>
      <c r="C229" s="39"/>
      <c r="D229" s="39"/>
      <c r="E229" s="33" t="s">
        <v>796</v>
      </c>
      <c r="F229" s="39"/>
      <c r="G229" s="39"/>
      <c r="H229" s="39"/>
      <c r="I229" s="39"/>
      <c r="J229" s="40"/>
    </row>
    <row r="230" spans="1:16" x14ac:dyDescent="0.25">
      <c r="A230" s="31" t="s">
        <v>81</v>
      </c>
      <c r="B230" s="38"/>
      <c r="C230" s="39"/>
      <c r="D230" s="39"/>
      <c r="E230" s="42" t="s">
        <v>91</v>
      </c>
      <c r="F230" s="39"/>
      <c r="G230" s="39"/>
      <c r="H230" s="39"/>
      <c r="I230" s="39"/>
      <c r="J230" s="40"/>
    </row>
    <row r="231" spans="1:16" x14ac:dyDescent="0.25">
      <c r="A231" s="31" t="s">
        <v>72</v>
      </c>
      <c r="B231" s="31">
        <v>60</v>
      </c>
      <c r="C231" s="32" t="s">
        <v>953</v>
      </c>
      <c r="D231" s="31" t="s">
        <v>91</v>
      </c>
      <c r="E231" s="33" t="s">
        <v>954</v>
      </c>
      <c r="F231" s="34" t="s">
        <v>857</v>
      </c>
      <c r="G231" s="35">
        <v>1</v>
      </c>
      <c r="H231" s="36">
        <v>0</v>
      </c>
      <c r="I231" s="36">
        <f>ROUND(G231*H231,P4)</f>
        <v>0</v>
      </c>
      <c r="J231" s="31"/>
      <c r="O231" s="37">
        <f>I231*0.21</f>
        <v>0</v>
      </c>
      <c r="P231">
        <v>3</v>
      </c>
    </row>
    <row r="232" spans="1:16" x14ac:dyDescent="0.25">
      <c r="A232" s="31" t="s">
        <v>77</v>
      </c>
      <c r="B232" s="38"/>
      <c r="C232" s="39"/>
      <c r="D232" s="39"/>
      <c r="E232" s="33" t="s">
        <v>796</v>
      </c>
      <c r="F232" s="39"/>
      <c r="G232" s="39"/>
      <c r="H232" s="39"/>
      <c r="I232" s="39"/>
      <c r="J232" s="40"/>
    </row>
    <row r="233" spans="1:16" x14ac:dyDescent="0.25">
      <c r="A233" s="31" t="s">
        <v>81</v>
      </c>
      <c r="B233" s="38"/>
      <c r="C233" s="39"/>
      <c r="D233" s="39"/>
      <c r="E233" s="42" t="s">
        <v>91</v>
      </c>
      <c r="F233" s="39"/>
      <c r="G233" s="39"/>
      <c r="H233" s="39"/>
      <c r="I233" s="39"/>
      <c r="J233" s="40"/>
    </row>
    <row r="234" spans="1:16" x14ac:dyDescent="0.25">
      <c r="A234" s="31" t="s">
        <v>72</v>
      </c>
      <c r="B234" s="31">
        <v>61</v>
      </c>
      <c r="C234" s="32" t="s">
        <v>955</v>
      </c>
      <c r="D234" s="31" t="s">
        <v>91</v>
      </c>
      <c r="E234" s="33" t="s">
        <v>956</v>
      </c>
      <c r="F234" s="34" t="s">
        <v>857</v>
      </c>
      <c r="G234" s="35">
        <v>1</v>
      </c>
      <c r="H234" s="36">
        <v>0</v>
      </c>
      <c r="I234" s="36">
        <f>ROUND(G234*H234,P4)</f>
        <v>0</v>
      </c>
      <c r="J234" s="31"/>
      <c r="O234" s="37">
        <f>I234*0.21</f>
        <v>0</v>
      </c>
      <c r="P234">
        <v>3</v>
      </c>
    </row>
    <row r="235" spans="1:16" x14ac:dyDescent="0.25">
      <c r="A235" s="31" t="s">
        <v>77</v>
      </c>
      <c r="B235" s="38"/>
      <c r="C235" s="39"/>
      <c r="D235" s="39"/>
      <c r="E235" s="33" t="s">
        <v>796</v>
      </c>
      <c r="F235" s="39"/>
      <c r="G235" s="39"/>
      <c r="H235" s="39"/>
      <c r="I235" s="39"/>
      <c r="J235" s="40"/>
    </row>
    <row r="236" spans="1:16" x14ac:dyDescent="0.25">
      <c r="A236" s="31" t="s">
        <v>81</v>
      </c>
      <c r="B236" s="38"/>
      <c r="C236" s="39"/>
      <c r="D236" s="39"/>
      <c r="E236" s="42" t="s">
        <v>91</v>
      </c>
      <c r="F236" s="39"/>
      <c r="G236" s="39"/>
      <c r="H236" s="39"/>
      <c r="I236" s="39"/>
      <c r="J236" s="40"/>
    </row>
    <row r="237" spans="1:16" x14ac:dyDescent="0.25">
      <c r="A237" s="31" t="s">
        <v>72</v>
      </c>
      <c r="B237" s="31">
        <v>62</v>
      </c>
      <c r="C237" s="32" t="s">
        <v>957</v>
      </c>
      <c r="D237" s="31" t="s">
        <v>91</v>
      </c>
      <c r="E237" s="33" t="s">
        <v>958</v>
      </c>
      <c r="F237" s="34" t="s">
        <v>857</v>
      </c>
      <c r="G237" s="35">
        <v>3</v>
      </c>
      <c r="H237" s="36">
        <v>0</v>
      </c>
      <c r="I237" s="36">
        <f>ROUND(G237*H237,P4)</f>
        <v>0</v>
      </c>
      <c r="J237" s="31"/>
      <c r="O237" s="37">
        <f>I237*0.21</f>
        <v>0</v>
      </c>
      <c r="P237">
        <v>3</v>
      </c>
    </row>
    <row r="238" spans="1:16" x14ac:dyDescent="0.25">
      <c r="A238" s="31" t="s">
        <v>77</v>
      </c>
      <c r="B238" s="38"/>
      <c r="C238" s="39"/>
      <c r="D238" s="39"/>
      <c r="E238" s="33" t="s">
        <v>796</v>
      </c>
      <c r="F238" s="39"/>
      <c r="G238" s="39"/>
      <c r="H238" s="39"/>
      <c r="I238" s="39"/>
      <c r="J238" s="40"/>
    </row>
    <row r="239" spans="1:16" ht="45" x14ac:dyDescent="0.25">
      <c r="A239" s="31" t="s">
        <v>79</v>
      </c>
      <c r="B239" s="38"/>
      <c r="C239" s="39"/>
      <c r="D239" s="39"/>
      <c r="E239" s="41" t="s">
        <v>908</v>
      </c>
      <c r="F239" s="39"/>
      <c r="G239" s="39"/>
      <c r="H239" s="39"/>
      <c r="I239" s="39"/>
      <c r="J239" s="40"/>
    </row>
    <row r="240" spans="1:16" x14ac:dyDescent="0.25">
      <c r="A240" s="31" t="s">
        <v>81</v>
      </c>
      <c r="B240" s="38"/>
      <c r="C240" s="39"/>
      <c r="D240" s="39"/>
      <c r="E240" s="42" t="s">
        <v>91</v>
      </c>
      <c r="F240" s="39"/>
      <c r="G240" s="39"/>
      <c r="H240" s="39"/>
      <c r="I240" s="39"/>
      <c r="J240" s="40"/>
    </row>
    <row r="241" spans="1:16" ht="30" x14ac:dyDescent="0.25">
      <c r="A241" s="31" t="s">
        <v>72</v>
      </c>
      <c r="B241" s="31">
        <v>63</v>
      </c>
      <c r="C241" s="32" t="s">
        <v>959</v>
      </c>
      <c r="D241" s="31" t="s">
        <v>91</v>
      </c>
      <c r="E241" s="33" t="s">
        <v>960</v>
      </c>
      <c r="F241" s="34" t="s">
        <v>869</v>
      </c>
      <c r="G241" s="35">
        <v>108</v>
      </c>
      <c r="H241" s="36">
        <v>0</v>
      </c>
      <c r="I241" s="36">
        <f>ROUND(G241*H241,P4)</f>
        <v>0</v>
      </c>
      <c r="J241" s="31"/>
      <c r="O241" s="37">
        <f>I241*0.21</f>
        <v>0</v>
      </c>
      <c r="P241">
        <v>3</v>
      </c>
    </row>
    <row r="242" spans="1:16" x14ac:dyDescent="0.25">
      <c r="A242" s="31" t="s">
        <v>77</v>
      </c>
      <c r="B242" s="38"/>
      <c r="C242" s="39"/>
      <c r="D242" s="39"/>
      <c r="E242" s="33" t="s">
        <v>796</v>
      </c>
      <c r="F242" s="39"/>
      <c r="G242" s="39"/>
      <c r="H242" s="39"/>
      <c r="I242" s="39"/>
      <c r="J242" s="40"/>
    </row>
    <row r="243" spans="1:16" ht="45" x14ac:dyDescent="0.25">
      <c r="A243" s="31" t="s">
        <v>79</v>
      </c>
      <c r="B243" s="38"/>
      <c r="C243" s="39"/>
      <c r="D243" s="39"/>
      <c r="E243" s="41" t="s">
        <v>961</v>
      </c>
      <c r="F243" s="39"/>
      <c r="G243" s="39"/>
      <c r="H243" s="39"/>
      <c r="I243" s="39"/>
      <c r="J243" s="40"/>
    </row>
    <row r="244" spans="1:16" x14ac:dyDescent="0.25">
      <c r="A244" s="31" t="s">
        <v>81</v>
      </c>
      <c r="B244" s="38"/>
      <c r="C244" s="39"/>
      <c r="D244" s="39"/>
      <c r="E244" s="42" t="s">
        <v>91</v>
      </c>
      <c r="F244" s="39"/>
      <c r="G244" s="39"/>
      <c r="H244" s="39"/>
      <c r="I244" s="39"/>
      <c r="J244" s="40"/>
    </row>
    <row r="245" spans="1:16" ht="30" x14ac:dyDescent="0.25">
      <c r="A245" s="31" t="s">
        <v>72</v>
      </c>
      <c r="B245" s="31">
        <v>64</v>
      </c>
      <c r="C245" s="32" t="s">
        <v>962</v>
      </c>
      <c r="D245" s="31" t="s">
        <v>91</v>
      </c>
      <c r="E245" s="33" t="s">
        <v>963</v>
      </c>
      <c r="F245" s="34" t="s">
        <v>869</v>
      </c>
      <c r="G245" s="35">
        <v>5</v>
      </c>
      <c r="H245" s="36">
        <v>0</v>
      </c>
      <c r="I245" s="36">
        <f>ROUND(G245*H245,P4)</f>
        <v>0</v>
      </c>
      <c r="J245" s="31"/>
      <c r="O245" s="37">
        <f>I245*0.21</f>
        <v>0</v>
      </c>
      <c r="P245">
        <v>3</v>
      </c>
    </row>
    <row r="246" spans="1:16" x14ac:dyDescent="0.25">
      <c r="A246" s="31" t="s">
        <v>77</v>
      </c>
      <c r="B246" s="38"/>
      <c r="C246" s="39"/>
      <c r="D246" s="39"/>
      <c r="E246" s="33" t="s">
        <v>796</v>
      </c>
      <c r="F246" s="39"/>
      <c r="G246" s="39"/>
      <c r="H246" s="39"/>
      <c r="I246" s="39"/>
      <c r="J246" s="40"/>
    </row>
    <row r="247" spans="1:16" ht="45" x14ac:dyDescent="0.25">
      <c r="A247" s="31" t="s">
        <v>79</v>
      </c>
      <c r="B247" s="38"/>
      <c r="C247" s="39"/>
      <c r="D247" s="39"/>
      <c r="E247" s="41" t="s">
        <v>935</v>
      </c>
      <c r="F247" s="39"/>
      <c r="G247" s="39"/>
      <c r="H247" s="39"/>
      <c r="I247" s="39"/>
      <c r="J247" s="40"/>
    </row>
    <row r="248" spans="1:16" x14ac:dyDescent="0.25">
      <c r="A248" s="31" t="s">
        <v>81</v>
      </c>
      <c r="B248" s="38"/>
      <c r="C248" s="39"/>
      <c r="D248" s="39"/>
      <c r="E248" s="42" t="s">
        <v>91</v>
      </c>
      <c r="F248" s="39"/>
      <c r="G248" s="39"/>
      <c r="H248" s="39"/>
      <c r="I248" s="39"/>
      <c r="J248" s="40"/>
    </row>
    <row r="249" spans="1:16" ht="30" x14ac:dyDescent="0.25">
      <c r="A249" s="31" t="s">
        <v>72</v>
      </c>
      <c r="B249" s="31">
        <v>65</v>
      </c>
      <c r="C249" s="32" t="s">
        <v>964</v>
      </c>
      <c r="D249" s="31" t="s">
        <v>91</v>
      </c>
      <c r="E249" s="33" t="s">
        <v>965</v>
      </c>
      <c r="F249" s="34" t="s">
        <v>869</v>
      </c>
      <c r="G249" s="35">
        <v>107.7</v>
      </c>
      <c r="H249" s="36">
        <v>0</v>
      </c>
      <c r="I249" s="36">
        <f>ROUND(G249*H249,P4)</f>
        <v>0</v>
      </c>
      <c r="J249" s="31"/>
      <c r="O249" s="37">
        <f>I249*0.21</f>
        <v>0</v>
      </c>
      <c r="P249">
        <v>3</v>
      </c>
    </row>
    <row r="250" spans="1:16" x14ac:dyDescent="0.25">
      <c r="A250" s="31" t="s">
        <v>77</v>
      </c>
      <c r="B250" s="38"/>
      <c r="C250" s="39"/>
      <c r="D250" s="39"/>
      <c r="E250" s="33" t="s">
        <v>796</v>
      </c>
      <c r="F250" s="39"/>
      <c r="G250" s="39"/>
      <c r="H250" s="39"/>
      <c r="I250" s="39"/>
      <c r="J250" s="40"/>
    </row>
    <row r="251" spans="1:16" ht="45" x14ac:dyDescent="0.25">
      <c r="A251" s="31" t="s">
        <v>79</v>
      </c>
      <c r="B251" s="38"/>
      <c r="C251" s="39"/>
      <c r="D251" s="39"/>
      <c r="E251" s="41" t="s">
        <v>966</v>
      </c>
      <c r="F251" s="39"/>
      <c r="G251" s="39"/>
      <c r="H251" s="39"/>
      <c r="I251" s="39"/>
      <c r="J251" s="40"/>
    </row>
    <row r="252" spans="1:16" x14ac:dyDescent="0.25">
      <c r="A252" s="31" t="s">
        <v>81</v>
      </c>
      <c r="B252" s="38"/>
      <c r="C252" s="39"/>
      <c r="D252" s="39"/>
      <c r="E252" s="42" t="s">
        <v>91</v>
      </c>
      <c r="F252" s="39"/>
      <c r="G252" s="39"/>
      <c r="H252" s="39"/>
      <c r="I252" s="39"/>
      <c r="J252" s="40"/>
    </row>
    <row r="253" spans="1:16" ht="30" x14ac:dyDescent="0.25">
      <c r="A253" s="31" t="s">
        <v>72</v>
      </c>
      <c r="B253" s="31">
        <v>66</v>
      </c>
      <c r="C253" s="32" t="s">
        <v>967</v>
      </c>
      <c r="D253" s="31" t="s">
        <v>91</v>
      </c>
      <c r="E253" s="33" t="s">
        <v>968</v>
      </c>
      <c r="F253" s="34" t="s">
        <v>869</v>
      </c>
      <c r="G253" s="35">
        <v>466</v>
      </c>
      <c r="H253" s="36">
        <v>0</v>
      </c>
      <c r="I253" s="36">
        <f>ROUND(G253*H253,P4)</f>
        <v>0</v>
      </c>
      <c r="J253" s="31"/>
      <c r="O253" s="37">
        <f>I253*0.21</f>
        <v>0</v>
      </c>
      <c r="P253">
        <v>3</v>
      </c>
    </row>
    <row r="254" spans="1:16" x14ac:dyDescent="0.25">
      <c r="A254" s="31" t="s">
        <v>77</v>
      </c>
      <c r="B254" s="38"/>
      <c r="C254" s="39"/>
      <c r="D254" s="39"/>
      <c r="E254" s="33" t="s">
        <v>796</v>
      </c>
      <c r="F254" s="39"/>
      <c r="G254" s="39"/>
      <c r="H254" s="39"/>
      <c r="I254" s="39"/>
      <c r="J254" s="40"/>
    </row>
    <row r="255" spans="1:16" ht="45" x14ac:dyDescent="0.25">
      <c r="A255" s="31" t="s">
        <v>79</v>
      </c>
      <c r="B255" s="38"/>
      <c r="C255" s="39"/>
      <c r="D255" s="39"/>
      <c r="E255" s="41" t="s">
        <v>969</v>
      </c>
      <c r="F255" s="39"/>
      <c r="G255" s="39"/>
      <c r="H255" s="39"/>
      <c r="I255" s="39"/>
      <c r="J255" s="40"/>
    </row>
    <row r="256" spans="1:16" x14ac:dyDescent="0.25">
      <c r="A256" s="31" t="s">
        <v>81</v>
      </c>
      <c r="B256" s="38"/>
      <c r="C256" s="39"/>
      <c r="D256" s="39"/>
      <c r="E256" s="42" t="s">
        <v>91</v>
      </c>
      <c r="F256" s="39"/>
      <c r="G256" s="39"/>
      <c r="H256" s="39"/>
      <c r="I256" s="39"/>
      <c r="J256" s="40"/>
    </row>
    <row r="257" spans="1:16" ht="30" x14ac:dyDescent="0.25">
      <c r="A257" s="31" t="s">
        <v>72</v>
      </c>
      <c r="B257" s="31">
        <v>67</v>
      </c>
      <c r="C257" s="32" t="s">
        <v>970</v>
      </c>
      <c r="D257" s="31" t="s">
        <v>91</v>
      </c>
      <c r="E257" s="33" t="s">
        <v>971</v>
      </c>
      <c r="F257" s="34" t="s">
        <v>869</v>
      </c>
      <c r="G257" s="35">
        <v>45</v>
      </c>
      <c r="H257" s="36">
        <v>0</v>
      </c>
      <c r="I257" s="36">
        <f>ROUND(G257*H257,P4)</f>
        <v>0</v>
      </c>
      <c r="J257" s="31"/>
      <c r="O257" s="37">
        <f>I257*0.21</f>
        <v>0</v>
      </c>
      <c r="P257">
        <v>3</v>
      </c>
    </row>
    <row r="258" spans="1:16" x14ac:dyDescent="0.25">
      <c r="A258" s="31" t="s">
        <v>77</v>
      </c>
      <c r="B258" s="38"/>
      <c r="C258" s="39"/>
      <c r="D258" s="39"/>
      <c r="E258" s="33" t="s">
        <v>796</v>
      </c>
      <c r="F258" s="39"/>
      <c r="G258" s="39"/>
      <c r="H258" s="39"/>
      <c r="I258" s="39"/>
      <c r="J258" s="40"/>
    </row>
    <row r="259" spans="1:16" ht="45" x14ac:dyDescent="0.25">
      <c r="A259" s="31" t="s">
        <v>79</v>
      </c>
      <c r="B259" s="38"/>
      <c r="C259" s="39"/>
      <c r="D259" s="39"/>
      <c r="E259" s="41" t="s">
        <v>972</v>
      </c>
      <c r="F259" s="39"/>
      <c r="G259" s="39"/>
      <c r="H259" s="39"/>
      <c r="I259" s="39"/>
      <c r="J259" s="40"/>
    </row>
    <row r="260" spans="1:16" x14ac:dyDescent="0.25">
      <c r="A260" s="31" t="s">
        <v>81</v>
      </c>
      <c r="B260" s="38"/>
      <c r="C260" s="39"/>
      <c r="D260" s="39"/>
      <c r="E260" s="42" t="s">
        <v>91</v>
      </c>
      <c r="F260" s="39"/>
      <c r="G260" s="39"/>
      <c r="H260" s="39"/>
      <c r="I260" s="39"/>
      <c r="J260" s="40"/>
    </row>
    <row r="261" spans="1:16" x14ac:dyDescent="0.25">
      <c r="A261" s="31" t="s">
        <v>72</v>
      </c>
      <c r="B261" s="31">
        <v>68</v>
      </c>
      <c r="C261" s="32" t="s">
        <v>973</v>
      </c>
      <c r="D261" s="31" t="s">
        <v>91</v>
      </c>
      <c r="E261" s="33" t="s">
        <v>974</v>
      </c>
      <c r="F261" s="34" t="s">
        <v>857</v>
      </c>
      <c r="G261" s="35">
        <v>18</v>
      </c>
      <c r="H261" s="36">
        <v>0</v>
      </c>
      <c r="I261" s="36">
        <f>ROUND(G261*H261,P4)</f>
        <v>0</v>
      </c>
      <c r="J261" s="31"/>
      <c r="O261" s="37">
        <f>I261*0.21</f>
        <v>0</v>
      </c>
      <c r="P261">
        <v>3</v>
      </c>
    </row>
    <row r="262" spans="1:16" x14ac:dyDescent="0.25">
      <c r="A262" s="31" t="s">
        <v>77</v>
      </c>
      <c r="B262" s="38"/>
      <c r="C262" s="39"/>
      <c r="D262" s="39"/>
      <c r="E262" s="33" t="s">
        <v>796</v>
      </c>
      <c r="F262" s="39"/>
      <c r="G262" s="39"/>
      <c r="H262" s="39"/>
      <c r="I262" s="39"/>
      <c r="J262" s="40"/>
    </row>
    <row r="263" spans="1:16" ht="45" x14ac:dyDescent="0.25">
      <c r="A263" s="31" t="s">
        <v>79</v>
      </c>
      <c r="B263" s="38"/>
      <c r="C263" s="39"/>
      <c r="D263" s="39"/>
      <c r="E263" s="41" t="s">
        <v>975</v>
      </c>
      <c r="F263" s="39"/>
      <c r="G263" s="39"/>
      <c r="H263" s="39"/>
      <c r="I263" s="39"/>
      <c r="J263" s="40"/>
    </row>
    <row r="264" spans="1:16" x14ac:dyDescent="0.25">
      <c r="A264" s="31" t="s">
        <v>81</v>
      </c>
      <c r="B264" s="38"/>
      <c r="C264" s="39"/>
      <c r="D264" s="39"/>
      <c r="E264" s="42" t="s">
        <v>91</v>
      </c>
      <c r="F264" s="39"/>
      <c r="G264" s="39"/>
      <c r="H264" s="39"/>
      <c r="I264" s="39"/>
      <c r="J264" s="40"/>
    </row>
    <row r="265" spans="1:16" x14ac:dyDescent="0.25">
      <c r="A265" s="31" t="s">
        <v>72</v>
      </c>
      <c r="B265" s="31">
        <v>69</v>
      </c>
      <c r="C265" s="32" t="s">
        <v>976</v>
      </c>
      <c r="D265" s="31" t="s">
        <v>91</v>
      </c>
      <c r="E265" s="33" t="s">
        <v>977</v>
      </c>
      <c r="F265" s="34" t="s">
        <v>978</v>
      </c>
      <c r="G265" s="35">
        <v>1</v>
      </c>
      <c r="H265" s="36">
        <v>0</v>
      </c>
      <c r="I265" s="36">
        <f>ROUND(G265*H265,P4)</f>
        <v>0</v>
      </c>
      <c r="J265" s="31"/>
      <c r="O265" s="37">
        <f>I265*0.21</f>
        <v>0</v>
      </c>
      <c r="P265">
        <v>3</v>
      </c>
    </row>
    <row r="266" spans="1:16" x14ac:dyDescent="0.25">
      <c r="A266" s="31" t="s">
        <v>77</v>
      </c>
      <c r="B266" s="38"/>
      <c r="C266" s="39"/>
      <c r="D266" s="39"/>
      <c r="E266" s="33" t="s">
        <v>796</v>
      </c>
      <c r="F266" s="39"/>
      <c r="G266" s="39"/>
      <c r="H266" s="39"/>
      <c r="I266" s="39"/>
      <c r="J266" s="40"/>
    </row>
    <row r="267" spans="1:16" ht="30" x14ac:dyDescent="0.25">
      <c r="A267" s="31" t="s">
        <v>79</v>
      </c>
      <c r="B267" s="38"/>
      <c r="C267" s="39"/>
      <c r="D267" s="39"/>
      <c r="E267" s="41" t="s">
        <v>864</v>
      </c>
      <c r="F267" s="39"/>
      <c r="G267" s="39"/>
      <c r="H267" s="39"/>
      <c r="I267" s="39"/>
      <c r="J267" s="40"/>
    </row>
    <row r="268" spans="1:16" x14ac:dyDescent="0.25">
      <c r="A268" s="31" t="s">
        <v>81</v>
      </c>
      <c r="B268" s="38"/>
      <c r="C268" s="39"/>
      <c r="D268" s="39"/>
      <c r="E268" s="42" t="s">
        <v>91</v>
      </c>
      <c r="F268" s="39"/>
      <c r="G268" s="39"/>
      <c r="H268" s="39"/>
      <c r="I268" s="39"/>
      <c r="J268" s="40"/>
    </row>
    <row r="269" spans="1:16" ht="45" x14ac:dyDescent="0.25">
      <c r="A269" s="31" t="s">
        <v>72</v>
      </c>
      <c r="B269" s="31">
        <v>70</v>
      </c>
      <c r="C269" s="32" t="s">
        <v>979</v>
      </c>
      <c r="D269" s="31" t="s">
        <v>91</v>
      </c>
      <c r="E269" s="33" t="s">
        <v>980</v>
      </c>
      <c r="F269" s="34" t="s">
        <v>857</v>
      </c>
      <c r="G269" s="35">
        <v>18</v>
      </c>
      <c r="H269" s="36">
        <v>0</v>
      </c>
      <c r="I269" s="36">
        <f>ROUND(G269*H269,P4)</f>
        <v>0</v>
      </c>
      <c r="J269" s="31"/>
      <c r="O269" s="37">
        <f>I269*0.21</f>
        <v>0</v>
      </c>
      <c r="P269">
        <v>3</v>
      </c>
    </row>
    <row r="270" spans="1:16" x14ac:dyDescent="0.25">
      <c r="A270" s="31" t="s">
        <v>77</v>
      </c>
      <c r="B270" s="38"/>
      <c r="C270" s="39"/>
      <c r="D270" s="39"/>
      <c r="E270" s="33" t="s">
        <v>796</v>
      </c>
      <c r="F270" s="39"/>
      <c r="G270" s="39"/>
      <c r="H270" s="39"/>
      <c r="I270" s="39"/>
      <c r="J270" s="40"/>
    </row>
    <row r="271" spans="1:16" x14ac:dyDescent="0.25">
      <c r="A271" s="31" t="s">
        <v>81</v>
      </c>
      <c r="B271" s="38"/>
      <c r="C271" s="39"/>
      <c r="D271" s="39"/>
      <c r="E271" s="42" t="s">
        <v>91</v>
      </c>
      <c r="F271" s="39"/>
      <c r="G271" s="39"/>
      <c r="H271" s="39"/>
      <c r="I271" s="39"/>
      <c r="J271" s="40"/>
    </row>
    <row r="272" spans="1:16" x14ac:dyDescent="0.25">
      <c r="A272" s="31" t="s">
        <v>72</v>
      </c>
      <c r="B272" s="31">
        <v>71</v>
      </c>
      <c r="C272" s="32" t="s">
        <v>981</v>
      </c>
      <c r="D272" s="31" t="s">
        <v>91</v>
      </c>
      <c r="E272" s="33" t="s">
        <v>982</v>
      </c>
      <c r="F272" s="34" t="s">
        <v>857</v>
      </c>
      <c r="G272" s="35">
        <v>3</v>
      </c>
      <c r="H272" s="36">
        <v>0</v>
      </c>
      <c r="I272" s="36">
        <f>ROUND(G272*H272,P4)</f>
        <v>0</v>
      </c>
      <c r="J272" s="31"/>
      <c r="O272" s="37">
        <f>I272*0.21</f>
        <v>0</v>
      </c>
      <c r="P272">
        <v>3</v>
      </c>
    </row>
    <row r="273" spans="1:16" x14ac:dyDescent="0.25">
      <c r="A273" s="31" t="s">
        <v>77</v>
      </c>
      <c r="B273" s="38"/>
      <c r="C273" s="39"/>
      <c r="D273" s="39"/>
      <c r="E273" s="33" t="s">
        <v>796</v>
      </c>
      <c r="F273" s="39"/>
      <c r="G273" s="39"/>
      <c r="H273" s="39"/>
      <c r="I273" s="39"/>
      <c r="J273" s="40"/>
    </row>
    <row r="274" spans="1:16" ht="45" x14ac:dyDescent="0.25">
      <c r="A274" s="31" t="s">
        <v>79</v>
      </c>
      <c r="B274" s="38"/>
      <c r="C274" s="39"/>
      <c r="D274" s="39"/>
      <c r="E274" s="41" t="s">
        <v>908</v>
      </c>
      <c r="F274" s="39"/>
      <c r="G274" s="39"/>
      <c r="H274" s="39"/>
      <c r="I274" s="39"/>
      <c r="J274" s="40"/>
    </row>
    <row r="275" spans="1:16" x14ac:dyDescent="0.25">
      <c r="A275" s="31" t="s">
        <v>81</v>
      </c>
      <c r="B275" s="38"/>
      <c r="C275" s="39"/>
      <c r="D275" s="39"/>
      <c r="E275" s="42" t="s">
        <v>91</v>
      </c>
      <c r="F275" s="39"/>
      <c r="G275" s="39"/>
      <c r="H275" s="39"/>
      <c r="I275" s="39"/>
      <c r="J275" s="40"/>
    </row>
    <row r="276" spans="1:16" x14ac:dyDescent="0.25">
      <c r="A276" s="31" t="s">
        <v>72</v>
      </c>
      <c r="B276" s="31">
        <v>72</v>
      </c>
      <c r="C276" s="32" t="s">
        <v>983</v>
      </c>
      <c r="D276" s="31" t="s">
        <v>91</v>
      </c>
      <c r="E276" s="33" t="s">
        <v>984</v>
      </c>
      <c r="F276" s="34" t="s">
        <v>857</v>
      </c>
      <c r="G276" s="35">
        <v>1</v>
      </c>
      <c r="H276" s="36">
        <v>0</v>
      </c>
      <c r="I276" s="36">
        <f>ROUND(G276*H276,P4)</f>
        <v>0</v>
      </c>
      <c r="J276" s="31"/>
      <c r="O276" s="37">
        <f>I276*0.21</f>
        <v>0</v>
      </c>
      <c r="P276">
        <v>3</v>
      </c>
    </row>
    <row r="277" spans="1:16" x14ac:dyDescent="0.25">
      <c r="A277" s="31" t="s">
        <v>77</v>
      </c>
      <c r="B277" s="38"/>
      <c r="C277" s="39"/>
      <c r="D277" s="39"/>
      <c r="E277" s="33" t="s">
        <v>796</v>
      </c>
      <c r="F277" s="39"/>
      <c r="G277" s="39"/>
      <c r="H277" s="39"/>
      <c r="I277" s="39"/>
      <c r="J277" s="40"/>
    </row>
    <row r="278" spans="1:16" ht="45" x14ac:dyDescent="0.25">
      <c r="A278" s="31" t="s">
        <v>79</v>
      </c>
      <c r="B278" s="38"/>
      <c r="C278" s="39"/>
      <c r="D278" s="39"/>
      <c r="E278" s="41" t="s">
        <v>905</v>
      </c>
      <c r="F278" s="39"/>
      <c r="G278" s="39"/>
      <c r="H278" s="39"/>
      <c r="I278" s="39"/>
      <c r="J278" s="40"/>
    </row>
    <row r="279" spans="1:16" x14ac:dyDescent="0.25">
      <c r="A279" s="31" t="s">
        <v>81</v>
      </c>
      <c r="B279" s="38"/>
      <c r="C279" s="39"/>
      <c r="D279" s="39"/>
      <c r="E279" s="42" t="s">
        <v>91</v>
      </c>
      <c r="F279" s="39"/>
      <c r="G279" s="39"/>
      <c r="H279" s="39"/>
      <c r="I279" s="39"/>
      <c r="J279" s="40"/>
    </row>
    <row r="280" spans="1:16" x14ac:dyDescent="0.25">
      <c r="A280" s="31" t="s">
        <v>72</v>
      </c>
      <c r="B280" s="31">
        <v>73</v>
      </c>
      <c r="C280" s="32" t="s">
        <v>985</v>
      </c>
      <c r="D280" s="31" t="s">
        <v>91</v>
      </c>
      <c r="E280" s="33" t="s">
        <v>986</v>
      </c>
      <c r="F280" s="34" t="s">
        <v>857</v>
      </c>
      <c r="G280" s="35">
        <v>1</v>
      </c>
      <c r="H280" s="36">
        <v>0</v>
      </c>
      <c r="I280" s="36">
        <f>ROUND(G280*H280,P4)</f>
        <v>0</v>
      </c>
      <c r="J280" s="31"/>
      <c r="O280" s="37">
        <f>I280*0.21</f>
        <v>0</v>
      </c>
      <c r="P280">
        <v>3</v>
      </c>
    </row>
    <row r="281" spans="1:16" x14ac:dyDescent="0.25">
      <c r="A281" s="31" t="s">
        <v>77</v>
      </c>
      <c r="B281" s="38"/>
      <c r="C281" s="39"/>
      <c r="D281" s="39"/>
      <c r="E281" s="33" t="s">
        <v>796</v>
      </c>
      <c r="F281" s="39"/>
      <c r="G281" s="39"/>
      <c r="H281" s="39"/>
      <c r="I281" s="39"/>
      <c r="J281" s="40"/>
    </row>
    <row r="282" spans="1:16" x14ac:dyDescent="0.25">
      <c r="A282" s="31" t="s">
        <v>81</v>
      </c>
      <c r="B282" s="38"/>
      <c r="C282" s="39"/>
      <c r="D282" s="39"/>
      <c r="E282" s="42" t="s">
        <v>91</v>
      </c>
      <c r="F282" s="39"/>
      <c r="G282" s="39"/>
      <c r="H282" s="39"/>
      <c r="I282" s="39"/>
      <c r="J282" s="40"/>
    </row>
    <row r="283" spans="1:16" x14ac:dyDescent="0.25">
      <c r="A283" s="31" t="s">
        <v>72</v>
      </c>
      <c r="B283" s="31">
        <v>74</v>
      </c>
      <c r="C283" s="32" t="s">
        <v>987</v>
      </c>
      <c r="D283" s="31" t="s">
        <v>91</v>
      </c>
      <c r="E283" s="33" t="s">
        <v>988</v>
      </c>
      <c r="F283" s="34" t="s">
        <v>978</v>
      </c>
      <c r="G283" s="35">
        <v>2</v>
      </c>
      <c r="H283" s="36">
        <v>0</v>
      </c>
      <c r="I283" s="36">
        <f>ROUND(G283*H283,P4)</f>
        <v>0</v>
      </c>
      <c r="J283" s="31"/>
      <c r="O283" s="37">
        <f>I283*0.21</f>
        <v>0</v>
      </c>
      <c r="P283">
        <v>3</v>
      </c>
    </row>
    <row r="284" spans="1:16" x14ac:dyDescent="0.25">
      <c r="A284" s="31" t="s">
        <v>77</v>
      </c>
      <c r="B284" s="38"/>
      <c r="C284" s="39"/>
      <c r="D284" s="39"/>
      <c r="E284" s="33" t="s">
        <v>796</v>
      </c>
      <c r="F284" s="39"/>
      <c r="G284" s="39"/>
      <c r="H284" s="39"/>
      <c r="I284" s="39"/>
      <c r="J284" s="40"/>
    </row>
    <row r="285" spans="1:16" ht="45" x14ac:dyDescent="0.25">
      <c r="A285" s="31" t="s">
        <v>79</v>
      </c>
      <c r="B285" s="38"/>
      <c r="C285" s="39"/>
      <c r="D285" s="39"/>
      <c r="E285" s="41" t="s">
        <v>898</v>
      </c>
      <c r="F285" s="39"/>
      <c r="G285" s="39"/>
      <c r="H285" s="39"/>
      <c r="I285" s="39"/>
      <c r="J285" s="40"/>
    </row>
    <row r="286" spans="1:16" x14ac:dyDescent="0.25">
      <c r="A286" s="31" t="s">
        <v>81</v>
      </c>
      <c r="B286" s="38"/>
      <c r="C286" s="39"/>
      <c r="D286" s="39"/>
      <c r="E286" s="42" t="s">
        <v>91</v>
      </c>
      <c r="F286" s="39"/>
      <c r="G286" s="39"/>
      <c r="H286" s="39"/>
      <c r="I286" s="39"/>
      <c r="J286" s="40"/>
    </row>
    <row r="287" spans="1:16" ht="45" x14ac:dyDescent="0.25">
      <c r="A287" s="31" t="s">
        <v>72</v>
      </c>
      <c r="B287" s="31">
        <v>75</v>
      </c>
      <c r="C287" s="32" t="s">
        <v>989</v>
      </c>
      <c r="D287" s="31" t="s">
        <v>91</v>
      </c>
      <c r="E287" s="33" t="s">
        <v>990</v>
      </c>
      <c r="F287" s="34" t="s">
        <v>857</v>
      </c>
      <c r="G287" s="35">
        <v>2</v>
      </c>
      <c r="H287" s="36">
        <v>0</v>
      </c>
      <c r="I287" s="36">
        <f>ROUND(G287*H287,P4)</f>
        <v>0</v>
      </c>
      <c r="J287" s="31"/>
      <c r="O287" s="37">
        <f>I287*0.21</f>
        <v>0</v>
      </c>
      <c r="P287">
        <v>3</v>
      </c>
    </row>
    <row r="288" spans="1:16" x14ac:dyDescent="0.25">
      <c r="A288" s="31" t="s">
        <v>77</v>
      </c>
      <c r="B288" s="38"/>
      <c r="C288" s="39"/>
      <c r="D288" s="39"/>
      <c r="E288" s="33" t="s">
        <v>796</v>
      </c>
      <c r="F288" s="39"/>
      <c r="G288" s="39"/>
      <c r="H288" s="39"/>
      <c r="I288" s="39"/>
      <c r="J288" s="40"/>
    </row>
    <row r="289" spans="1:16" ht="45" x14ac:dyDescent="0.25">
      <c r="A289" s="31" t="s">
        <v>79</v>
      </c>
      <c r="B289" s="38"/>
      <c r="C289" s="39"/>
      <c r="D289" s="39"/>
      <c r="E289" s="41" t="s">
        <v>898</v>
      </c>
      <c r="F289" s="39"/>
      <c r="G289" s="39"/>
      <c r="H289" s="39"/>
      <c r="I289" s="39"/>
      <c r="J289" s="40"/>
    </row>
    <row r="290" spans="1:16" x14ac:dyDescent="0.25">
      <c r="A290" s="31" t="s">
        <v>81</v>
      </c>
      <c r="B290" s="38"/>
      <c r="C290" s="39"/>
      <c r="D290" s="39"/>
      <c r="E290" s="42" t="s">
        <v>91</v>
      </c>
      <c r="F290" s="39"/>
      <c r="G290" s="39"/>
      <c r="H290" s="39"/>
      <c r="I290" s="39"/>
      <c r="J290" s="40"/>
    </row>
    <row r="291" spans="1:16" ht="45" x14ac:dyDescent="0.25">
      <c r="A291" s="31" t="s">
        <v>72</v>
      </c>
      <c r="B291" s="31">
        <v>76</v>
      </c>
      <c r="C291" s="32" t="s">
        <v>991</v>
      </c>
      <c r="D291" s="31" t="s">
        <v>91</v>
      </c>
      <c r="E291" s="33" t="s">
        <v>992</v>
      </c>
      <c r="F291" s="34" t="s">
        <v>857</v>
      </c>
      <c r="G291" s="35">
        <v>3</v>
      </c>
      <c r="H291" s="36">
        <v>0</v>
      </c>
      <c r="I291" s="36">
        <f>ROUND(G291*H291,P4)</f>
        <v>0</v>
      </c>
      <c r="J291" s="31"/>
      <c r="O291" s="37">
        <f>I291*0.21</f>
        <v>0</v>
      </c>
      <c r="P291">
        <v>3</v>
      </c>
    </row>
    <row r="292" spans="1:16" x14ac:dyDescent="0.25">
      <c r="A292" s="31" t="s">
        <v>77</v>
      </c>
      <c r="B292" s="38"/>
      <c r="C292" s="39"/>
      <c r="D292" s="39"/>
      <c r="E292" s="33" t="s">
        <v>796</v>
      </c>
      <c r="F292" s="39"/>
      <c r="G292" s="39"/>
      <c r="H292" s="39"/>
      <c r="I292" s="39"/>
      <c r="J292" s="40"/>
    </row>
    <row r="293" spans="1:16" ht="45" x14ac:dyDescent="0.25">
      <c r="A293" s="31" t="s">
        <v>79</v>
      </c>
      <c r="B293" s="38"/>
      <c r="C293" s="39"/>
      <c r="D293" s="39"/>
      <c r="E293" s="41" t="s">
        <v>908</v>
      </c>
      <c r="F293" s="39"/>
      <c r="G293" s="39"/>
      <c r="H293" s="39"/>
      <c r="I293" s="39"/>
      <c r="J293" s="40"/>
    </row>
    <row r="294" spans="1:16" x14ac:dyDescent="0.25">
      <c r="A294" s="31" t="s">
        <v>81</v>
      </c>
      <c r="B294" s="38"/>
      <c r="C294" s="39"/>
      <c r="D294" s="39"/>
      <c r="E294" s="42" t="s">
        <v>91</v>
      </c>
      <c r="F294" s="39"/>
      <c r="G294" s="39"/>
      <c r="H294" s="39"/>
      <c r="I294" s="39"/>
      <c r="J294" s="40"/>
    </row>
    <row r="295" spans="1:16" ht="30" x14ac:dyDescent="0.25">
      <c r="A295" s="31" t="s">
        <v>72</v>
      </c>
      <c r="B295" s="31">
        <v>77</v>
      </c>
      <c r="C295" s="32" t="s">
        <v>993</v>
      </c>
      <c r="D295" s="31" t="s">
        <v>91</v>
      </c>
      <c r="E295" s="33" t="s">
        <v>994</v>
      </c>
      <c r="F295" s="34" t="s">
        <v>857</v>
      </c>
      <c r="G295" s="35">
        <v>1</v>
      </c>
      <c r="H295" s="36">
        <v>0</v>
      </c>
      <c r="I295" s="36">
        <f>ROUND(G295*H295,P4)</f>
        <v>0</v>
      </c>
      <c r="J295" s="31"/>
      <c r="O295" s="37">
        <f>I295*0.21</f>
        <v>0</v>
      </c>
      <c r="P295">
        <v>3</v>
      </c>
    </row>
    <row r="296" spans="1:16" x14ac:dyDescent="0.25">
      <c r="A296" s="31" t="s">
        <v>77</v>
      </c>
      <c r="B296" s="38"/>
      <c r="C296" s="39"/>
      <c r="D296" s="39"/>
      <c r="E296" s="33" t="s">
        <v>796</v>
      </c>
      <c r="F296" s="39"/>
      <c r="G296" s="39"/>
      <c r="H296" s="39"/>
      <c r="I296" s="39"/>
      <c r="J296" s="40"/>
    </row>
    <row r="297" spans="1:16" ht="45" x14ac:dyDescent="0.25">
      <c r="A297" s="31" t="s">
        <v>79</v>
      </c>
      <c r="B297" s="38"/>
      <c r="C297" s="39"/>
      <c r="D297" s="39"/>
      <c r="E297" s="41" t="s">
        <v>905</v>
      </c>
      <c r="F297" s="39"/>
      <c r="G297" s="39"/>
      <c r="H297" s="39"/>
      <c r="I297" s="39"/>
      <c r="J297" s="40"/>
    </row>
    <row r="298" spans="1:16" x14ac:dyDescent="0.25">
      <c r="A298" s="31" t="s">
        <v>81</v>
      </c>
      <c r="B298" s="38"/>
      <c r="C298" s="39"/>
      <c r="D298" s="39"/>
      <c r="E298" s="42" t="s">
        <v>91</v>
      </c>
      <c r="F298" s="39"/>
      <c r="G298" s="39"/>
      <c r="H298" s="39"/>
      <c r="I298" s="39"/>
      <c r="J298" s="40"/>
    </row>
    <row r="299" spans="1:16" x14ac:dyDescent="0.25">
      <c r="A299" s="31" t="s">
        <v>72</v>
      </c>
      <c r="B299" s="31">
        <v>78</v>
      </c>
      <c r="C299" s="32" t="s">
        <v>995</v>
      </c>
      <c r="D299" s="31" t="s">
        <v>91</v>
      </c>
      <c r="E299" s="33" t="s">
        <v>996</v>
      </c>
      <c r="F299" s="34" t="s">
        <v>857</v>
      </c>
      <c r="G299" s="35">
        <v>1</v>
      </c>
      <c r="H299" s="36">
        <v>0</v>
      </c>
      <c r="I299" s="36">
        <f>ROUND(G299*H299,P4)</f>
        <v>0</v>
      </c>
      <c r="J299" s="31"/>
      <c r="O299" s="37">
        <f>I299*0.21</f>
        <v>0</v>
      </c>
      <c r="P299">
        <v>3</v>
      </c>
    </row>
    <row r="300" spans="1:16" x14ac:dyDescent="0.25">
      <c r="A300" s="31" t="s">
        <v>77</v>
      </c>
      <c r="B300" s="38"/>
      <c r="C300" s="39"/>
      <c r="D300" s="39"/>
      <c r="E300" s="33" t="s">
        <v>796</v>
      </c>
      <c r="F300" s="39"/>
      <c r="G300" s="39"/>
      <c r="H300" s="39"/>
      <c r="I300" s="39"/>
      <c r="J300" s="40"/>
    </row>
    <row r="301" spans="1:16" x14ac:dyDescent="0.25">
      <c r="A301" s="31" t="s">
        <v>81</v>
      </c>
      <c r="B301" s="38"/>
      <c r="C301" s="39"/>
      <c r="D301" s="39"/>
      <c r="E301" s="42" t="s">
        <v>91</v>
      </c>
      <c r="F301" s="39"/>
      <c r="G301" s="39"/>
      <c r="H301" s="39"/>
      <c r="I301" s="39"/>
      <c r="J301" s="40"/>
    </row>
    <row r="302" spans="1:16" ht="45" x14ac:dyDescent="0.25">
      <c r="A302" s="31" t="s">
        <v>72</v>
      </c>
      <c r="B302" s="31">
        <v>79</v>
      </c>
      <c r="C302" s="32" t="s">
        <v>997</v>
      </c>
      <c r="D302" s="31" t="s">
        <v>91</v>
      </c>
      <c r="E302" s="33" t="s">
        <v>998</v>
      </c>
      <c r="F302" s="34" t="s">
        <v>857</v>
      </c>
      <c r="G302" s="35">
        <v>1</v>
      </c>
      <c r="H302" s="36">
        <v>0</v>
      </c>
      <c r="I302" s="36">
        <f>ROUND(G302*H302,P4)</f>
        <v>0</v>
      </c>
      <c r="J302" s="31"/>
      <c r="O302" s="37">
        <f>I302*0.21</f>
        <v>0</v>
      </c>
      <c r="P302">
        <v>3</v>
      </c>
    </row>
    <row r="303" spans="1:16" x14ac:dyDescent="0.25">
      <c r="A303" s="31" t="s">
        <v>77</v>
      </c>
      <c r="B303" s="38"/>
      <c r="C303" s="39"/>
      <c r="D303" s="39"/>
      <c r="E303" s="33" t="s">
        <v>796</v>
      </c>
      <c r="F303" s="39"/>
      <c r="G303" s="39"/>
      <c r="H303" s="39"/>
      <c r="I303" s="39"/>
      <c r="J303" s="40"/>
    </row>
    <row r="304" spans="1:16" ht="45" x14ac:dyDescent="0.25">
      <c r="A304" s="31" t="s">
        <v>79</v>
      </c>
      <c r="B304" s="38"/>
      <c r="C304" s="39"/>
      <c r="D304" s="39"/>
      <c r="E304" s="41" t="s">
        <v>905</v>
      </c>
      <c r="F304" s="39"/>
      <c r="G304" s="39"/>
      <c r="H304" s="39"/>
      <c r="I304" s="39"/>
      <c r="J304" s="40"/>
    </row>
    <row r="305" spans="1:16" x14ac:dyDescent="0.25">
      <c r="A305" s="31" t="s">
        <v>81</v>
      </c>
      <c r="B305" s="38"/>
      <c r="C305" s="39"/>
      <c r="D305" s="39"/>
      <c r="E305" s="42" t="s">
        <v>91</v>
      </c>
      <c r="F305" s="39"/>
      <c r="G305" s="39"/>
      <c r="H305" s="39"/>
      <c r="I305" s="39"/>
      <c r="J305" s="40"/>
    </row>
    <row r="306" spans="1:16" ht="45" x14ac:dyDescent="0.25">
      <c r="A306" s="31" t="s">
        <v>72</v>
      </c>
      <c r="B306" s="31">
        <v>80</v>
      </c>
      <c r="C306" s="32" t="s">
        <v>999</v>
      </c>
      <c r="D306" s="31" t="s">
        <v>91</v>
      </c>
      <c r="E306" s="33" t="s">
        <v>1000</v>
      </c>
      <c r="F306" s="34" t="s">
        <v>857</v>
      </c>
      <c r="G306" s="35">
        <v>15</v>
      </c>
      <c r="H306" s="36">
        <v>0</v>
      </c>
      <c r="I306" s="36">
        <f>ROUND(G306*H306,P4)</f>
        <v>0</v>
      </c>
      <c r="J306" s="31"/>
      <c r="O306" s="37">
        <f>I306*0.21</f>
        <v>0</v>
      </c>
      <c r="P306">
        <v>3</v>
      </c>
    </row>
    <row r="307" spans="1:16" x14ac:dyDescent="0.25">
      <c r="A307" s="31" t="s">
        <v>77</v>
      </c>
      <c r="B307" s="38"/>
      <c r="C307" s="39"/>
      <c r="D307" s="39"/>
      <c r="E307" s="33" t="s">
        <v>796</v>
      </c>
      <c r="F307" s="39"/>
      <c r="G307" s="39"/>
      <c r="H307" s="39"/>
      <c r="I307" s="39"/>
      <c r="J307" s="40"/>
    </row>
    <row r="308" spans="1:16" ht="45" x14ac:dyDescent="0.25">
      <c r="A308" s="31" t="s">
        <v>79</v>
      </c>
      <c r="B308" s="38"/>
      <c r="C308" s="39"/>
      <c r="D308" s="39"/>
      <c r="E308" s="41" t="s">
        <v>1001</v>
      </c>
      <c r="F308" s="39"/>
      <c r="G308" s="39"/>
      <c r="H308" s="39"/>
      <c r="I308" s="39"/>
      <c r="J308" s="40"/>
    </row>
    <row r="309" spans="1:16" x14ac:dyDescent="0.25">
      <c r="A309" s="31" t="s">
        <v>81</v>
      </c>
      <c r="B309" s="38"/>
      <c r="C309" s="39"/>
      <c r="D309" s="39"/>
      <c r="E309" s="42" t="s">
        <v>91</v>
      </c>
      <c r="F309" s="39"/>
      <c r="G309" s="39"/>
      <c r="H309" s="39"/>
      <c r="I309" s="39"/>
      <c r="J309" s="40"/>
    </row>
    <row r="310" spans="1:16" ht="45" x14ac:dyDescent="0.25">
      <c r="A310" s="31" t="s">
        <v>72</v>
      </c>
      <c r="B310" s="31">
        <v>81</v>
      </c>
      <c r="C310" s="32" t="s">
        <v>1002</v>
      </c>
      <c r="D310" s="31" t="s">
        <v>134</v>
      </c>
      <c r="E310" s="33" t="s">
        <v>1003</v>
      </c>
      <c r="F310" s="34" t="s">
        <v>857</v>
      </c>
      <c r="G310" s="35">
        <v>2</v>
      </c>
      <c r="H310" s="36">
        <v>0</v>
      </c>
      <c r="I310" s="36">
        <f>ROUND(G310*H310,P4)</f>
        <v>0</v>
      </c>
      <c r="J310" s="31"/>
      <c r="O310" s="37">
        <f>I310*0.21</f>
        <v>0</v>
      </c>
      <c r="P310">
        <v>3</v>
      </c>
    </row>
    <row r="311" spans="1:16" x14ac:dyDescent="0.25">
      <c r="A311" s="31" t="s">
        <v>77</v>
      </c>
      <c r="B311" s="38"/>
      <c r="C311" s="39"/>
      <c r="D311" s="39"/>
      <c r="E311" s="33" t="s">
        <v>796</v>
      </c>
      <c r="F311" s="39"/>
      <c r="G311" s="39"/>
      <c r="H311" s="39"/>
      <c r="I311" s="39"/>
      <c r="J311" s="40"/>
    </row>
    <row r="312" spans="1:16" ht="45" x14ac:dyDescent="0.25">
      <c r="A312" s="31" t="s">
        <v>79</v>
      </c>
      <c r="B312" s="38"/>
      <c r="C312" s="39"/>
      <c r="D312" s="39"/>
      <c r="E312" s="41" t="s">
        <v>898</v>
      </c>
      <c r="F312" s="39"/>
      <c r="G312" s="39"/>
      <c r="H312" s="39"/>
      <c r="I312" s="39"/>
      <c r="J312" s="40"/>
    </row>
    <row r="313" spans="1:16" x14ac:dyDescent="0.25">
      <c r="A313" s="31" t="s">
        <v>81</v>
      </c>
      <c r="B313" s="38"/>
      <c r="C313" s="39"/>
      <c r="D313" s="39"/>
      <c r="E313" s="42" t="s">
        <v>91</v>
      </c>
      <c r="F313" s="39"/>
      <c r="G313" s="39"/>
      <c r="H313" s="39"/>
      <c r="I313" s="39"/>
      <c r="J313" s="40"/>
    </row>
    <row r="314" spans="1:16" ht="45" x14ac:dyDescent="0.25">
      <c r="A314" s="31" t="s">
        <v>72</v>
      </c>
      <c r="B314" s="31">
        <v>82</v>
      </c>
      <c r="C314" s="32" t="s">
        <v>1002</v>
      </c>
      <c r="D314" s="31" t="s">
        <v>197</v>
      </c>
      <c r="E314" s="33" t="s">
        <v>1003</v>
      </c>
      <c r="F314" s="34" t="s">
        <v>857</v>
      </c>
      <c r="G314" s="35">
        <v>2</v>
      </c>
      <c r="H314" s="36">
        <v>0</v>
      </c>
      <c r="I314" s="36">
        <f>ROUND(G314*H314,P4)</f>
        <v>0</v>
      </c>
      <c r="J314" s="31"/>
      <c r="O314" s="37">
        <f>I314*0.21</f>
        <v>0</v>
      </c>
      <c r="P314">
        <v>3</v>
      </c>
    </row>
    <row r="315" spans="1:16" x14ac:dyDescent="0.25">
      <c r="A315" s="31" t="s">
        <v>77</v>
      </c>
      <c r="B315" s="38"/>
      <c r="C315" s="39"/>
      <c r="D315" s="39"/>
      <c r="E315" s="33" t="s">
        <v>796</v>
      </c>
      <c r="F315" s="39"/>
      <c r="G315" s="39"/>
      <c r="H315" s="39"/>
      <c r="I315" s="39"/>
      <c r="J315" s="40"/>
    </row>
    <row r="316" spans="1:16" ht="45" x14ac:dyDescent="0.25">
      <c r="A316" s="31" t="s">
        <v>79</v>
      </c>
      <c r="B316" s="38"/>
      <c r="C316" s="39"/>
      <c r="D316" s="39"/>
      <c r="E316" s="41" t="s">
        <v>898</v>
      </c>
      <c r="F316" s="39"/>
      <c r="G316" s="39"/>
      <c r="H316" s="39"/>
      <c r="I316" s="39"/>
      <c r="J316" s="40"/>
    </row>
    <row r="317" spans="1:16" x14ac:dyDescent="0.25">
      <c r="A317" s="31" t="s">
        <v>81</v>
      </c>
      <c r="B317" s="38"/>
      <c r="C317" s="39"/>
      <c r="D317" s="39"/>
      <c r="E317" s="42" t="s">
        <v>91</v>
      </c>
      <c r="F317" s="39"/>
      <c r="G317" s="39"/>
      <c r="H317" s="39"/>
      <c r="I317" s="39"/>
      <c r="J317" s="40"/>
    </row>
    <row r="318" spans="1:16" ht="45" x14ac:dyDescent="0.25">
      <c r="A318" s="31" t="s">
        <v>72</v>
      </c>
      <c r="B318" s="31">
        <v>83</v>
      </c>
      <c r="C318" s="32" t="s">
        <v>1004</v>
      </c>
      <c r="D318" s="31" t="s">
        <v>91</v>
      </c>
      <c r="E318" s="33" t="s">
        <v>1005</v>
      </c>
      <c r="F318" s="34" t="s">
        <v>857</v>
      </c>
      <c r="G318" s="35">
        <v>3</v>
      </c>
      <c r="H318" s="36">
        <v>0</v>
      </c>
      <c r="I318" s="36">
        <f>ROUND(G318*H318,P4)</f>
        <v>0</v>
      </c>
      <c r="J318" s="31"/>
      <c r="O318" s="37">
        <f>I318*0.21</f>
        <v>0</v>
      </c>
      <c r="P318">
        <v>3</v>
      </c>
    </row>
    <row r="319" spans="1:16" x14ac:dyDescent="0.25">
      <c r="A319" s="31" t="s">
        <v>77</v>
      </c>
      <c r="B319" s="38"/>
      <c r="C319" s="39"/>
      <c r="D319" s="39"/>
      <c r="E319" s="33" t="s">
        <v>796</v>
      </c>
      <c r="F319" s="39"/>
      <c r="G319" s="39"/>
      <c r="H319" s="39"/>
      <c r="I319" s="39"/>
      <c r="J319" s="40"/>
    </row>
    <row r="320" spans="1:16" ht="45" x14ac:dyDescent="0.25">
      <c r="A320" s="31" t="s">
        <v>79</v>
      </c>
      <c r="B320" s="38"/>
      <c r="C320" s="39"/>
      <c r="D320" s="39"/>
      <c r="E320" s="41" t="s">
        <v>908</v>
      </c>
      <c r="F320" s="39"/>
      <c r="G320" s="39"/>
      <c r="H320" s="39"/>
      <c r="I320" s="39"/>
      <c r="J320" s="40"/>
    </row>
    <row r="321" spans="1:16" x14ac:dyDescent="0.25">
      <c r="A321" s="31" t="s">
        <v>81</v>
      </c>
      <c r="B321" s="38"/>
      <c r="C321" s="39"/>
      <c r="D321" s="39"/>
      <c r="E321" s="42" t="s">
        <v>91</v>
      </c>
      <c r="F321" s="39"/>
      <c r="G321" s="39"/>
      <c r="H321" s="39"/>
      <c r="I321" s="39"/>
      <c r="J321" s="40"/>
    </row>
    <row r="322" spans="1:16" x14ac:dyDescent="0.25">
      <c r="A322" s="31" t="s">
        <v>72</v>
      </c>
      <c r="B322" s="31">
        <v>84</v>
      </c>
      <c r="C322" s="32" t="s">
        <v>1006</v>
      </c>
      <c r="D322" s="31" t="s">
        <v>91</v>
      </c>
      <c r="E322" s="33" t="s">
        <v>1007</v>
      </c>
      <c r="F322" s="34" t="s">
        <v>1008</v>
      </c>
      <c r="G322" s="35">
        <v>1</v>
      </c>
      <c r="H322" s="36">
        <v>0</v>
      </c>
      <c r="I322" s="36">
        <f>ROUND(G322*H322,P4)</f>
        <v>0</v>
      </c>
      <c r="J322" s="31"/>
      <c r="O322" s="37">
        <f>I322*0.21</f>
        <v>0</v>
      </c>
      <c r="P322">
        <v>3</v>
      </c>
    </row>
    <row r="323" spans="1:16" x14ac:dyDescent="0.25">
      <c r="A323" s="31" t="s">
        <v>77</v>
      </c>
      <c r="B323" s="38"/>
      <c r="C323" s="39"/>
      <c r="D323" s="39"/>
      <c r="E323" s="33" t="s">
        <v>796</v>
      </c>
      <c r="F323" s="39"/>
      <c r="G323" s="39"/>
      <c r="H323" s="39"/>
      <c r="I323" s="39"/>
      <c r="J323" s="40"/>
    </row>
    <row r="324" spans="1:16" x14ac:dyDescent="0.25">
      <c r="A324" s="31" t="s">
        <v>81</v>
      </c>
      <c r="B324" s="38"/>
      <c r="C324" s="39"/>
      <c r="D324" s="39"/>
      <c r="E324" s="42" t="s">
        <v>91</v>
      </c>
      <c r="F324" s="39"/>
      <c r="G324" s="39"/>
      <c r="H324" s="39"/>
      <c r="I324" s="39"/>
      <c r="J324" s="40"/>
    </row>
    <row r="325" spans="1:16" x14ac:dyDescent="0.25">
      <c r="A325" s="31" t="s">
        <v>72</v>
      </c>
      <c r="B325" s="31">
        <v>85</v>
      </c>
      <c r="C325" s="32" t="s">
        <v>1009</v>
      </c>
      <c r="D325" s="31" t="s">
        <v>91</v>
      </c>
      <c r="E325" s="33" t="s">
        <v>1010</v>
      </c>
      <c r="F325" s="34" t="s">
        <v>869</v>
      </c>
      <c r="G325" s="35">
        <v>108</v>
      </c>
      <c r="H325" s="36">
        <v>0</v>
      </c>
      <c r="I325" s="36">
        <f>ROUND(G325*H325,P4)</f>
        <v>0</v>
      </c>
      <c r="J325" s="31"/>
      <c r="O325" s="37">
        <f>I325*0.21</f>
        <v>0</v>
      </c>
      <c r="P325">
        <v>3</v>
      </c>
    </row>
    <row r="326" spans="1:16" x14ac:dyDescent="0.25">
      <c r="A326" s="31" t="s">
        <v>77</v>
      </c>
      <c r="B326" s="38"/>
      <c r="C326" s="39"/>
      <c r="D326" s="39"/>
      <c r="E326" s="33" t="s">
        <v>796</v>
      </c>
      <c r="F326" s="39"/>
      <c r="G326" s="39"/>
      <c r="H326" s="39"/>
      <c r="I326" s="39"/>
      <c r="J326" s="40"/>
    </row>
    <row r="327" spans="1:16" ht="75" x14ac:dyDescent="0.25">
      <c r="A327" s="31" t="s">
        <v>79</v>
      </c>
      <c r="B327" s="38"/>
      <c r="C327" s="39"/>
      <c r="D327" s="39"/>
      <c r="E327" s="41" t="s">
        <v>1011</v>
      </c>
      <c r="F327" s="39"/>
      <c r="G327" s="39"/>
      <c r="H327" s="39"/>
      <c r="I327" s="39"/>
      <c r="J327" s="40"/>
    </row>
    <row r="328" spans="1:16" x14ac:dyDescent="0.25">
      <c r="A328" s="31" t="s">
        <v>81</v>
      </c>
      <c r="B328" s="38"/>
      <c r="C328" s="39"/>
      <c r="D328" s="39"/>
      <c r="E328" s="42" t="s">
        <v>91</v>
      </c>
      <c r="F328" s="39"/>
      <c r="G328" s="39"/>
      <c r="H328" s="39"/>
      <c r="I328" s="39"/>
      <c r="J328" s="40"/>
    </row>
    <row r="329" spans="1:16" x14ac:dyDescent="0.25">
      <c r="A329" s="31" t="s">
        <v>72</v>
      </c>
      <c r="B329" s="31">
        <v>86</v>
      </c>
      <c r="C329" s="32" t="s">
        <v>1012</v>
      </c>
      <c r="D329" s="31" t="s">
        <v>91</v>
      </c>
      <c r="E329" s="33" t="s">
        <v>1013</v>
      </c>
      <c r="F329" s="34" t="s">
        <v>869</v>
      </c>
      <c r="G329" s="35">
        <v>121.75</v>
      </c>
      <c r="H329" s="36">
        <v>0</v>
      </c>
      <c r="I329" s="36">
        <f>ROUND(G329*H329,P4)</f>
        <v>0</v>
      </c>
      <c r="J329" s="31"/>
      <c r="O329" s="37">
        <f>I329*0.21</f>
        <v>0</v>
      </c>
      <c r="P329">
        <v>3</v>
      </c>
    </row>
    <row r="330" spans="1:16" x14ac:dyDescent="0.25">
      <c r="A330" s="31" t="s">
        <v>77</v>
      </c>
      <c r="B330" s="38"/>
      <c r="C330" s="39"/>
      <c r="D330" s="39"/>
      <c r="E330" s="33" t="s">
        <v>796</v>
      </c>
      <c r="F330" s="39"/>
      <c r="G330" s="39"/>
      <c r="H330" s="39"/>
      <c r="I330" s="39"/>
      <c r="J330" s="40"/>
    </row>
    <row r="331" spans="1:16" ht="120" x14ac:dyDescent="0.25">
      <c r="A331" s="31" t="s">
        <v>79</v>
      </c>
      <c r="B331" s="38"/>
      <c r="C331" s="39"/>
      <c r="D331" s="39"/>
      <c r="E331" s="41" t="s">
        <v>1014</v>
      </c>
      <c r="F331" s="39"/>
      <c r="G331" s="39"/>
      <c r="H331" s="39"/>
      <c r="I331" s="39"/>
      <c r="J331" s="40"/>
    </row>
    <row r="332" spans="1:16" x14ac:dyDescent="0.25">
      <c r="A332" s="31" t="s">
        <v>81</v>
      </c>
      <c r="B332" s="38"/>
      <c r="C332" s="39"/>
      <c r="D332" s="39"/>
      <c r="E332" s="42" t="s">
        <v>91</v>
      </c>
      <c r="F332" s="39"/>
      <c r="G332" s="39"/>
      <c r="H332" s="39"/>
      <c r="I332" s="39"/>
      <c r="J332" s="40"/>
    </row>
    <row r="333" spans="1:16" x14ac:dyDescent="0.25">
      <c r="A333" s="31" t="s">
        <v>72</v>
      </c>
      <c r="B333" s="31">
        <v>87</v>
      </c>
      <c r="C333" s="32" t="s">
        <v>1015</v>
      </c>
      <c r="D333" s="31" t="s">
        <v>91</v>
      </c>
      <c r="E333" s="33" t="s">
        <v>1016</v>
      </c>
      <c r="F333" s="34" t="s">
        <v>869</v>
      </c>
      <c r="G333" s="35">
        <v>466</v>
      </c>
      <c r="H333" s="36">
        <v>0</v>
      </c>
      <c r="I333" s="36">
        <f>ROUND(G333*H333,P4)</f>
        <v>0</v>
      </c>
      <c r="J333" s="31"/>
      <c r="O333" s="37">
        <f>I333*0.21</f>
        <v>0</v>
      </c>
      <c r="P333">
        <v>3</v>
      </c>
    </row>
    <row r="334" spans="1:16" x14ac:dyDescent="0.25">
      <c r="A334" s="31" t="s">
        <v>77</v>
      </c>
      <c r="B334" s="38"/>
      <c r="C334" s="39"/>
      <c r="D334" s="39"/>
      <c r="E334" s="33" t="s">
        <v>796</v>
      </c>
      <c r="F334" s="39"/>
      <c r="G334" s="39"/>
      <c r="H334" s="39"/>
      <c r="I334" s="39"/>
      <c r="J334" s="40"/>
    </row>
    <row r="335" spans="1:16" ht="60" x14ac:dyDescent="0.25">
      <c r="A335" s="31" t="s">
        <v>79</v>
      </c>
      <c r="B335" s="38"/>
      <c r="C335" s="39"/>
      <c r="D335" s="39"/>
      <c r="E335" s="41" t="s">
        <v>1017</v>
      </c>
      <c r="F335" s="39"/>
      <c r="G335" s="39"/>
      <c r="H335" s="39"/>
      <c r="I335" s="39"/>
      <c r="J335" s="40"/>
    </row>
    <row r="336" spans="1:16" x14ac:dyDescent="0.25">
      <c r="A336" s="31" t="s">
        <v>81</v>
      </c>
      <c r="B336" s="38"/>
      <c r="C336" s="39"/>
      <c r="D336" s="39"/>
      <c r="E336" s="42" t="s">
        <v>91</v>
      </c>
      <c r="F336" s="39"/>
      <c r="G336" s="39"/>
      <c r="H336" s="39"/>
      <c r="I336" s="39"/>
      <c r="J336" s="40"/>
    </row>
    <row r="337" spans="1:16" x14ac:dyDescent="0.25">
      <c r="A337" s="31" t="s">
        <v>72</v>
      </c>
      <c r="B337" s="31">
        <v>88</v>
      </c>
      <c r="C337" s="32" t="s">
        <v>1018</v>
      </c>
      <c r="D337" s="31" t="s">
        <v>91</v>
      </c>
      <c r="E337" s="33" t="s">
        <v>1019</v>
      </c>
      <c r="F337" s="34" t="s">
        <v>869</v>
      </c>
      <c r="G337" s="35">
        <v>474.15</v>
      </c>
      <c r="H337" s="36">
        <v>0</v>
      </c>
      <c r="I337" s="36">
        <f>ROUND(G337*H337,P4)</f>
        <v>0</v>
      </c>
      <c r="J337" s="31"/>
      <c r="O337" s="37">
        <f>I337*0.21</f>
        <v>0</v>
      </c>
      <c r="P337">
        <v>3</v>
      </c>
    </row>
    <row r="338" spans="1:16" x14ac:dyDescent="0.25">
      <c r="A338" s="31" t="s">
        <v>77</v>
      </c>
      <c r="B338" s="38"/>
      <c r="C338" s="39"/>
      <c r="D338" s="39"/>
      <c r="E338" s="33" t="s">
        <v>796</v>
      </c>
      <c r="F338" s="39"/>
      <c r="G338" s="39"/>
      <c r="H338" s="39"/>
      <c r="I338" s="39"/>
      <c r="J338" s="40"/>
    </row>
    <row r="339" spans="1:16" ht="90" x14ac:dyDescent="0.25">
      <c r="A339" s="31" t="s">
        <v>79</v>
      </c>
      <c r="B339" s="38"/>
      <c r="C339" s="39"/>
      <c r="D339" s="39"/>
      <c r="E339" s="41" t="s">
        <v>1020</v>
      </c>
      <c r="F339" s="39"/>
      <c r="G339" s="39"/>
      <c r="H339" s="39"/>
      <c r="I339" s="39"/>
      <c r="J339" s="40"/>
    </row>
    <row r="340" spans="1:16" x14ac:dyDescent="0.25">
      <c r="A340" s="31" t="s">
        <v>81</v>
      </c>
      <c r="B340" s="38"/>
      <c r="C340" s="39"/>
      <c r="D340" s="39"/>
      <c r="E340" s="42" t="s">
        <v>91</v>
      </c>
      <c r="F340" s="39"/>
      <c r="G340" s="39"/>
      <c r="H340" s="39"/>
      <c r="I340" s="39"/>
      <c r="J340" s="40"/>
    </row>
    <row r="341" spans="1:16" x14ac:dyDescent="0.25">
      <c r="A341" s="31" t="s">
        <v>72</v>
      </c>
      <c r="B341" s="31">
        <v>89</v>
      </c>
      <c r="C341" s="32" t="s">
        <v>1021</v>
      </c>
      <c r="D341" s="31" t="s">
        <v>91</v>
      </c>
      <c r="E341" s="33" t="s">
        <v>1022</v>
      </c>
      <c r="F341" s="34" t="s">
        <v>869</v>
      </c>
      <c r="G341" s="35">
        <v>50</v>
      </c>
      <c r="H341" s="36">
        <v>0</v>
      </c>
      <c r="I341" s="36">
        <f>ROUND(G341*H341,P4)</f>
        <v>0</v>
      </c>
      <c r="J341" s="31"/>
      <c r="O341" s="37">
        <f>I341*0.21</f>
        <v>0</v>
      </c>
      <c r="P341">
        <v>3</v>
      </c>
    </row>
    <row r="342" spans="1:16" x14ac:dyDescent="0.25">
      <c r="A342" s="31" t="s">
        <v>77</v>
      </c>
      <c r="B342" s="38"/>
      <c r="C342" s="39"/>
      <c r="D342" s="39"/>
      <c r="E342" s="33" t="s">
        <v>796</v>
      </c>
      <c r="F342" s="39"/>
      <c r="G342" s="39"/>
      <c r="H342" s="39"/>
      <c r="I342" s="39"/>
      <c r="J342" s="40"/>
    </row>
    <row r="343" spans="1:16" ht="75" x14ac:dyDescent="0.25">
      <c r="A343" s="31" t="s">
        <v>79</v>
      </c>
      <c r="B343" s="38"/>
      <c r="C343" s="39"/>
      <c r="D343" s="39"/>
      <c r="E343" s="41" t="s">
        <v>1023</v>
      </c>
      <c r="F343" s="39"/>
      <c r="G343" s="39"/>
      <c r="H343" s="39"/>
      <c r="I343" s="39"/>
      <c r="J343" s="40"/>
    </row>
    <row r="344" spans="1:16" x14ac:dyDescent="0.25">
      <c r="A344" s="31" t="s">
        <v>81</v>
      </c>
      <c r="B344" s="38"/>
      <c r="C344" s="39"/>
      <c r="D344" s="39"/>
      <c r="E344" s="42" t="s">
        <v>91</v>
      </c>
      <c r="F344" s="39"/>
      <c r="G344" s="39"/>
      <c r="H344" s="39"/>
      <c r="I344" s="39"/>
      <c r="J344" s="40"/>
    </row>
    <row r="345" spans="1:16" x14ac:dyDescent="0.25">
      <c r="A345" s="31" t="s">
        <v>72</v>
      </c>
      <c r="B345" s="31">
        <v>90</v>
      </c>
      <c r="C345" s="32" t="s">
        <v>1024</v>
      </c>
      <c r="D345" s="31" t="s">
        <v>91</v>
      </c>
      <c r="E345" s="33" t="s">
        <v>1025</v>
      </c>
      <c r="F345" s="34" t="s">
        <v>869</v>
      </c>
      <c r="G345" s="35">
        <v>50</v>
      </c>
      <c r="H345" s="36">
        <v>0</v>
      </c>
      <c r="I345" s="36">
        <f>ROUND(G345*H345,P4)</f>
        <v>0</v>
      </c>
      <c r="J345" s="31"/>
      <c r="O345" s="37">
        <f>I345*0.21</f>
        <v>0</v>
      </c>
      <c r="P345">
        <v>3</v>
      </c>
    </row>
    <row r="346" spans="1:16" x14ac:dyDescent="0.25">
      <c r="A346" s="31" t="s">
        <v>77</v>
      </c>
      <c r="B346" s="38"/>
      <c r="C346" s="39"/>
      <c r="D346" s="39"/>
      <c r="E346" s="33" t="s">
        <v>796</v>
      </c>
      <c r="F346" s="39"/>
      <c r="G346" s="39"/>
      <c r="H346" s="39"/>
      <c r="I346" s="39"/>
      <c r="J346" s="40"/>
    </row>
    <row r="347" spans="1:16" ht="90" x14ac:dyDescent="0.25">
      <c r="A347" s="31" t="s">
        <v>79</v>
      </c>
      <c r="B347" s="38"/>
      <c r="C347" s="39"/>
      <c r="D347" s="39"/>
      <c r="E347" s="41" t="s">
        <v>1026</v>
      </c>
      <c r="F347" s="39"/>
      <c r="G347" s="39"/>
      <c r="H347" s="39"/>
      <c r="I347" s="39"/>
      <c r="J347" s="40"/>
    </row>
    <row r="348" spans="1:16" x14ac:dyDescent="0.25">
      <c r="A348" s="31" t="s">
        <v>81</v>
      </c>
      <c r="B348" s="38"/>
      <c r="C348" s="39"/>
      <c r="D348" s="39"/>
      <c r="E348" s="42" t="s">
        <v>91</v>
      </c>
      <c r="F348" s="39"/>
      <c r="G348" s="39"/>
      <c r="H348" s="39"/>
      <c r="I348" s="39"/>
      <c r="J348" s="40"/>
    </row>
    <row r="349" spans="1:16" ht="30" x14ac:dyDescent="0.25">
      <c r="A349" s="31" t="s">
        <v>72</v>
      </c>
      <c r="B349" s="31">
        <v>91</v>
      </c>
      <c r="C349" s="32" t="s">
        <v>1027</v>
      </c>
      <c r="D349" s="31" t="s">
        <v>91</v>
      </c>
      <c r="E349" s="33" t="s">
        <v>1028</v>
      </c>
      <c r="F349" s="34" t="s">
        <v>857</v>
      </c>
      <c r="G349" s="35">
        <v>4</v>
      </c>
      <c r="H349" s="36">
        <v>0</v>
      </c>
      <c r="I349" s="36">
        <f>ROUND(G349*H349,P4)</f>
        <v>0</v>
      </c>
      <c r="J349" s="31"/>
      <c r="O349" s="37">
        <f>I349*0.21</f>
        <v>0</v>
      </c>
      <c r="P349">
        <v>3</v>
      </c>
    </row>
    <row r="350" spans="1:16" x14ac:dyDescent="0.25">
      <c r="A350" s="31" t="s">
        <v>77</v>
      </c>
      <c r="B350" s="38"/>
      <c r="C350" s="39"/>
      <c r="D350" s="39"/>
      <c r="E350" s="33" t="s">
        <v>796</v>
      </c>
      <c r="F350" s="39"/>
      <c r="G350" s="39"/>
      <c r="H350" s="39"/>
      <c r="I350" s="39"/>
      <c r="J350" s="40"/>
    </row>
    <row r="351" spans="1:16" x14ac:dyDescent="0.25">
      <c r="A351" s="31" t="s">
        <v>81</v>
      </c>
      <c r="B351" s="38"/>
      <c r="C351" s="39"/>
      <c r="D351" s="39"/>
      <c r="E351" s="42" t="s">
        <v>91</v>
      </c>
      <c r="F351" s="39"/>
      <c r="G351" s="39"/>
      <c r="H351" s="39"/>
      <c r="I351" s="39"/>
      <c r="J351" s="40"/>
    </row>
    <row r="352" spans="1:16" x14ac:dyDescent="0.25">
      <c r="A352" s="31" t="s">
        <v>72</v>
      </c>
      <c r="B352" s="31">
        <v>92</v>
      </c>
      <c r="C352" s="32" t="s">
        <v>1029</v>
      </c>
      <c r="D352" s="31" t="s">
        <v>91</v>
      </c>
      <c r="E352" s="33" t="s">
        <v>1030</v>
      </c>
      <c r="F352" s="34" t="s">
        <v>857</v>
      </c>
      <c r="G352" s="35">
        <v>26</v>
      </c>
      <c r="H352" s="36">
        <v>0</v>
      </c>
      <c r="I352" s="36">
        <f>ROUND(G352*H352,P4)</f>
        <v>0</v>
      </c>
      <c r="J352" s="31"/>
      <c r="O352" s="37">
        <f>I352*0.21</f>
        <v>0</v>
      </c>
      <c r="P352">
        <v>3</v>
      </c>
    </row>
    <row r="353" spans="1:16" x14ac:dyDescent="0.25">
      <c r="A353" s="31" t="s">
        <v>77</v>
      </c>
      <c r="B353" s="38"/>
      <c r="C353" s="39"/>
      <c r="D353" s="39"/>
      <c r="E353" s="33" t="s">
        <v>796</v>
      </c>
      <c r="F353" s="39"/>
      <c r="G353" s="39"/>
      <c r="H353" s="39"/>
      <c r="I353" s="39"/>
      <c r="J353" s="40"/>
    </row>
    <row r="354" spans="1:16" ht="60" x14ac:dyDescent="0.25">
      <c r="A354" s="31" t="s">
        <v>79</v>
      </c>
      <c r="B354" s="38"/>
      <c r="C354" s="39"/>
      <c r="D354" s="39"/>
      <c r="E354" s="41" t="s">
        <v>1031</v>
      </c>
      <c r="F354" s="39"/>
      <c r="G354" s="39"/>
      <c r="H354" s="39"/>
      <c r="I354" s="39"/>
      <c r="J354" s="40"/>
    </row>
    <row r="355" spans="1:16" x14ac:dyDescent="0.25">
      <c r="A355" s="31" t="s">
        <v>81</v>
      </c>
      <c r="B355" s="38"/>
      <c r="C355" s="39"/>
      <c r="D355" s="39"/>
      <c r="E355" s="42" t="s">
        <v>91</v>
      </c>
      <c r="F355" s="39"/>
      <c r="G355" s="39"/>
      <c r="H355" s="39"/>
      <c r="I355" s="39"/>
      <c r="J355" s="40"/>
    </row>
    <row r="356" spans="1:16" x14ac:dyDescent="0.25">
      <c r="A356" s="31" t="s">
        <v>72</v>
      </c>
      <c r="B356" s="31">
        <v>93</v>
      </c>
      <c r="C356" s="32" t="s">
        <v>1032</v>
      </c>
      <c r="D356" s="31" t="s">
        <v>91</v>
      </c>
      <c r="E356" s="33" t="s">
        <v>1033</v>
      </c>
      <c r="F356" s="34" t="s">
        <v>857</v>
      </c>
      <c r="G356" s="35">
        <v>1</v>
      </c>
      <c r="H356" s="36">
        <v>0</v>
      </c>
      <c r="I356" s="36">
        <f>ROUND(G356*H356,P4)</f>
        <v>0</v>
      </c>
      <c r="J356" s="31"/>
      <c r="O356" s="37">
        <f>I356*0.21</f>
        <v>0</v>
      </c>
      <c r="P356">
        <v>3</v>
      </c>
    </row>
    <row r="357" spans="1:16" x14ac:dyDescent="0.25">
      <c r="A357" s="31" t="s">
        <v>77</v>
      </c>
      <c r="B357" s="38"/>
      <c r="C357" s="39"/>
      <c r="D357" s="39"/>
      <c r="E357" s="33" t="s">
        <v>796</v>
      </c>
      <c r="F357" s="39"/>
      <c r="G357" s="39"/>
      <c r="H357" s="39"/>
      <c r="I357" s="39"/>
      <c r="J357" s="40"/>
    </row>
    <row r="358" spans="1:16" ht="45" x14ac:dyDescent="0.25">
      <c r="A358" s="31" t="s">
        <v>79</v>
      </c>
      <c r="B358" s="38"/>
      <c r="C358" s="39"/>
      <c r="D358" s="39"/>
      <c r="E358" s="41" t="s">
        <v>905</v>
      </c>
      <c r="F358" s="39"/>
      <c r="G358" s="39"/>
      <c r="H358" s="39"/>
      <c r="I358" s="39"/>
      <c r="J358" s="40"/>
    </row>
    <row r="359" spans="1:16" x14ac:dyDescent="0.25">
      <c r="A359" s="31" t="s">
        <v>81</v>
      </c>
      <c r="B359" s="38"/>
      <c r="C359" s="39"/>
      <c r="D359" s="39"/>
      <c r="E359" s="42" t="s">
        <v>91</v>
      </c>
      <c r="F359" s="39"/>
      <c r="G359" s="39"/>
      <c r="H359" s="39"/>
      <c r="I359" s="39"/>
      <c r="J359" s="40"/>
    </row>
    <row r="360" spans="1:16" x14ac:dyDescent="0.25">
      <c r="A360" s="31" t="s">
        <v>72</v>
      </c>
      <c r="B360" s="31">
        <v>94</v>
      </c>
      <c r="C360" s="32" t="s">
        <v>1034</v>
      </c>
      <c r="D360" s="31" t="s">
        <v>91</v>
      </c>
      <c r="E360" s="33" t="s">
        <v>1035</v>
      </c>
      <c r="F360" s="34" t="s">
        <v>869</v>
      </c>
      <c r="G360" s="35">
        <v>637.75</v>
      </c>
      <c r="H360" s="36">
        <v>0</v>
      </c>
      <c r="I360" s="36">
        <f>ROUND(G360*H360,P4)</f>
        <v>0</v>
      </c>
      <c r="J360" s="31"/>
      <c r="O360" s="37">
        <f>I360*0.21</f>
        <v>0</v>
      </c>
      <c r="P360">
        <v>3</v>
      </c>
    </row>
    <row r="361" spans="1:16" x14ac:dyDescent="0.25">
      <c r="A361" s="31" t="s">
        <v>77</v>
      </c>
      <c r="B361" s="38"/>
      <c r="C361" s="39"/>
      <c r="D361" s="39"/>
      <c r="E361" s="33" t="s">
        <v>796</v>
      </c>
      <c r="F361" s="39"/>
      <c r="G361" s="39"/>
      <c r="H361" s="39"/>
      <c r="I361" s="39"/>
      <c r="J361" s="40"/>
    </row>
    <row r="362" spans="1:16" ht="45" x14ac:dyDescent="0.25">
      <c r="A362" s="31" t="s">
        <v>79</v>
      </c>
      <c r="B362" s="38"/>
      <c r="C362" s="39"/>
      <c r="D362" s="39"/>
      <c r="E362" s="41" t="s">
        <v>1036</v>
      </c>
      <c r="F362" s="39"/>
      <c r="G362" s="39"/>
      <c r="H362" s="39"/>
      <c r="I362" s="39"/>
      <c r="J362" s="40"/>
    </row>
    <row r="363" spans="1:16" x14ac:dyDescent="0.25">
      <c r="A363" s="31" t="s">
        <v>81</v>
      </c>
      <c r="B363" s="38"/>
      <c r="C363" s="39"/>
      <c r="D363" s="39"/>
      <c r="E363" s="42" t="s">
        <v>91</v>
      </c>
      <c r="F363" s="39"/>
      <c r="G363" s="39"/>
      <c r="H363" s="39"/>
      <c r="I363" s="39"/>
      <c r="J363" s="40"/>
    </row>
    <row r="364" spans="1:16" x14ac:dyDescent="0.25">
      <c r="A364" s="31" t="s">
        <v>72</v>
      </c>
      <c r="B364" s="31">
        <v>95</v>
      </c>
      <c r="C364" s="32" t="s">
        <v>1037</v>
      </c>
      <c r="D364" s="31" t="s">
        <v>91</v>
      </c>
      <c r="E364" s="33" t="s">
        <v>1038</v>
      </c>
      <c r="F364" s="34" t="s">
        <v>869</v>
      </c>
      <c r="G364" s="35">
        <v>637.75</v>
      </c>
      <c r="H364" s="36">
        <v>0</v>
      </c>
      <c r="I364" s="36">
        <f>ROUND(G364*H364,P4)</f>
        <v>0</v>
      </c>
      <c r="J364" s="31"/>
      <c r="O364" s="37">
        <f>I364*0.21</f>
        <v>0</v>
      </c>
      <c r="P364">
        <v>3</v>
      </c>
    </row>
    <row r="365" spans="1:16" x14ac:dyDescent="0.25">
      <c r="A365" s="31" t="s">
        <v>77</v>
      </c>
      <c r="B365" s="38"/>
      <c r="C365" s="39"/>
      <c r="D365" s="39"/>
      <c r="E365" s="33" t="s">
        <v>796</v>
      </c>
      <c r="F365" s="39"/>
      <c r="G365" s="39"/>
      <c r="H365" s="39"/>
      <c r="I365" s="39"/>
      <c r="J365" s="40"/>
    </row>
    <row r="366" spans="1:16" ht="45" x14ac:dyDescent="0.25">
      <c r="A366" s="31" t="s">
        <v>79</v>
      </c>
      <c r="B366" s="38"/>
      <c r="C366" s="39"/>
      <c r="D366" s="39"/>
      <c r="E366" s="41" t="s">
        <v>1036</v>
      </c>
      <c r="F366" s="39"/>
      <c r="G366" s="39"/>
      <c r="H366" s="39"/>
      <c r="I366" s="39"/>
      <c r="J366" s="40"/>
    </row>
    <row r="367" spans="1:16" x14ac:dyDescent="0.25">
      <c r="A367" s="31" t="s">
        <v>81</v>
      </c>
      <c r="B367" s="38"/>
      <c r="C367" s="39"/>
      <c r="D367" s="39"/>
      <c r="E367" s="42" t="s">
        <v>91</v>
      </c>
      <c r="F367" s="39"/>
      <c r="G367" s="39"/>
      <c r="H367" s="39"/>
      <c r="I367" s="39"/>
      <c r="J367" s="40"/>
    </row>
    <row r="368" spans="1:16" x14ac:dyDescent="0.25">
      <c r="A368" s="31" t="s">
        <v>72</v>
      </c>
      <c r="B368" s="31">
        <v>96</v>
      </c>
      <c r="C368" s="32" t="s">
        <v>1039</v>
      </c>
      <c r="D368" s="31" t="s">
        <v>91</v>
      </c>
      <c r="E368" s="33" t="s">
        <v>1040</v>
      </c>
      <c r="F368" s="34" t="s">
        <v>857</v>
      </c>
      <c r="G368" s="35">
        <v>18</v>
      </c>
      <c r="H368" s="36">
        <v>0</v>
      </c>
      <c r="I368" s="36">
        <f>ROUND(G368*H368,P4)</f>
        <v>0</v>
      </c>
      <c r="J368" s="31"/>
      <c r="O368" s="37">
        <f>I368*0.21</f>
        <v>0</v>
      </c>
      <c r="P368">
        <v>3</v>
      </c>
    </row>
    <row r="369" spans="1:16" x14ac:dyDescent="0.25">
      <c r="A369" s="31" t="s">
        <v>77</v>
      </c>
      <c r="B369" s="38"/>
      <c r="C369" s="39"/>
      <c r="D369" s="39"/>
      <c r="E369" s="33" t="s">
        <v>796</v>
      </c>
      <c r="F369" s="39"/>
      <c r="G369" s="39"/>
      <c r="H369" s="39"/>
      <c r="I369" s="39"/>
      <c r="J369" s="40"/>
    </row>
    <row r="370" spans="1:16" x14ac:dyDescent="0.25">
      <c r="A370" s="31" t="s">
        <v>81</v>
      </c>
      <c r="B370" s="38"/>
      <c r="C370" s="39"/>
      <c r="D370" s="39"/>
      <c r="E370" s="42" t="s">
        <v>91</v>
      </c>
      <c r="F370" s="39"/>
      <c r="G370" s="39"/>
      <c r="H370" s="39"/>
      <c r="I370" s="39"/>
      <c r="J370" s="40"/>
    </row>
    <row r="371" spans="1:16" x14ac:dyDescent="0.25">
      <c r="A371" s="31" t="s">
        <v>72</v>
      </c>
      <c r="B371" s="31">
        <v>97</v>
      </c>
      <c r="C371" s="32" t="s">
        <v>1041</v>
      </c>
      <c r="D371" s="31" t="s">
        <v>91</v>
      </c>
      <c r="E371" s="33" t="s">
        <v>1042</v>
      </c>
      <c r="F371" s="34" t="s">
        <v>857</v>
      </c>
      <c r="G371" s="35">
        <v>26</v>
      </c>
      <c r="H371" s="36">
        <v>0</v>
      </c>
      <c r="I371" s="36">
        <f>ROUND(G371*H371,P4)</f>
        <v>0</v>
      </c>
      <c r="J371" s="31"/>
      <c r="O371" s="37">
        <f>I371*0.21</f>
        <v>0</v>
      </c>
      <c r="P371">
        <v>3</v>
      </c>
    </row>
    <row r="372" spans="1:16" x14ac:dyDescent="0.25">
      <c r="A372" s="31" t="s">
        <v>77</v>
      </c>
      <c r="B372" s="38"/>
      <c r="C372" s="39"/>
      <c r="D372" s="39"/>
      <c r="E372" s="33" t="s">
        <v>796</v>
      </c>
      <c r="F372" s="39"/>
      <c r="G372" s="39"/>
      <c r="H372" s="39"/>
      <c r="I372" s="39"/>
      <c r="J372" s="40"/>
    </row>
    <row r="373" spans="1:16" x14ac:dyDescent="0.25">
      <c r="A373" s="31" t="s">
        <v>81</v>
      </c>
      <c r="B373" s="38"/>
      <c r="C373" s="39"/>
      <c r="D373" s="39"/>
      <c r="E373" s="42" t="s">
        <v>91</v>
      </c>
      <c r="F373" s="39"/>
      <c r="G373" s="39"/>
      <c r="H373" s="39"/>
      <c r="I373" s="39"/>
      <c r="J373" s="40"/>
    </row>
    <row r="374" spans="1:16" x14ac:dyDescent="0.25">
      <c r="A374" s="25" t="s">
        <v>69</v>
      </c>
      <c r="B374" s="26"/>
      <c r="C374" s="27" t="s">
        <v>1043</v>
      </c>
      <c r="D374" s="28"/>
      <c r="E374" s="25" t="s">
        <v>1044</v>
      </c>
      <c r="F374" s="28"/>
      <c r="G374" s="28"/>
      <c r="H374" s="28"/>
      <c r="I374" s="29">
        <f>SUMIFS(I375:I390,A375:A390,"P")</f>
        <v>0</v>
      </c>
      <c r="J374" s="30"/>
    </row>
    <row r="375" spans="1:16" ht="30" x14ac:dyDescent="0.25">
      <c r="A375" s="31" t="s">
        <v>72</v>
      </c>
      <c r="B375" s="31">
        <v>98</v>
      </c>
      <c r="C375" s="32" t="s">
        <v>1045</v>
      </c>
      <c r="D375" s="31" t="s">
        <v>91</v>
      </c>
      <c r="E375" s="33" t="s">
        <v>1046</v>
      </c>
      <c r="F375" s="34" t="s">
        <v>153</v>
      </c>
      <c r="G375" s="35">
        <v>24.338999999999999</v>
      </c>
      <c r="H375" s="36">
        <v>0</v>
      </c>
      <c r="I375" s="36">
        <f>ROUND(G375*H375,P4)</f>
        <v>0</v>
      </c>
      <c r="J375" s="31"/>
      <c r="O375" s="37">
        <f>I375*0.21</f>
        <v>0</v>
      </c>
      <c r="P375">
        <v>3</v>
      </c>
    </row>
    <row r="376" spans="1:16" x14ac:dyDescent="0.25">
      <c r="A376" s="31" t="s">
        <v>77</v>
      </c>
      <c r="B376" s="38"/>
      <c r="C376" s="39"/>
      <c r="D376" s="39"/>
      <c r="E376" s="33" t="s">
        <v>796</v>
      </c>
      <c r="F376" s="39"/>
      <c r="G376" s="39"/>
      <c r="H376" s="39"/>
      <c r="I376" s="39"/>
      <c r="J376" s="40"/>
    </row>
    <row r="377" spans="1:16" ht="45" x14ac:dyDescent="0.25">
      <c r="A377" s="31" t="s">
        <v>79</v>
      </c>
      <c r="B377" s="38"/>
      <c r="C377" s="39"/>
      <c r="D377" s="39"/>
      <c r="E377" s="41" t="s">
        <v>1047</v>
      </c>
      <c r="F377" s="39"/>
      <c r="G377" s="39"/>
      <c r="H377" s="39"/>
      <c r="I377" s="39"/>
      <c r="J377" s="40"/>
    </row>
    <row r="378" spans="1:16" x14ac:dyDescent="0.25">
      <c r="A378" s="31" t="s">
        <v>81</v>
      </c>
      <c r="B378" s="38"/>
      <c r="C378" s="39"/>
      <c r="D378" s="39"/>
      <c r="E378" s="42" t="s">
        <v>91</v>
      </c>
      <c r="F378" s="39"/>
      <c r="G378" s="39"/>
      <c r="H378" s="39"/>
      <c r="I378" s="39"/>
      <c r="J378" s="40"/>
    </row>
    <row r="379" spans="1:16" ht="45" x14ac:dyDescent="0.25">
      <c r="A379" s="31" t="s">
        <v>72</v>
      </c>
      <c r="B379" s="31">
        <v>99</v>
      </c>
      <c r="C379" s="32" t="s">
        <v>1048</v>
      </c>
      <c r="D379" s="31" t="s">
        <v>91</v>
      </c>
      <c r="E379" s="33" t="s">
        <v>1049</v>
      </c>
      <c r="F379" s="34" t="s">
        <v>153</v>
      </c>
      <c r="G379" s="35">
        <v>340.74599999999998</v>
      </c>
      <c r="H379" s="36">
        <v>0</v>
      </c>
      <c r="I379" s="36">
        <f>ROUND(G379*H379,P4)</f>
        <v>0</v>
      </c>
      <c r="J379" s="31"/>
      <c r="O379" s="37">
        <f>I379*0.21</f>
        <v>0</v>
      </c>
      <c r="P379">
        <v>3</v>
      </c>
    </row>
    <row r="380" spans="1:16" x14ac:dyDescent="0.25">
      <c r="A380" s="31" t="s">
        <v>77</v>
      </c>
      <c r="B380" s="38"/>
      <c r="C380" s="39"/>
      <c r="D380" s="39"/>
      <c r="E380" s="33" t="s">
        <v>796</v>
      </c>
      <c r="F380" s="39"/>
      <c r="G380" s="39"/>
      <c r="H380" s="39"/>
      <c r="I380" s="39"/>
      <c r="J380" s="40"/>
    </row>
    <row r="381" spans="1:16" ht="45" x14ac:dyDescent="0.25">
      <c r="A381" s="31" t="s">
        <v>79</v>
      </c>
      <c r="B381" s="38"/>
      <c r="C381" s="39"/>
      <c r="D381" s="39"/>
      <c r="E381" s="41" t="s">
        <v>1050</v>
      </c>
      <c r="F381" s="39"/>
      <c r="G381" s="39"/>
      <c r="H381" s="39"/>
      <c r="I381" s="39"/>
      <c r="J381" s="40"/>
    </row>
    <row r="382" spans="1:16" x14ac:dyDescent="0.25">
      <c r="A382" s="31" t="s">
        <v>81</v>
      </c>
      <c r="B382" s="38"/>
      <c r="C382" s="39"/>
      <c r="D382" s="39"/>
      <c r="E382" s="42" t="s">
        <v>91</v>
      </c>
      <c r="F382" s="39"/>
      <c r="G382" s="39"/>
      <c r="H382" s="39"/>
      <c r="I382" s="39"/>
      <c r="J382" s="40"/>
    </row>
    <row r="383" spans="1:16" ht="30" x14ac:dyDescent="0.25">
      <c r="A383" s="31" t="s">
        <v>72</v>
      </c>
      <c r="B383" s="31">
        <v>100</v>
      </c>
      <c r="C383" s="32" t="s">
        <v>1051</v>
      </c>
      <c r="D383" s="31" t="s">
        <v>91</v>
      </c>
      <c r="E383" s="33" t="s">
        <v>1052</v>
      </c>
      <c r="F383" s="34" t="s">
        <v>153</v>
      </c>
      <c r="G383" s="35">
        <v>24.338999999999999</v>
      </c>
      <c r="H383" s="36">
        <v>0</v>
      </c>
      <c r="I383" s="36">
        <f>ROUND(G383*H383,P4)</f>
        <v>0</v>
      </c>
      <c r="J383" s="31"/>
      <c r="O383" s="37">
        <f>I383*0.21</f>
        <v>0</v>
      </c>
      <c r="P383">
        <v>3</v>
      </c>
    </row>
    <row r="384" spans="1:16" x14ac:dyDescent="0.25">
      <c r="A384" s="31" t="s">
        <v>77</v>
      </c>
      <c r="B384" s="38"/>
      <c r="C384" s="39"/>
      <c r="D384" s="39"/>
      <c r="E384" s="33" t="s">
        <v>796</v>
      </c>
      <c r="F384" s="39"/>
      <c r="G384" s="39"/>
      <c r="H384" s="39"/>
      <c r="I384" s="39"/>
      <c r="J384" s="40"/>
    </row>
    <row r="385" spans="1:16" ht="45" x14ac:dyDescent="0.25">
      <c r="A385" s="31" t="s">
        <v>79</v>
      </c>
      <c r="B385" s="38"/>
      <c r="C385" s="39"/>
      <c r="D385" s="39"/>
      <c r="E385" s="41" t="s">
        <v>1047</v>
      </c>
      <c r="F385" s="39"/>
      <c r="G385" s="39"/>
      <c r="H385" s="39"/>
      <c r="I385" s="39"/>
      <c r="J385" s="40"/>
    </row>
    <row r="386" spans="1:16" x14ac:dyDescent="0.25">
      <c r="A386" s="31" t="s">
        <v>81</v>
      </c>
      <c r="B386" s="38"/>
      <c r="C386" s="39"/>
      <c r="D386" s="39"/>
      <c r="E386" s="42" t="s">
        <v>91</v>
      </c>
      <c r="F386" s="39"/>
      <c r="G386" s="39"/>
      <c r="H386" s="39"/>
      <c r="I386" s="39"/>
      <c r="J386" s="40"/>
    </row>
    <row r="387" spans="1:16" ht="30" x14ac:dyDescent="0.25">
      <c r="A387" s="31" t="s">
        <v>72</v>
      </c>
      <c r="B387" s="31">
        <v>101</v>
      </c>
      <c r="C387" s="32" t="s">
        <v>1053</v>
      </c>
      <c r="D387" s="31" t="s">
        <v>91</v>
      </c>
      <c r="E387" s="33" t="s">
        <v>841</v>
      </c>
      <c r="F387" s="34" t="s">
        <v>153</v>
      </c>
      <c r="G387" s="35">
        <v>24.338999999999999</v>
      </c>
      <c r="H387" s="36">
        <v>0</v>
      </c>
      <c r="I387" s="36">
        <f>ROUND(G387*H387,P4)</f>
        <v>0</v>
      </c>
      <c r="J387" s="31"/>
      <c r="O387" s="37">
        <f>I387*0.21</f>
        <v>0</v>
      </c>
      <c r="P387">
        <v>3</v>
      </c>
    </row>
    <row r="388" spans="1:16" x14ac:dyDescent="0.25">
      <c r="A388" s="31" t="s">
        <v>77</v>
      </c>
      <c r="B388" s="38"/>
      <c r="C388" s="39"/>
      <c r="D388" s="39"/>
      <c r="E388" s="33" t="s">
        <v>796</v>
      </c>
      <c r="F388" s="39"/>
      <c r="G388" s="39"/>
      <c r="H388" s="39"/>
      <c r="I388" s="39"/>
      <c r="J388" s="40"/>
    </row>
    <row r="389" spans="1:16" ht="60" x14ac:dyDescent="0.25">
      <c r="A389" s="31" t="s">
        <v>79</v>
      </c>
      <c r="B389" s="38"/>
      <c r="C389" s="39"/>
      <c r="D389" s="39"/>
      <c r="E389" s="41" t="s">
        <v>1054</v>
      </c>
      <c r="F389" s="39"/>
      <c r="G389" s="39"/>
      <c r="H389" s="39"/>
      <c r="I389" s="39"/>
      <c r="J389" s="40"/>
    </row>
    <row r="390" spans="1:16" x14ac:dyDescent="0.25">
      <c r="A390" s="31" t="s">
        <v>81</v>
      </c>
      <c r="B390" s="38"/>
      <c r="C390" s="39"/>
      <c r="D390" s="39"/>
      <c r="E390" s="42" t="s">
        <v>91</v>
      </c>
      <c r="F390" s="39"/>
      <c r="G390" s="39"/>
      <c r="H390" s="39"/>
      <c r="I390" s="39"/>
      <c r="J390" s="40"/>
    </row>
    <row r="391" spans="1:16" x14ac:dyDescent="0.25">
      <c r="A391" s="25" t="s">
        <v>69</v>
      </c>
      <c r="B391" s="26"/>
      <c r="C391" s="27" t="s">
        <v>1055</v>
      </c>
      <c r="D391" s="28"/>
      <c r="E391" s="25" t="s">
        <v>1056</v>
      </c>
      <c r="F391" s="28"/>
      <c r="G391" s="28"/>
      <c r="H391" s="28"/>
      <c r="I391" s="29">
        <f>SUMIFS(I392:I394,A392:A394,"P")</f>
        <v>0</v>
      </c>
      <c r="J391" s="30"/>
    </row>
    <row r="392" spans="1:16" ht="45" x14ac:dyDescent="0.25">
      <c r="A392" s="31" t="s">
        <v>72</v>
      </c>
      <c r="B392" s="31">
        <v>102</v>
      </c>
      <c r="C392" s="32" t="s">
        <v>1057</v>
      </c>
      <c r="D392" s="31" t="s">
        <v>91</v>
      </c>
      <c r="E392" s="33" t="s">
        <v>1058</v>
      </c>
      <c r="F392" s="34" t="s">
        <v>153</v>
      </c>
      <c r="G392" s="35">
        <v>542.41800000000001</v>
      </c>
      <c r="H392" s="36">
        <v>0</v>
      </c>
      <c r="I392" s="36">
        <f>ROUND(G392*H392,P4)</f>
        <v>0</v>
      </c>
      <c r="J392" s="31"/>
      <c r="O392" s="37">
        <f>I392*0.21</f>
        <v>0</v>
      </c>
      <c r="P392">
        <v>3</v>
      </c>
    </row>
    <row r="393" spans="1:16" x14ac:dyDescent="0.25">
      <c r="A393" s="31" t="s">
        <v>77</v>
      </c>
      <c r="B393" s="38"/>
      <c r="C393" s="39"/>
      <c r="D393" s="39"/>
      <c r="E393" s="33" t="s">
        <v>796</v>
      </c>
      <c r="F393" s="39"/>
      <c r="G393" s="39"/>
      <c r="H393" s="39"/>
      <c r="I393" s="39"/>
      <c r="J393" s="40"/>
    </row>
    <row r="394" spans="1:16" x14ac:dyDescent="0.25">
      <c r="A394" s="31" t="s">
        <v>81</v>
      </c>
      <c r="B394" s="43"/>
      <c r="C394" s="44"/>
      <c r="D394" s="44"/>
      <c r="E394" s="46" t="s">
        <v>91</v>
      </c>
      <c r="F394" s="44"/>
      <c r="G394" s="44"/>
      <c r="H394" s="44"/>
      <c r="I394" s="44"/>
      <c r="J394" s="45"/>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P47"/>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48" t="s">
        <v>54</v>
      </c>
      <c r="D3" s="49"/>
      <c r="E3" s="18" t="s">
        <v>55</v>
      </c>
      <c r="F3" s="14"/>
      <c r="G3" s="14"/>
      <c r="H3" s="19" t="s">
        <v>41</v>
      </c>
      <c r="I3" s="20">
        <f>SUMIFS(I9:I47,A9:A47,"SD")</f>
        <v>0</v>
      </c>
      <c r="J3" s="16"/>
      <c r="O3">
        <v>0</v>
      </c>
      <c r="P3">
        <v>2</v>
      </c>
    </row>
    <row r="4" spans="1:16" x14ac:dyDescent="0.25">
      <c r="A4" s="3" t="s">
        <v>56</v>
      </c>
      <c r="B4" s="17" t="s">
        <v>623</v>
      </c>
      <c r="C4" s="48" t="s">
        <v>791</v>
      </c>
      <c r="D4" s="49"/>
      <c r="E4" s="18" t="s">
        <v>792</v>
      </c>
      <c r="F4" s="14"/>
      <c r="G4" s="14"/>
      <c r="H4" s="14"/>
      <c r="I4" s="14"/>
      <c r="J4" s="16"/>
      <c r="O4">
        <v>0.15</v>
      </c>
      <c r="P4">
        <v>2</v>
      </c>
    </row>
    <row r="5" spans="1:16" x14ac:dyDescent="0.25">
      <c r="A5" s="3" t="s">
        <v>626</v>
      </c>
      <c r="B5" s="17" t="s">
        <v>57</v>
      </c>
      <c r="C5" s="48" t="s">
        <v>41</v>
      </c>
      <c r="D5" s="49"/>
      <c r="E5" s="18" t="s">
        <v>42</v>
      </c>
      <c r="F5" s="14"/>
      <c r="G5" s="14"/>
      <c r="H5" s="14"/>
      <c r="I5" s="14"/>
      <c r="J5" s="16"/>
      <c r="O5">
        <v>0.21</v>
      </c>
    </row>
    <row r="6" spans="1:16" x14ac:dyDescent="0.25">
      <c r="A6" s="50" t="s">
        <v>58</v>
      </c>
      <c r="B6" s="51" t="s">
        <v>59</v>
      </c>
      <c r="C6" s="52" t="s">
        <v>60</v>
      </c>
      <c r="D6" s="52" t="s">
        <v>61</v>
      </c>
      <c r="E6" s="52" t="s">
        <v>62</v>
      </c>
      <c r="F6" s="52" t="s">
        <v>63</v>
      </c>
      <c r="G6" s="52" t="s">
        <v>64</v>
      </c>
      <c r="H6" s="52" t="s">
        <v>65</v>
      </c>
      <c r="I6" s="52"/>
      <c r="J6" s="53" t="s">
        <v>66</v>
      </c>
    </row>
    <row r="7" spans="1:16" x14ac:dyDescent="0.25">
      <c r="A7" s="50"/>
      <c r="B7" s="51"/>
      <c r="C7" s="52"/>
      <c r="D7" s="52"/>
      <c r="E7" s="52"/>
      <c r="F7" s="52"/>
      <c r="G7" s="52"/>
      <c r="H7" s="6" t="s">
        <v>67</v>
      </c>
      <c r="I7" s="6" t="s">
        <v>68</v>
      </c>
      <c r="J7" s="53"/>
    </row>
    <row r="8" spans="1:16" x14ac:dyDescent="0.25">
      <c r="A8" s="23">
        <v>0</v>
      </c>
      <c r="B8" s="21">
        <v>1</v>
      </c>
      <c r="C8" s="24">
        <v>2</v>
      </c>
      <c r="D8" s="6">
        <v>3</v>
      </c>
      <c r="E8" s="24">
        <v>4</v>
      </c>
      <c r="F8" s="6">
        <v>5</v>
      </c>
      <c r="G8" s="6">
        <v>6</v>
      </c>
      <c r="H8" s="6">
        <v>7</v>
      </c>
      <c r="I8" s="24">
        <v>8</v>
      </c>
      <c r="J8" s="22">
        <v>9</v>
      </c>
    </row>
    <row r="9" spans="1:16" x14ac:dyDescent="0.25">
      <c r="A9" s="25" t="s">
        <v>69</v>
      </c>
      <c r="B9" s="26"/>
      <c r="C9" s="27" t="s">
        <v>1059</v>
      </c>
      <c r="D9" s="28"/>
      <c r="E9" s="25" t="s">
        <v>1060</v>
      </c>
      <c r="F9" s="28"/>
      <c r="G9" s="28"/>
      <c r="H9" s="28"/>
      <c r="I9" s="29">
        <f>SUMIFS(I10:I16,A10:A16,"P")</f>
        <v>0</v>
      </c>
      <c r="J9" s="30"/>
    </row>
    <row r="10" spans="1:16" x14ac:dyDescent="0.25">
      <c r="A10" s="31" t="s">
        <v>72</v>
      </c>
      <c r="B10" s="31">
        <v>1</v>
      </c>
      <c r="C10" s="32" t="s">
        <v>1061</v>
      </c>
      <c r="D10" s="31" t="s">
        <v>91</v>
      </c>
      <c r="E10" s="33" t="s">
        <v>1062</v>
      </c>
      <c r="F10" s="34" t="s">
        <v>76</v>
      </c>
      <c r="G10" s="35">
        <v>1</v>
      </c>
      <c r="H10" s="36">
        <v>0</v>
      </c>
      <c r="I10" s="36">
        <f>ROUND(G10*H10,P4)</f>
        <v>0</v>
      </c>
      <c r="J10" s="31"/>
      <c r="O10" s="37">
        <f>I10*0.21</f>
        <v>0</v>
      </c>
      <c r="P10">
        <v>3</v>
      </c>
    </row>
    <row r="11" spans="1:16" x14ac:dyDescent="0.25">
      <c r="A11" s="31" t="s">
        <v>77</v>
      </c>
      <c r="B11" s="38"/>
      <c r="C11" s="39"/>
      <c r="D11" s="39"/>
      <c r="E11" s="33" t="s">
        <v>796</v>
      </c>
      <c r="F11" s="39"/>
      <c r="G11" s="39"/>
      <c r="H11" s="39"/>
      <c r="I11" s="39"/>
      <c r="J11" s="40"/>
    </row>
    <row r="12" spans="1:16" x14ac:dyDescent="0.25">
      <c r="A12" s="31" t="s">
        <v>81</v>
      </c>
      <c r="B12" s="38"/>
      <c r="C12" s="39"/>
      <c r="D12" s="39"/>
      <c r="E12" s="42" t="s">
        <v>91</v>
      </c>
      <c r="F12" s="39"/>
      <c r="G12" s="39"/>
      <c r="H12" s="39"/>
      <c r="I12" s="39"/>
      <c r="J12" s="40"/>
    </row>
    <row r="13" spans="1:16" x14ac:dyDescent="0.25">
      <c r="A13" s="31" t="s">
        <v>72</v>
      </c>
      <c r="B13" s="31">
        <v>2</v>
      </c>
      <c r="C13" s="32" t="s">
        <v>1063</v>
      </c>
      <c r="D13" s="31" t="s">
        <v>91</v>
      </c>
      <c r="E13" s="33" t="s">
        <v>1064</v>
      </c>
      <c r="F13" s="34" t="s">
        <v>76</v>
      </c>
      <c r="G13" s="35">
        <v>1</v>
      </c>
      <c r="H13" s="36">
        <v>0</v>
      </c>
      <c r="I13" s="36">
        <f>ROUND(G13*H13,P4)</f>
        <v>0</v>
      </c>
      <c r="J13" s="31"/>
      <c r="O13" s="37">
        <f>I13*0.21</f>
        <v>0</v>
      </c>
      <c r="P13">
        <v>3</v>
      </c>
    </row>
    <row r="14" spans="1:16" x14ac:dyDescent="0.25">
      <c r="A14" s="31" t="s">
        <v>77</v>
      </c>
      <c r="B14" s="38"/>
      <c r="C14" s="39"/>
      <c r="D14" s="39"/>
      <c r="E14" s="33" t="s">
        <v>796</v>
      </c>
      <c r="F14" s="39"/>
      <c r="G14" s="39"/>
      <c r="H14" s="39"/>
      <c r="I14" s="39"/>
      <c r="J14" s="40"/>
    </row>
    <row r="15" spans="1:16" ht="60" x14ac:dyDescent="0.25">
      <c r="A15" s="31" t="s">
        <v>79</v>
      </c>
      <c r="B15" s="38"/>
      <c r="C15" s="39"/>
      <c r="D15" s="39"/>
      <c r="E15" s="41" t="s">
        <v>1065</v>
      </c>
      <c r="F15" s="39"/>
      <c r="G15" s="39"/>
      <c r="H15" s="39"/>
      <c r="I15" s="39"/>
      <c r="J15" s="40"/>
    </row>
    <row r="16" spans="1:16" x14ac:dyDescent="0.25">
      <c r="A16" s="31" t="s">
        <v>81</v>
      </c>
      <c r="B16" s="38"/>
      <c r="C16" s="39"/>
      <c r="D16" s="39"/>
      <c r="E16" s="42" t="s">
        <v>91</v>
      </c>
      <c r="F16" s="39"/>
      <c r="G16" s="39"/>
      <c r="H16" s="39"/>
      <c r="I16" s="39"/>
      <c r="J16" s="40"/>
    </row>
    <row r="17" spans="1:16" x14ac:dyDescent="0.25">
      <c r="A17" s="25" t="s">
        <v>69</v>
      </c>
      <c r="B17" s="26"/>
      <c r="C17" s="27" t="s">
        <v>1066</v>
      </c>
      <c r="D17" s="28"/>
      <c r="E17" s="25" t="s">
        <v>1067</v>
      </c>
      <c r="F17" s="28"/>
      <c r="G17" s="28"/>
      <c r="H17" s="28"/>
      <c r="I17" s="29">
        <f>SUMIFS(I18:I23,A18:A23,"P")</f>
        <v>0</v>
      </c>
      <c r="J17" s="30"/>
    </row>
    <row r="18" spans="1:16" x14ac:dyDescent="0.25">
      <c r="A18" s="31" t="s">
        <v>72</v>
      </c>
      <c r="B18" s="31">
        <v>3</v>
      </c>
      <c r="C18" s="32" t="s">
        <v>1068</v>
      </c>
      <c r="D18" s="31" t="s">
        <v>91</v>
      </c>
      <c r="E18" s="33" t="s">
        <v>1067</v>
      </c>
      <c r="F18" s="34" t="s">
        <v>857</v>
      </c>
      <c r="G18" s="35">
        <v>1</v>
      </c>
      <c r="H18" s="36">
        <v>0</v>
      </c>
      <c r="I18" s="36">
        <f>ROUND(G18*H18,P4)</f>
        <v>0</v>
      </c>
      <c r="J18" s="31"/>
      <c r="O18" s="37">
        <f>I18*0.21</f>
        <v>0</v>
      </c>
      <c r="P18">
        <v>3</v>
      </c>
    </row>
    <row r="19" spans="1:16" x14ac:dyDescent="0.25">
      <c r="A19" s="31" t="s">
        <v>77</v>
      </c>
      <c r="B19" s="38"/>
      <c r="C19" s="39"/>
      <c r="D19" s="39"/>
      <c r="E19" s="33" t="s">
        <v>796</v>
      </c>
      <c r="F19" s="39"/>
      <c r="G19" s="39"/>
      <c r="H19" s="39"/>
      <c r="I19" s="39"/>
      <c r="J19" s="40"/>
    </row>
    <row r="20" spans="1:16" x14ac:dyDescent="0.25">
      <c r="A20" s="31" t="s">
        <v>81</v>
      </c>
      <c r="B20" s="38"/>
      <c r="C20" s="39"/>
      <c r="D20" s="39"/>
      <c r="E20" s="42" t="s">
        <v>91</v>
      </c>
      <c r="F20" s="39"/>
      <c r="G20" s="39"/>
      <c r="H20" s="39"/>
      <c r="I20" s="39"/>
      <c r="J20" s="40"/>
    </row>
    <row r="21" spans="1:16" x14ac:dyDescent="0.25">
      <c r="A21" s="31" t="s">
        <v>72</v>
      </c>
      <c r="B21" s="31">
        <v>4</v>
      </c>
      <c r="C21" s="32" t="s">
        <v>1069</v>
      </c>
      <c r="D21" s="31" t="s">
        <v>91</v>
      </c>
      <c r="E21" s="33" t="s">
        <v>1070</v>
      </c>
      <c r="F21" s="34" t="s">
        <v>1071</v>
      </c>
      <c r="G21" s="35">
        <v>1</v>
      </c>
      <c r="H21" s="36">
        <v>0</v>
      </c>
      <c r="I21" s="36">
        <f>ROUND(G21*H21,P4)</f>
        <v>0</v>
      </c>
      <c r="J21" s="31"/>
      <c r="O21" s="37">
        <f>I21*0.21</f>
        <v>0</v>
      </c>
      <c r="P21">
        <v>3</v>
      </c>
    </row>
    <row r="22" spans="1:16" x14ac:dyDescent="0.25">
      <c r="A22" s="31" t="s">
        <v>77</v>
      </c>
      <c r="B22" s="38"/>
      <c r="C22" s="39"/>
      <c r="D22" s="39"/>
      <c r="E22" s="33" t="s">
        <v>796</v>
      </c>
      <c r="F22" s="39"/>
      <c r="G22" s="39"/>
      <c r="H22" s="39"/>
      <c r="I22" s="39"/>
      <c r="J22" s="40"/>
    </row>
    <row r="23" spans="1:16" x14ac:dyDescent="0.25">
      <c r="A23" s="31" t="s">
        <v>81</v>
      </c>
      <c r="B23" s="38"/>
      <c r="C23" s="39"/>
      <c r="D23" s="39"/>
      <c r="E23" s="42" t="s">
        <v>91</v>
      </c>
      <c r="F23" s="39"/>
      <c r="G23" s="39"/>
      <c r="H23" s="39"/>
      <c r="I23" s="39"/>
      <c r="J23" s="40"/>
    </row>
    <row r="24" spans="1:16" x14ac:dyDescent="0.25">
      <c r="A24" s="25" t="s">
        <v>69</v>
      </c>
      <c r="B24" s="26"/>
      <c r="C24" s="27" t="s">
        <v>1072</v>
      </c>
      <c r="D24" s="28"/>
      <c r="E24" s="25" t="s">
        <v>1073</v>
      </c>
      <c r="F24" s="28"/>
      <c r="G24" s="28"/>
      <c r="H24" s="28"/>
      <c r="I24" s="29">
        <f>SUMIFS(I25:I28,A25:A28,"P")</f>
        <v>0</v>
      </c>
      <c r="J24" s="30"/>
    </row>
    <row r="25" spans="1:16" x14ac:dyDescent="0.25">
      <c r="A25" s="31" t="s">
        <v>72</v>
      </c>
      <c r="B25" s="31">
        <v>5</v>
      </c>
      <c r="C25" s="32" t="s">
        <v>1074</v>
      </c>
      <c r="D25" s="31" t="s">
        <v>91</v>
      </c>
      <c r="E25" s="33" t="s">
        <v>1073</v>
      </c>
      <c r="F25" s="34" t="s">
        <v>1071</v>
      </c>
      <c r="G25" s="35">
        <v>1</v>
      </c>
      <c r="H25" s="36">
        <v>0</v>
      </c>
      <c r="I25" s="36">
        <f>ROUND(G25*H25,P4)</f>
        <v>0</v>
      </c>
      <c r="J25" s="31"/>
      <c r="O25" s="37">
        <f>I25*0.21</f>
        <v>0</v>
      </c>
      <c r="P25">
        <v>3</v>
      </c>
    </row>
    <row r="26" spans="1:16" x14ac:dyDescent="0.25">
      <c r="A26" s="31" t="s">
        <v>77</v>
      </c>
      <c r="B26" s="38"/>
      <c r="C26" s="39"/>
      <c r="D26" s="39"/>
      <c r="E26" s="33" t="s">
        <v>796</v>
      </c>
      <c r="F26" s="39"/>
      <c r="G26" s="39"/>
      <c r="H26" s="39"/>
      <c r="I26" s="39"/>
      <c r="J26" s="40"/>
    </row>
    <row r="27" spans="1:16" ht="45" x14ac:dyDescent="0.25">
      <c r="A27" s="31" t="s">
        <v>79</v>
      </c>
      <c r="B27" s="38"/>
      <c r="C27" s="39"/>
      <c r="D27" s="39"/>
      <c r="E27" s="41" t="s">
        <v>1075</v>
      </c>
      <c r="F27" s="39"/>
      <c r="G27" s="39"/>
      <c r="H27" s="39"/>
      <c r="I27" s="39"/>
      <c r="J27" s="40"/>
    </row>
    <row r="28" spans="1:16" x14ac:dyDescent="0.25">
      <c r="A28" s="31" t="s">
        <v>81</v>
      </c>
      <c r="B28" s="38"/>
      <c r="C28" s="39"/>
      <c r="D28" s="39"/>
      <c r="E28" s="42" t="s">
        <v>91</v>
      </c>
      <c r="F28" s="39"/>
      <c r="G28" s="39"/>
      <c r="H28" s="39"/>
      <c r="I28" s="39"/>
      <c r="J28" s="40"/>
    </row>
    <row r="29" spans="1:16" x14ac:dyDescent="0.25">
      <c r="A29" s="25" t="s">
        <v>69</v>
      </c>
      <c r="B29" s="26"/>
      <c r="C29" s="27" t="s">
        <v>1076</v>
      </c>
      <c r="D29" s="28"/>
      <c r="E29" s="25" t="s">
        <v>1077</v>
      </c>
      <c r="F29" s="28"/>
      <c r="G29" s="28"/>
      <c r="H29" s="28"/>
      <c r="I29" s="29">
        <f>SUMIFS(I30:I35,A30:A35,"P")</f>
        <v>0</v>
      </c>
      <c r="J29" s="30"/>
    </row>
    <row r="30" spans="1:16" x14ac:dyDescent="0.25">
      <c r="A30" s="31" t="s">
        <v>72</v>
      </c>
      <c r="B30" s="31">
        <v>6</v>
      </c>
      <c r="C30" s="32" t="s">
        <v>1078</v>
      </c>
      <c r="D30" s="31" t="s">
        <v>91</v>
      </c>
      <c r="E30" s="33" t="s">
        <v>1077</v>
      </c>
      <c r="F30" s="34" t="s">
        <v>1071</v>
      </c>
      <c r="G30" s="35">
        <v>1</v>
      </c>
      <c r="H30" s="36">
        <v>0</v>
      </c>
      <c r="I30" s="36">
        <f>ROUND(G30*H30,P4)</f>
        <v>0</v>
      </c>
      <c r="J30" s="31"/>
      <c r="O30" s="37">
        <f>I30*0.21</f>
        <v>0</v>
      </c>
      <c r="P30">
        <v>3</v>
      </c>
    </row>
    <row r="31" spans="1:16" x14ac:dyDescent="0.25">
      <c r="A31" s="31" t="s">
        <v>77</v>
      </c>
      <c r="B31" s="38"/>
      <c r="C31" s="39"/>
      <c r="D31" s="39"/>
      <c r="E31" s="33" t="s">
        <v>796</v>
      </c>
      <c r="F31" s="39"/>
      <c r="G31" s="39"/>
      <c r="H31" s="39"/>
      <c r="I31" s="39"/>
      <c r="J31" s="40"/>
    </row>
    <row r="32" spans="1:16" x14ac:dyDescent="0.25">
      <c r="A32" s="31" t="s">
        <v>81</v>
      </c>
      <c r="B32" s="38"/>
      <c r="C32" s="39"/>
      <c r="D32" s="39"/>
      <c r="E32" s="42" t="s">
        <v>91</v>
      </c>
      <c r="F32" s="39"/>
      <c r="G32" s="39"/>
      <c r="H32" s="39"/>
      <c r="I32" s="39"/>
      <c r="J32" s="40"/>
    </row>
    <row r="33" spans="1:16" x14ac:dyDescent="0.25">
      <c r="A33" s="31" t="s">
        <v>72</v>
      </c>
      <c r="B33" s="31">
        <v>7</v>
      </c>
      <c r="C33" s="32" t="s">
        <v>1079</v>
      </c>
      <c r="D33" s="31" t="s">
        <v>91</v>
      </c>
      <c r="E33" s="33" t="s">
        <v>1080</v>
      </c>
      <c r="F33" s="34" t="s">
        <v>1071</v>
      </c>
      <c r="G33" s="35">
        <v>1</v>
      </c>
      <c r="H33" s="36">
        <v>0</v>
      </c>
      <c r="I33" s="36">
        <f>ROUND(G33*H33,P4)</f>
        <v>0</v>
      </c>
      <c r="J33" s="31"/>
      <c r="O33" s="37">
        <f>I33*0.21</f>
        <v>0</v>
      </c>
      <c r="P33">
        <v>3</v>
      </c>
    </row>
    <row r="34" spans="1:16" x14ac:dyDescent="0.25">
      <c r="A34" s="31" t="s">
        <v>77</v>
      </c>
      <c r="B34" s="38"/>
      <c r="C34" s="39"/>
      <c r="D34" s="39"/>
      <c r="E34" s="33" t="s">
        <v>796</v>
      </c>
      <c r="F34" s="39"/>
      <c r="G34" s="39"/>
      <c r="H34" s="39"/>
      <c r="I34" s="39"/>
      <c r="J34" s="40"/>
    </row>
    <row r="35" spans="1:16" x14ac:dyDescent="0.25">
      <c r="A35" s="31" t="s">
        <v>81</v>
      </c>
      <c r="B35" s="38"/>
      <c r="C35" s="39"/>
      <c r="D35" s="39"/>
      <c r="E35" s="42" t="s">
        <v>91</v>
      </c>
      <c r="F35" s="39"/>
      <c r="G35" s="39"/>
      <c r="H35" s="39"/>
      <c r="I35" s="39"/>
      <c r="J35" s="40"/>
    </row>
    <row r="36" spans="1:16" x14ac:dyDescent="0.25">
      <c r="A36" s="25" t="s">
        <v>69</v>
      </c>
      <c r="B36" s="26"/>
      <c r="C36" s="27" t="s">
        <v>1081</v>
      </c>
      <c r="D36" s="28"/>
      <c r="E36" s="25" t="s">
        <v>1082</v>
      </c>
      <c r="F36" s="28"/>
      <c r="G36" s="28"/>
      <c r="H36" s="28"/>
      <c r="I36" s="29">
        <f>SUMIFS(I37:I42,A37:A42,"P")</f>
        <v>0</v>
      </c>
      <c r="J36" s="30"/>
    </row>
    <row r="37" spans="1:16" x14ac:dyDescent="0.25">
      <c r="A37" s="31" t="s">
        <v>72</v>
      </c>
      <c r="B37" s="31">
        <v>8</v>
      </c>
      <c r="C37" s="32" t="s">
        <v>1083</v>
      </c>
      <c r="D37" s="31" t="s">
        <v>91</v>
      </c>
      <c r="E37" s="33" t="s">
        <v>1082</v>
      </c>
      <c r="F37" s="34" t="s">
        <v>1071</v>
      </c>
      <c r="G37" s="35">
        <v>1</v>
      </c>
      <c r="H37" s="36">
        <v>0</v>
      </c>
      <c r="I37" s="36">
        <f>ROUND(G37*H37,P4)</f>
        <v>0</v>
      </c>
      <c r="J37" s="31"/>
      <c r="O37" s="37">
        <f>I37*0.21</f>
        <v>0</v>
      </c>
      <c r="P37">
        <v>3</v>
      </c>
    </row>
    <row r="38" spans="1:16" x14ac:dyDescent="0.25">
      <c r="A38" s="31" t="s">
        <v>77</v>
      </c>
      <c r="B38" s="38"/>
      <c r="C38" s="39"/>
      <c r="D38" s="39"/>
      <c r="E38" s="33" t="s">
        <v>796</v>
      </c>
      <c r="F38" s="39"/>
      <c r="G38" s="39"/>
      <c r="H38" s="39"/>
      <c r="I38" s="39"/>
      <c r="J38" s="40"/>
    </row>
    <row r="39" spans="1:16" x14ac:dyDescent="0.25">
      <c r="A39" s="31" t="s">
        <v>81</v>
      </c>
      <c r="B39" s="38"/>
      <c r="C39" s="39"/>
      <c r="D39" s="39"/>
      <c r="E39" s="42" t="s">
        <v>91</v>
      </c>
      <c r="F39" s="39"/>
      <c r="G39" s="39"/>
      <c r="H39" s="39"/>
      <c r="I39" s="39"/>
      <c r="J39" s="40"/>
    </row>
    <row r="40" spans="1:16" x14ac:dyDescent="0.25">
      <c r="A40" s="31" t="s">
        <v>72</v>
      </c>
      <c r="B40" s="31">
        <v>9</v>
      </c>
      <c r="C40" s="32" t="s">
        <v>1084</v>
      </c>
      <c r="D40" s="31" t="s">
        <v>91</v>
      </c>
      <c r="E40" s="33" t="s">
        <v>1085</v>
      </c>
      <c r="F40" s="34" t="s">
        <v>1071</v>
      </c>
      <c r="G40" s="35">
        <v>1</v>
      </c>
      <c r="H40" s="36">
        <v>0</v>
      </c>
      <c r="I40" s="36">
        <f>ROUND(G40*H40,P4)</f>
        <v>0</v>
      </c>
      <c r="J40" s="31"/>
      <c r="O40" s="37">
        <f>I40*0.21</f>
        <v>0</v>
      </c>
      <c r="P40">
        <v>3</v>
      </c>
    </row>
    <row r="41" spans="1:16" x14ac:dyDescent="0.25">
      <c r="A41" s="31" t="s">
        <v>77</v>
      </c>
      <c r="B41" s="38"/>
      <c r="C41" s="39"/>
      <c r="D41" s="39"/>
      <c r="E41" s="33" t="s">
        <v>796</v>
      </c>
      <c r="F41" s="39"/>
      <c r="G41" s="39"/>
      <c r="H41" s="39"/>
      <c r="I41" s="39"/>
      <c r="J41" s="40"/>
    </row>
    <row r="42" spans="1:16" x14ac:dyDescent="0.25">
      <c r="A42" s="31" t="s">
        <v>81</v>
      </c>
      <c r="B42" s="38"/>
      <c r="C42" s="39"/>
      <c r="D42" s="39"/>
      <c r="E42" s="42" t="s">
        <v>91</v>
      </c>
      <c r="F42" s="39"/>
      <c r="G42" s="39"/>
      <c r="H42" s="39"/>
      <c r="I42" s="39"/>
      <c r="J42" s="40"/>
    </row>
    <row r="43" spans="1:16" x14ac:dyDescent="0.25">
      <c r="A43" s="25" t="s">
        <v>69</v>
      </c>
      <c r="B43" s="26"/>
      <c r="C43" s="27" t="s">
        <v>1086</v>
      </c>
      <c r="D43" s="28"/>
      <c r="E43" s="25" t="s">
        <v>1087</v>
      </c>
      <c r="F43" s="28"/>
      <c r="G43" s="28"/>
      <c r="H43" s="28"/>
      <c r="I43" s="29">
        <f>SUMIFS(I44:I47,A44:A47,"P")</f>
        <v>0</v>
      </c>
      <c r="J43" s="30"/>
    </row>
    <row r="44" spans="1:16" x14ac:dyDescent="0.25">
      <c r="A44" s="31" t="s">
        <v>72</v>
      </c>
      <c r="B44" s="31">
        <v>10</v>
      </c>
      <c r="C44" s="32" t="s">
        <v>1088</v>
      </c>
      <c r="D44" s="31" t="s">
        <v>91</v>
      </c>
      <c r="E44" s="33" t="s">
        <v>1089</v>
      </c>
      <c r="F44" s="34" t="s">
        <v>857</v>
      </c>
      <c r="G44" s="35">
        <v>1</v>
      </c>
      <c r="H44" s="36">
        <v>0</v>
      </c>
      <c r="I44" s="36">
        <f>ROUND(G44*H44,P4)</f>
        <v>0</v>
      </c>
      <c r="J44" s="31"/>
      <c r="O44" s="37">
        <f>I44*0.21</f>
        <v>0</v>
      </c>
      <c r="P44">
        <v>3</v>
      </c>
    </row>
    <row r="45" spans="1:16" x14ac:dyDescent="0.25">
      <c r="A45" s="31" t="s">
        <v>77</v>
      </c>
      <c r="B45" s="38"/>
      <c r="C45" s="39"/>
      <c r="D45" s="39"/>
      <c r="E45" s="33" t="s">
        <v>796</v>
      </c>
      <c r="F45" s="39"/>
      <c r="G45" s="39"/>
      <c r="H45" s="39"/>
      <c r="I45" s="39"/>
      <c r="J45" s="40"/>
    </row>
    <row r="46" spans="1:16" ht="45" x14ac:dyDescent="0.25">
      <c r="A46" s="31" t="s">
        <v>79</v>
      </c>
      <c r="B46" s="38"/>
      <c r="C46" s="39"/>
      <c r="D46" s="39"/>
      <c r="E46" s="41" t="s">
        <v>1090</v>
      </c>
      <c r="F46" s="39"/>
      <c r="G46" s="39"/>
      <c r="H46" s="39"/>
      <c r="I46" s="39"/>
      <c r="J46" s="40"/>
    </row>
    <row r="47" spans="1:16" x14ac:dyDescent="0.25">
      <c r="A47" s="31" t="s">
        <v>81</v>
      </c>
      <c r="B47" s="43"/>
      <c r="C47" s="44"/>
      <c r="D47" s="44"/>
      <c r="E47" s="46" t="s">
        <v>91</v>
      </c>
      <c r="F47" s="44"/>
      <c r="G47" s="44"/>
      <c r="H47" s="44"/>
      <c r="I47" s="44"/>
      <c r="J47" s="45"/>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P1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48" t="s">
        <v>54</v>
      </c>
      <c r="D3" s="49"/>
      <c r="E3" s="18" t="s">
        <v>55</v>
      </c>
      <c r="F3" s="14"/>
      <c r="G3" s="14"/>
      <c r="H3" s="19" t="s">
        <v>43</v>
      </c>
      <c r="I3" s="20">
        <f>SUMIFS(I8:I12,A8:A12,"SD")</f>
        <v>0</v>
      </c>
      <c r="J3" s="16"/>
      <c r="O3">
        <v>0</v>
      </c>
      <c r="P3">
        <v>2</v>
      </c>
    </row>
    <row r="4" spans="1:16" x14ac:dyDescent="0.25">
      <c r="A4" s="3" t="s">
        <v>56</v>
      </c>
      <c r="B4" s="17" t="s">
        <v>57</v>
      </c>
      <c r="C4" s="48" t="s">
        <v>43</v>
      </c>
      <c r="D4" s="49"/>
      <c r="E4" s="18" t="s">
        <v>44</v>
      </c>
      <c r="F4" s="14"/>
      <c r="G4" s="14"/>
      <c r="H4" s="14"/>
      <c r="I4" s="14"/>
      <c r="J4" s="16"/>
      <c r="O4">
        <v>0.15</v>
      </c>
      <c r="P4">
        <v>2</v>
      </c>
    </row>
    <row r="5" spans="1:16" x14ac:dyDescent="0.25">
      <c r="A5" s="50" t="s">
        <v>58</v>
      </c>
      <c r="B5" s="51" t="s">
        <v>59</v>
      </c>
      <c r="C5" s="52" t="s">
        <v>60</v>
      </c>
      <c r="D5" s="52" t="s">
        <v>61</v>
      </c>
      <c r="E5" s="52" t="s">
        <v>62</v>
      </c>
      <c r="F5" s="52" t="s">
        <v>63</v>
      </c>
      <c r="G5" s="52" t="s">
        <v>64</v>
      </c>
      <c r="H5" s="52" t="s">
        <v>65</v>
      </c>
      <c r="I5" s="52"/>
      <c r="J5" s="53" t="s">
        <v>66</v>
      </c>
      <c r="O5">
        <v>0.21</v>
      </c>
    </row>
    <row r="6" spans="1:16" x14ac:dyDescent="0.25">
      <c r="A6" s="50"/>
      <c r="B6" s="51"/>
      <c r="C6" s="52"/>
      <c r="D6" s="52"/>
      <c r="E6" s="52"/>
      <c r="F6" s="52"/>
      <c r="G6" s="52"/>
      <c r="H6" s="6" t="s">
        <v>67</v>
      </c>
      <c r="I6" s="6" t="s">
        <v>68</v>
      </c>
      <c r="J6" s="53"/>
    </row>
    <row r="7" spans="1:16" x14ac:dyDescent="0.25">
      <c r="A7" s="23">
        <v>0</v>
      </c>
      <c r="B7" s="21">
        <v>1</v>
      </c>
      <c r="C7" s="24">
        <v>2</v>
      </c>
      <c r="D7" s="6">
        <v>3</v>
      </c>
      <c r="E7" s="24">
        <v>4</v>
      </c>
      <c r="F7" s="6">
        <v>5</v>
      </c>
      <c r="G7" s="6">
        <v>6</v>
      </c>
      <c r="H7" s="6">
        <v>7</v>
      </c>
      <c r="I7" s="24">
        <v>8</v>
      </c>
      <c r="J7" s="22">
        <v>9</v>
      </c>
    </row>
    <row r="8" spans="1:16" x14ac:dyDescent="0.25">
      <c r="A8" s="25" t="s">
        <v>69</v>
      </c>
      <c r="B8" s="26"/>
      <c r="C8" s="27" t="s">
        <v>70</v>
      </c>
      <c r="D8" s="28"/>
      <c r="E8" s="25" t="s">
        <v>71</v>
      </c>
      <c r="F8" s="28"/>
      <c r="G8" s="28"/>
      <c r="H8" s="28"/>
      <c r="I8" s="29">
        <f>SUMIFS(I9:I12,A9:A12,"P")</f>
        <v>0</v>
      </c>
      <c r="J8" s="30"/>
    </row>
    <row r="9" spans="1:16" x14ac:dyDescent="0.25">
      <c r="A9" s="31" t="s">
        <v>72</v>
      </c>
      <c r="B9" s="31">
        <v>1</v>
      </c>
      <c r="C9" s="32" t="s">
        <v>163</v>
      </c>
      <c r="D9" s="31" t="s">
        <v>74</v>
      </c>
      <c r="E9" s="33" t="s">
        <v>164</v>
      </c>
      <c r="F9" s="34" t="s">
        <v>76</v>
      </c>
      <c r="G9" s="35">
        <v>1</v>
      </c>
      <c r="H9" s="36">
        <v>0</v>
      </c>
      <c r="I9" s="36">
        <f>ROUND(G9*H9,P4)</f>
        <v>0</v>
      </c>
      <c r="J9" s="31"/>
      <c r="O9" s="37">
        <f>I9*0.21</f>
        <v>0</v>
      </c>
      <c r="P9">
        <v>3</v>
      </c>
    </row>
    <row r="10" spans="1:16" ht="165" x14ac:dyDescent="0.25">
      <c r="A10" s="31" t="s">
        <v>77</v>
      </c>
      <c r="B10" s="38"/>
      <c r="C10" s="39"/>
      <c r="D10" s="39"/>
      <c r="E10" s="33" t="s">
        <v>1091</v>
      </c>
      <c r="F10" s="39"/>
      <c r="G10" s="39"/>
      <c r="H10" s="39"/>
      <c r="I10" s="39"/>
      <c r="J10" s="40"/>
    </row>
    <row r="11" spans="1:16" ht="30" x14ac:dyDescent="0.25">
      <c r="A11" s="31" t="s">
        <v>79</v>
      </c>
      <c r="B11" s="38"/>
      <c r="C11" s="39"/>
      <c r="D11" s="39"/>
      <c r="E11" s="41" t="s">
        <v>80</v>
      </c>
      <c r="F11" s="39"/>
      <c r="G11" s="39"/>
      <c r="H11" s="39"/>
      <c r="I11" s="39"/>
      <c r="J11" s="40"/>
    </row>
    <row r="12" spans="1:16" ht="30" x14ac:dyDescent="0.25">
      <c r="A12" s="31" t="s">
        <v>81</v>
      </c>
      <c r="B12" s="43"/>
      <c r="C12" s="44"/>
      <c r="D12" s="44"/>
      <c r="E12" s="33" t="s">
        <v>166</v>
      </c>
      <c r="F12" s="44"/>
      <c r="G12" s="44"/>
      <c r="H12" s="44"/>
      <c r="I12" s="44"/>
      <c r="J12" s="45"/>
    </row>
  </sheetData>
  <mergeCells count="11">
    <mergeCell ref="E5:E6"/>
    <mergeCell ref="F5:F6"/>
    <mergeCell ref="G5:G6"/>
    <mergeCell ref="H5:I5"/>
    <mergeCell ref="J5:J6"/>
    <mergeCell ref="C3:D3"/>
    <mergeCell ref="C4:D4"/>
    <mergeCell ref="A5:A6"/>
    <mergeCell ref="B5:B6"/>
    <mergeCell ref="C5:C6"/>
    <mergeCell ref="D5:D6"/>
  </mergeCells>
  <pageMargins left="0.7" right="0.7" top="0.75" bottom="0.75" header="0.3" footer="0.3"/>
  <pageSetup fitToHeight="0"/>
  <headerFooter>
    <oddFooter>&amp;C_x000D_&amp;1#&amp;"Calibri"&amp;10&amp;K000000 Mott MacDonald Restricted</oddFooter>
  </headerFooter>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P1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48" t="s">
        <v>54</v>
      </c>
      <c r="D3" s="49"/>
      <c r="E3" s="18" t="s">
        <v>55</v>
      </c>
      <c r="F3" s="14"/>
      <c r="G3" s="14"/>
      <c r="H3" s="19" t="s">
        <v>45</v>
      </c>
      <c r="I3" s="20">
        <f>SUMIFS(I8:I12,A8:A12,"SD")</f>
        <v>0</v>
      </c>
      <c r="J3" s="16"/>
      <c r="O3">
        <v>0</v>
      </c>
      <c r="P3">
        <v>2</v>
      </c>
    </row>
    <row r="4" spans="1:16" x14ac:dyDescent="0.25">
      <c r="A4" s="3" t="s">
        <v>56</v>
      </c>
      <c r="B4" s="17" t="s">
        <v>57</v>
      </c>
      <c r="C4" s="48" t="s">
        <v>45</v>
      </c>
      <c r="D4" s="49"/>
      <c r="E4" s="18" t="s">
        <v>46</v>
      </c>
      <c r="F4" s="14"/>
      <c r="G4" s="14"/>
      <c r="H4" s="14"/>
      <c r="I4" s="14"/>
      <c r="J4" s="16"/>
      <c r="O4">
        <v>0.15</v>
      </c>
      <c r="P4">
        <v>2</v>
      </c>
    </row>
    <row r="5" spans="1:16" x14ac:dyDescent="0.25">
      <c r="A5" s="50" t="s">
        <v>58</v>
      </c>
      <c r="B5" s="51" t="s">
        <v>59</v>
      </c>
      <c r="C5" s="52" t="s">
        <v>60</v>
      </c>
      <c r="D5" s="52" t="s">
        <v>61</v>
      </c>
      <c r="E5" s="52" t="s">
        <v>62</v>
      </c>
      <c r="F5" s="52" t="s">
        <v>63</v>
      </c>
      <c r="G5" s="52" t="s">
        <v>64</v>
      </c>
      <c r="H5" s="52" t="s">
        <v>65</v>
      </c>
      <c r="I5" s="52"/>
      <c r="J5" s="53" t="s">
        <v>66</v>
      </c>
      <c r="O5">
        <v>0.21</v>
      </c>
    </row>
    <row r="6" spans="1:16" x14ac:dyDescent="0.25">
      <c r="A6" s="50"/>
      <c r="B6" s="51"/>
      <c r="C6" s="52"/>
      <c r="D6" s="52"/>
      <c r="E6" s="52"/>
      <c r="F6" s="52"/>
      <c r="G6" s="52"/>
      <c r="H6" s="6" t="s">
        <v>67</v>
      </c>
      <c r="I6" s="6" t="s">
        <v>68</v>
      </c>
      <c r="J6" s="53"/>
    </row>
    <row r="7" spans="1:16" x14ac:dyDescent="0.25">
      <c r="A7" s="23">
        <v>0</v>
      </c>
      <c r="B7" s="21">
        <v>1</v>
      </c>
      <c r="C7" s="24">
        <v>2</v>
      </c>
      <c r="D7" s="6">
        <v>3</v>
      </c>
      <c r="E7" s="24">
        <v>4</v>
      </c>
      <c r="F7" s="6">
        <v>5</v>
      </c>
      <c r="G7" s="6">
        <v>6</v>
      </c>
      <c r="H7" s="6">
        <v>7</v>
      </c>
      <c r="I7" s="24">
        <v>8</v>
      </c>
      <c r="J7" s="22">
        <v>9</v>
      </c>
    </row>
    <row r="8" spans="1:16" x14ac:dyDescent="0.25">
      <c r="A8" s="25" t="s">
        <v>69</v>
      </c>
      <c r="B8" s="26"/>
      <c r="C8" s="27" t="s">
        <v>70</v>
      </c>
      <c r="D8" s="28"/>
      <c r="E8" s="25" t="s">
        <v>71</v>
      </c>
      <c r="F8" s="28"/>
      <c r="G8" s="28"/>
      <c r="H8" s="28"/>
      <c r="I8" s="29">
        <f>SUMIFS(I9:I12,A9:A12,"P")</f>
        <v>0</v>
      </c>
      <c r="J8" s="30"/>
    </row>
    <row r="9" spans="1:16" x14ac:dyDescent="0.25">
      <c r="A9" s="31" t="s">
        <v>72</v>
      </c>
      <c r="B9" s="31">
        <v>1</v>
      </c>
      <c r="C9" s="32" t="s">
        <v>163</v>
      </c>
      <c r="D9" s="31" t="s">
        <v>74</v>
      </c>
      <c r="E9" s="33" t="s">
        <v>164</v>
      </c>
      <c r="F9" s="34" t="s">
        <v>76</v>
      </c>
      <c r="G9" s="35">
        <v>1</v>
      </c>
      <c r="H9" s="36">
        <v>0</v>
      </c>
      <c r="I9" s="36">
        <f>ROUND(G9*H9,P4)</f>
        <v>0</v>
      </c>
      <c r="J9" s="31"/>
      <c r="O9" s="37">
        <f>I9*0.21</f>
        <v>0</v>
      </c>
      <c r="P9">
        <v>3</v>
      </c>
    </row>
    <row r="10" spans="1:16" ht="195" x14ac:dyDescent="0.25">
      <c r="A10" s="31" t="s">
        <v>77</v>
      </c>
      <c r="B10" s="38"/>
      <c r="C10" s="39"/>
      <c r="D10" s="39"/>
      <c r="E10" s="33" t="s">
        <v>1092</v>
      </c>
      <c r="F10" s="39"/>
      <c r="G10" s="39"/>
      <c r="H10" s="39"/>
      <c r="I10" s="39"/>
      <c r="J10" s="40"/>
    </row>
    <row r="11" spans="1:16" ht="30" x14ac:dyDescent="0.25">
      <c r="A11" s="31" t="s">
        <v>79</v>
      </c>
      <c r="B11" s="38"/>
      <c r="C11" s="39"/>
      <c r="D11" s="39"/>
      <c r="E11" s="41" t="s">
        <v>80</v>
      </c>
      <c r="F11" s="39"/>
      <c r="G11" s="39"/>
      <c r="H11" s="39"/>
      <c r="I11" s="39"/>
      <c r="J11" s="40"/>
    </row>
    <row r="12" spans="1:16" ht="30" x14ac:dyDescent="0.25">
      <c r="A12" s="31" t="s">
        <v>81</v>
      </c>
      <c r="B12" s="43"/>
      <c r="C12" s="44"/>
      <c r="D12" s="44"/>
      <c r="E12" s="33" t="s">
        <v>166</v>
      </c>
      <c r="F12" s="44"/>
      <c r="G12" s="44"/>
      <c r="H12" s="44"/>
      <c r="I12" s="44"/>
      <c r="J12" s="45"/>
    </row>
  </sheetData>
  <mergeCells count="11">
    <mergeCell ref="E5:E6"/>
    <mergeCell ref="F5:F6"/>
    <mergeCell ref="G5:G6"/>
    <mergeCell ref="H5:I5"/>
    <mergeCell ref="J5:J6"/>
    <mergeCell ref="C3:D3"/>
    <mergeCell ref="C4:D4"/>
    <mergeCell ref="A5:A6"/>
    <mergeCell ref="B5:B6"/>
    <mergeCell ref="C5:C6"/>
    <mergeCell ref="D5:D6"/>
  </mergeCells>
  <pageMargins left="0.7" right="0.7" top="0.75" bottom="0.75" header="0.3" footer="0.3"/>
  <pageSetup fitToHeight="0"/>
  <headerFooter>
    <oddFooter>&amp;C_x000D_&amp;1#&amp;"Calibri"&amp;10&amp;K000000 Mott MacDonald Restricted</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57"/>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48" t="s">
        <v>54</v>
      </c>
      <c r="D3" s="49"/>
      <c r="E3" s="18" t="s">
        <v>55</v>
      </c>
      <c r="F3" s="14"/>
      <c r="G3" s="14"/>
      <c r="H3" s="19" t="s">
        <v>11</v>
      </c>
      <c r="I3" s="20">
        <f>SUMIFS(I8:I57,A8:A57,"SD")</f>
        <v>0</v>
      </c>
      <c r="J3" s="16"/>
      <c r="O3">
        <v>0</v>
      </c>
      <c r="P3">
        <v>2</v>
      </c>
    </row>
    <row r="4" spans="1:16" x14ac:dyDescent="0.25">
      <c r="A4" s="3" t="s">
        <v>56</v>
      </c>
      <c r="B4" s="17" t="s">
        <v>57</v>
      </c>
      <c r="C4" s="48" t="s">
        <v>11</v>
      </c>
      <c r="D4" s="49"/>
      <c r="E4" s="18" t="s">
        <v>12</v>
      </c>
      <c r="F4" s="14"/>
      <c r="G4" s="14"/>
      <c r="H4" s="14"/>
      <c r="I4" s="14"/>
      <c r="J4" s="16"/>
      <c r="O4">
        <v>0.15</v>
      </c>
      <c r="P4">
        <v>2</v>
      </c>
    </row>
    <row r="5" spans="1:16" x14ac:dyDescent="0.25">
      <c r="A5" s="50" t="s">
        <v>58</v>
      </c>
      <c r="B5" s="51" t="s">
        <v>59</v>
      </c>
      <c r="C5" s="52" t="s">
        <v>60</v>
      </c>
      <c r="D5" s="52" t="s">
        <v>61</v>
      </c>
      <c r="E5" s="52" t="s">
        <v>62</v>
      </c>
      <c r="F5" s="52" t="s">
        <v>63</v>
      </c>
      <c r="G5" s="52" t="s">
        <v>64</v>
      </c>
      <c r="H5" s="52" t="s">
        <v>65</v>
      </c>
      <c r="I5" s="52"/>
      <c r="J5" s="53" t="s">
        <v>66</v>
      </c>
      <c r="O5">
        <v>0.21</v>
      </c>
    </row>
    <row r="6" spans="1:16" x14ac:dyDescent="0.25">
      <c r="A6" s="50"/>
      <c r="B6" s="51"/>
      <c r="C6" s="52"/>
      <c r="D6" s="52"/>
      <c r="E6" s="52"/>
      <c r="F6" s="52"/>
      <c r="G6" s="52"/>
      <c r="H6" s="6" t="s">
        <v>67</v>
      </c>
      <c r="I6" s="6" t="s">
        <v>68</v>
      </c>
      <c r="J6" s="53"/>
    </row>
    <row r="7" spans="1:16" x14ac:dyDescent="0.25">
      <c r="A7" s="23">
        <v>0</v>
      </c>
      <c r="B7" s="21">
        <v>1</v>
      </c>
      <c r="C7" s="24">
        <v>2</v>
      </c>
      <c r="D7" s="6">
        <v>3</v>
      </c>
      <c r="E7" s="24">
        <v>4</v>
      </c>
      <c r="F7" s="6">
        <v>5</v>
      </c>
      <c r="G7" s="6">
        <v>6</v>
      </c>
      <c r="H7" s="6">
        <v>7</v>
      </c>
      <c r="I7" s="24">
        <v>8</v>
      </c>
      <c r="J7" s="22">
        <v>9</v>
      </c>
    </row>
    <row r="8" spans="1:16" x14ac:dyDescent="0.25">
      <c r="A8" s="25" t="s">
        <v>69</v>
      </c>
      <c r="B8" s="26"/>
      <c r="C8" s="27" t="s">
        <v>70</v>
      </c>
      <c r="D8" s="28"/>
      <c r="E8" s="25" t="s">
        <v>71</v>
      </c>
      <c r="F8" s="28"/>
      <c r="G8" s="28"/>
      <c r="H8" s="28"/>
      <c r="I8" s="29">
        <f>SUMIFS(I9:I48,A9:A48,"P")</f>
        <v>0</v>
      </c>
      <c r="J8" s="30"/>
    </row>
    <row r="9" spans="1:16" x14ac:dyDescent="0.25">
      <c r="A9" s="31" t="s">
        <v>72</v>
      </c>
      <c r="B9" s="31">
        <v>1</v>
      </c>
      <c r="C9" s="32" t="s">
        <v>73</v>
      </c>
      <c r="D9" s="31" t="s">
        <v>74</v>
      </c>
      <c r="E9" s="33" t="s">
        <v>75</v>
      </c>
      <c r="F9" s="34" t="s">
        <v>76</v>
      </c>
      <c r="G9" s="35">
        <v>1</v>
      </c>
      <c r="H9" s="36">
        <v>0</v>
      </c>
      <c r="I9" s="36">
        <f>ROUND(G9*H9,P4)</f>
        <v>0</v>
      </c>
      <c r="J9" s="31"/>
      <c r="O9" s="37">
        <f>I9*0.21</f>
        <v>0</v>
      </c>
      <c r="P9">
        <v>3</v>
      </c>
    </row>
    <row r="10" spans="1:16" ht="45" x14ac:dyDescent="0.25">
      <c r="A10" s="31" t="s">
        <v>77</v>
      </c>
      <c r="B10" s="38"/>
      <c r="C10" s="39"/>
      <c r="D10" s="39"/>
      <c r="E10" s="33" t="s">
        <v>78</v>
      </c>
      <c r="F10" s="39"/>
      <c r="G10" s="39"/>
      <c r="H10" s="39"/>
      <c r="I10" s="39"/>
      <c r="J10" s="40"/>
    </row>
    <row r="11" spans="1:16" ht="30" x14ac:dyDescent="0.25">
      <c r="A11" s="31" t="s">
        <v>79</v>
      </c>
      <c r="B11" s="38"/>
      <c r="C11" s="39"/>
      <c r="D11" s="39"/>
      <c r="E11" s="41" t="s">
        <v>80</v>
      </c>
      <c r="F11" s="39"/>
      <c r="G11" s="39"/>
      <c r="H11" s="39"/>
      <c r="I11" s="39"/>
      <c r="J11" s="40"/>
    </row>
    <row r="12" spans="1:16" ht="30" x14ac:dyDescent="0.25">
      <c r="A12" s="31" t="s">
        <v>81</v>
      </c>
      <c r="B12" s="38"/>
      <c r="C12" s="39"/>
      <c r="D12" s="39"/>
      <c r="E12" s="33" t="s">
        <v>82</v>
      </c>
      <c r="F12" s="39"/>
      <c r="G12" s="39"/>
      <c r="H12" s="39"/>
      <c r="I12" s="39"/>
      <c r="J12" s="40"/>
    </row>
    <row r="13" spans="1:16" x14ac:dyDescent="0.25">
      <c r="A13" s="31" t="s">
        <v>72</v>
      </c>
      <c r="B13" s="31">
        <v>2</v>
      </c>
      <c r="C13" s="32" t="s">
        <v>83</v>
      </c>
      <c r="D13" s="31" t="s">
        <v>74</v>
      </c>
      <c r="E13" s="33" t="s">
        <v>84</v>
      </c>
      <c r="F13" s="34" t="s">
        <v>76</v>
      </c>
      <c r="G13" s="35">
        <v>1</v>
      </c>
      <c r="H13" s="36">
        <v>0</v>
      </c>
      <c r="I13" s="36">
        <f>ROUND(G13*H13,P4)</f>
        <v>0</v>
      </c>
      <c r="J13" s="31"/>
      <c r="O13" s="37">
        <f>I13*0.21</f>
        <v>0</v>
      </c>
      <c r="P13">
        <v>3</v>
      </c>
    </row>
    <row r="14" spans="1:16" x14ac:dyDescent="0.25">
      <c r="A14" s="31" t="s">
        <v>77</v>
      </c>
      <c r="B14" s="38"/>
      <c r="C14" s="39"/>
      <c r="D14" s="39"/>
      <c r="E14" s="33" t="s">
        <v>85</v>
      </c>
      <c r="F14" s="39"/>
      <c r="G14" s="39"/>
      <c r="H14" s="39"/>
      <c r="I14" s="39"/>
      <c r="J14" s="40"/>
    </row>
    <row r="15" spans="1:16" x14ac:dyDescent="0.25">
      <c r="A15" s="31" t="s">
        <v>79</v>
      </c>
      <c r="B15" s="38"/>
      <c r="C15" s="39"/>
      <c r="D15" s="39"/>
      <c r="E15" s="41" t="s">
        <v>86</v>
      </c>
      <c r="F15" s="39"/>
      <c r="G15" s="39"/>
      <c r="H15" s="39"/>
      <c r="I15" s="39"/>
      <c r="J15" s="40"/>
    </row>
    <row r="16" spans="1:16" ht="60" x14ac:dyDescent="0.25">
      <c r="A16" s="31" t="s">
        <v>81</v>
      </c>
      <c r="B16" s="38"/>
      <c r="C16" s="39"/>
      <c r="D16" s="39"/>
      <c r="E16" s="33" t="s">
        <v>87</v>
      </c>
      <c r="F16" s="39"/>
      <c r="G16" s="39"/>
      <c r="H16" s="39"/>
      <c r="I16" s="39"/>
      <c r="J16" s="40"/>
    </row>
    <row r="17" spans="1:16" x14ac:dyDescent="0.25">
      <c r="A17" s="31" t="s">
        <v>72</v>
      </c>
      <c r="B17" s="31">
        <v>3</v>
      </c>
      <c r="C17" s="32" t="s">
        <v>88</v>
      </c>
      <c r="D17" s="31" t="s">
        <v>74</v>
      </c>
      <c r="E17" s="33" t="s">
        <v>89</v>
      </c>
      <c r="F17" s="34" t="s">
        <v>90</v>
      </c>
      <c r="G17" s="35">
        <v>2</v>
      </c>
      <c r="H17" s="36">
        <v>0</v>
      </c>
      <c r="I17" s="36">
        <f>ROUND(G17*H17,P4)</f>
        <v>0</v>
      </c>
      <c r="J17" s="31"/>
      <c r="O17" s="37">
        <f>I17*0.21</f>
        <v>0</v>
      </c>
      <c r="P17">
        <v>3</v>
      </c>
    </row>
    <row r="18" spans="1:16" x14ac:dyDescent="0.25">
      <c r="A18" s="31" t="s">
        <v>77</v>
      </c>
      <c r="B18" s="38"/>
      <c r="C18" s="39"/>
      <c r="D18" s="39"/>
      <c r="E18" s="42" t="s">
        <v>91</v>
      </c>
      <c r="F18" s="39"/>
      <c r="G18" s="39"/>
      <c r="H18" s="39"/>
      <c r="I18" s="39"/>
      <c r="J18" s="40"/>
    </row>
    <row r="19" spans="1:16" ht="30" x14ac:dyDescent="0.25">
      <c r="A19" s="31" t="s">
        <v>79</v>
      </c>
      <c r="B19" s="38"/>
      <c r="C19" s="39"/>
      <c r="D19" s="39"/>
      <c r="E19" s="41" t="s">
        <v>92</v>
      </c>
      <c r="F19" s="39"/>
      <c r="G19" s="39"/>
      <c r="H19" s="39"/>
      <c r="I19" s="39"/>
      <c r="J19" s="40"/>
    </row>
    <row r="20" spans="1:16" ht="30" x14ac:dyDescent="0.25">
      <c r="A20" s="31" t="s">
        <v>81</v>
      </c>
      <c r="B20" s="38"/>
      <c r="C20" s="39"/>
      <c r="D20" s="39"/>
      <c r="E20" s="33" t="s">
        <v>93</v>
      </c>
      <c r="F20" s="39"/>
      <c r="G20" s="39"/>
      <c r="H20" s="39"/>
      <c r="I20" s="39"/>
      <c r="J20" s="40"/>
    </row>
    <row r="21" spans="1:16" x14ac:dyDescent="0.25">
      <c r="A21" s="31" t="s">
        <v>72</v>
      </c>
      <c r="B21" s="31">
        <v>4</v>
      </c>
      <c r="C21" s="32" t="s">
        <v>94</v>
      </c>
      <c r="D21" s="31" t="s">
        <v>74</v>
      </c>
      <c r="E21" s="33" t="s">
        <v>95</v>
      </c>
      <c r="F21" s="34" t="s">
        <v>96</v>
      </c>
      <c r="G21" s="35">
        <v>1</v>
      </c>
      <c r="H21" s="36">
        <v>0</v>
      </c>
      <c r="I21" s="36">
        <f>ROUND(G21*H21,P4)</f>
        <v>0</v>
      </c>
      <c r="J21" s="31"/>
      <c r="O21" s="37">
        <f>I21*0.21</f>
        <v>0</v>
      </c>
      <c r="P21">
        <v>3</v>
      </c>
    </row>
    <row r="22" spans="1:16" ht="60" x14ac:dyDescent="0.25">
      <c r="A22" s="31" t="s">
        <v>77</v>
      </c>
      <c r="B22" s="38"/>
      <c r="C22" s="39"/>
      <c r="D22" s="39"/>
      <c r="E22" s="33" t="s">
        <v>97</v>
      </c>
      <c r="F22" s="39"/>
      <c r="G22" s="39"/>
      <c r="H22" s="39"/>
      <c r="I22" s="39"/>
      <c r="J22" s="40"/>
    </row>
    <row r="23" spans="1:16" ht="30" x14ac:dyDescent="0.25">
      <c r="A23" s="31" t="s">
        <v>79</v>
      </c>
      <c r="B23" s="38"/>
      <c r="C23" s="39"/>
      <c r="D23" s="39"/>
      <c r="E23" s="41" t="s">
        <v>80</v>
      </c>
      <c r="F23" s="39"/>
      <c r="G23" s="39"/>
      <c r="H23" s="39"/>
      <c r="I23" s="39"/>
      <c r="J23" s="40"/>
    </row>
    <row r="24" spans="1:16" ht="30" x14ac:dyDescent="0.25">
      <c r="A24" s="31" t="s">
        <v>81</v>
      </c>
      <c r="B24" s="38"/>
      <c r="C24" s="39"/>
      <c r="D24" s="39"/>
      <c r="E24" s="33" t="s">
        <v>93</v>
      </c>
      <c r="F24" s="39"/>
      <c r="G24" s="39"/>
      <c r="H24" s="39"/>
      <c r="I24" s="39"/>
      <c r="J24" s="40"/>
    </row>
    <row r="25" spans="1:16" x14ac:dyDescent="0.25">
      <c r="A25" s="31" t="s">
        <v>72</v>
      </c>
      <c r="B25" s="31">
        <v>5</v>
      </c>
      <c r="C25" s="32" t="s">
        <v>98</v>
      </c>
      <c r="D25" s="31" t="s">
        <v>74</v>
      </c>
      <c r="E25" s="33" t="s">
        <v>99</v>
      </c>
      <c r="F25" s="34" t="s">
        <v>76</v>
      </c>
      <c r="G25" s="35">
        <v>1</v>
      </c>
      <c r="H25" s="36">
        <v>0</v>
      </c>
      <c r="I25" s="36">
        <f>ROUND(G25*H25,P4)</f>
        <v>0</v>
      </c>
      <c r="J25" s="31"/>
      <c r="O25" s="37">
        <f>I25*0.21</f>
        <v>0</v>
      </c>
      <c r="P25">
        <v>3</v>
      </c>
    </row>
    <row r="26" spans="1:16" ht="30" x14ac:dyDescent="0.25">
      <c r="A26" s="31" t="s">
        <v>77</v>
      </c>
      <c r="B26" s="38"/>
      <c r="C26" s="39"/>
      <c r="D26" s="39"/>
      <c r="E26" s="33" t="s">
        <v>100</v>
      </c>
      <c r="F26" s="39"/>
      <c r="G26" s="39"/>
      <c r="H26" s="39"/>
      <c r="I26" s="39"/>
      <c r="J26" s="40"/>
    </row>
    <row r="27" spans="1:16" ht="30" x14ac:dyDescent="0.25">
      <c r="A27" s="31" t="s">
        <v>79</v>
      </c>
      <c r="B27" s="38"/>
      <c r="C27" s="39"/>
      <c r="D27" s="39"/>
      <c r="E27" s="41" t="s">
        <v>80</v>
      </c>
      <c r="F27" s="39"/>
      <c r="G27" s="39"/>
      <c r="H27" s="39"/>
      <c r="I27" s="39"/>
      <c r="J27" s="40"/>
    </row>
    <row r="28" spans="1:16" ht="30" x14ac:dyDescent="0.25">
      <c r="A28" s="31" t="s">
        <v>81</v>
      </c>
      <c r="B28" s="38"/>
      <c r="C28" s="39"/>
      <c r="D28" s="39"/>
      <c r="E28" s="33" t="s">
        <v>93</v>
      </c>
      <c r="F28" s="39"/>
      <c r="G28" s="39"/>
      <c r="H28" s="39"/>
      <c r="I28" s="39"/>
      <c r="J28" s="40"/>
    </row>
    <row r="29" spans="1:16" x14ac:dyDescent="0.25">
      <c r="A29" s="31" t="s">
        <v>72</v>
      </c>
      <c r="B29" s="31">
        <v>6</v>
      </c>
      <c r="C29" s="32" t="s">
        <v>101</v>
      </c>
      <c r="D29" s="31" t="s">
        <v>74</v>
      </c>
      <c r="E29" s="33" t="s">
        <v>102</v>
      </c>
      <c r="F29" s="34" t="s">
        <v>76</v>
      </c>
      <c r="G29" s="35">
        <v>1</v>
      </c>
      <c r="H29" s="36">
        <v>0</v>
      </c>
      <c r="I29" s="36">
        <f>ROUND(G29*H29,P4)</f>
        <v>0</v>
      </c>
      <c r="J29" s="31"/>
      <c r="O29" s="37">
        <f>I29*0.21</f>
        <v>0</v>
      </c>
      <c r="P29">
        <v>3</v>
      </c>
    </row>
    <row r="30" spans="1:16" x14ac:dyDescent="0.25">
      <c r="A30" s="31" t="s">
        <v>77</v>
      </c>
      <c r="B30" s="38"/>
      <c r="C30" s="39"/>
      <c r="D30" s="39"/>
      <c r="E30" s="33" t="s">
        <v>103</v>
      </c>
      <c r="F30" s="39"/>
      <c r="G30" s="39"/>
      <c r="H30" s="39"/>
      <c r="I30" s="39"/>
      <c r="J30" s="40"/>
    </row>
    <row r="31" spans="1:16" x14ac:dyDescent="0.25">
      <c r="A31" s="31" t="s">
        <v>79</v>
      </c>
      <c r="B31" s="38"/>
      <c r="C31" s="39"/>
      <c r="D31" s="39"/>
      <c r="E31" s="41" t="s">
        <v>104</v>
      </c>
      <c r="F31" s="39"/>
      <c r="G31" s="39"/>
      <c r="H31" s="39"/>
      <c r="I31" s="39"/>
      <c r="J31" s="40"/>
    </row>
    <row r="32" spans="1:16" ht="30" x14ac:dyDescent="0.25">
      <c r="A32" s="31" t="s">
        <v>81</v>
      </c>
      <c r="B32" s="38"/>
      <c r="C32" s="39"/>
      <c r="D32" s="39"/>
      <c r="E32" s="33" t="s">
        <v>93</v>
      </c>
      <c r="F32" s="39"/>
      <c r="G32" s="39"/>
      <c r="H32" s="39"/>
      <c r="I32" s="39"/>
      <c r="J32" s="40"/>
    </row>
    <row r="33" spans="1:16" x14ac:dyDescent="0.25">
      <c r="A33" s="31" t="s">
        <v>72</v>
      </c>
      <c r="B33" s="31">
        <v>7</v>
      </c>
      <c r="C33" s="32" t="s">
        <v>105</v>
      </c>
      <c r="D33" s="31" t="s">
        <v>74</v>
      </c>
      <c r="E33" s="33" t="s">
        <v>106</v>
      </c>
      <c r="F33" s="34" t="s">
        <v>76</v>
      </c>
      <c r="G33" s="35">
        <v>1</v>
      </c>
      <c r="H33" s="36">
        <v>0</v>
      </c>
      <c r="I33" s="36">
        <f>ROUND(G33*H33,P4)</f>
        <v>0</v>
      </c>
      <c r="J33" s="31"/>
      <c r="O33" s="37">
        <f>I33*0.21</f>
        <v>0</v>
      </c>
      <c r="P33">
        <v>3</v>
      </c>
    </row>
    <row r="34" spans="1:16" x14ac:dyDescent="0.25">
      <c r="A34" s="31" t="s">
        <v>77</v>
      </c>
      <c r="B34" s="38"/>
      <c r="C34" s="39"/>
      <c r="D34" s="39"/>
      <c r="E34" s="42" t="s">
        <v>91</v>
      </c>
      <c r="F34" s="39"/>
      <c r="G34" s="39"/>
      <c r="H34" s="39"/>
      <c r="I34" s="39"/>
      <c r="J34" s="40"/>
    </row>
    <row r="35" spans="1:16" ht="30" x14ac:dyDescent="0.25">
      <c r="A35" s="31" t="s">
        <v>79</v>
      </c>
      <c r="B35" s="38"/>
      <c r="C35" s="39"/>
      <c r="D35" s="39"/>
      <c r="E35" s="41" t="s">
        <v>107</v>
      </c>
      <c r="F35" s="39"/>
      <c r="G35" s="39"/>
      <c r="H35" s="39"/>
      <c r="I35" s="39"/>
      <c r="J35" s="40"/>
    </row>
    <row r="36" spans="1:16" ht="30" x14ac:dyDescent="0.25">
      <c r="A36" s="31" t="s">
        <v>81</v>
      </c>
      <c r="B36" s="38"/>
      <c r="C36" s="39"/>
      <c r="D36" s="39"/>
      <c r="E36" s="33" t="s">
        <v>93</v>
      </c>
      <c r="F36" s="39"/>
      <c r="G36" s="39"/>
      <c r="H36" s="39"/>
      <c r="I36" s="39"/>
      <c r="J36" s="40"/>
    </row>
    <row r="37" spans="1:16" ht="30" x14ac:dyDescent="0.25">
      <c r="A37" s="31" t="s">
        <v>72</v>
      </c>
      <c r="B37" s="31">
        <v>8</v>
      </c>
      <c r="C37" s="32" t="s">
        <v>108</v>
      </c>
      <c r="D37" s="31" t="s">
        <v>74</v>
      </c>
      <c r="E37" s="33" t="s">
        <v>109</v>
      </c>
      <c r="F37" s="34" t="s">
        <v>76</v>
      </c>
      <c r="G37" s="35">
        <v>1</v>
      </c>
      <c r="H37" s="36">
        <v>0</v>
      </c>
      <c r="I37" s="36">
        <f>ROUND(G37*H37,P4)</f>
        <v>0</v>
      </c>
      <c r="J37" s="31"/>
      <c r="O37" s="37">
        <f>I37*0.21</f>
        <v>0</v>
      </c>
      <c r="P37">
        <v>3</v>
      </c>
    </row>
    <row r="38" spans="1:16" ht="75" x14ac:dyDescent="0.25">
      <c r="A38" s="31" t="s">
        <v>77</v>
      </c>
      <c r="B38" s="38"/>
      <c r="C38" s="39"/>
      <c r="D38" s="39"/>
      <c r="E38" s="33" t="s">
        <v>110</v>
      </c>
      <c r="F38" s="39"/>
      <c r="G38" s="39"/>
      <c r="H38" s="39"/>
      <c r="I38" s="39"/>
      <c r="J38" s="40"/>
    </row>
    <row r="39" spans="1:16" ht="30" x14ac:dyDescent="0.25">
      <c r="A39" s="31" t="s">
        <v>79</v>
      </c>
      <c r="B39" s="38"/>
      <c r="C39" s="39"/>
      <c r="D39" s="39"/>
      <c r="E39" s="41" t="s">
        <v>111</v>
      </c>
      <c r="F39" s="39"/>
      <c r="G39" s="39"/>
      <c r="H39" s="39"/>
      <c r="I39" s="39"/>
      <c r="J39" s="40"/>
    </row>
    <row r="40" spans="1:16" ht="30" x14ac:dyDescent="0.25">
      <c r="A40" s="31" t="s">
        <v>81</v>
      </c>
      <c r="B40" s="38"/>
      <c r="C40" s="39"/>
      <c r="D40" s="39"/>
      <c r="E40" s="33" t="s">
        <v>93</v>
      </c>
      <c r="F40" s="39"/>
      <c r="G40" s="39"/>
      <c r="H40" s="39"/>
      <c r="I40" s="39"/>
      <c r="J40" s="40"/>
    </row>
    <row r="41" spans="1:16" x14ac:dyDescent="0.25">
      <c r="A41" s="31" t="s">
        <v>72</v>
      </c>
      <c r="B41" s="31">
        <v>9</v>
      </c>
      <c r="C41" s="32" t="s">
        <v>112</v>
      </c>
      <c r="D41" s="31" t="s">
        <v>74</v>
      </c>
      <c r="E41" s="33" t="s">
        <v>113</v>
      </c>
      <c r="F41" s="34" t="s">
        <v>114</v>
      </c>
      <c r="G41" s="35">
        <v>2</v>
      </c>
      <c r="H41" s="36">
        <v>0</v>
      </c>
      <c r="I41" s="36">
        <f>ROUND(G41*H41,P4)</f>
        <v>0</v>
      </c>
      <c r="J41" s="31"/>
      <c r="O41" s="37">
        <f>I41*0.21</f>
        <v>0</v>
      </c>
      <c r="P41">
        <v>3</v>
      </c>
    </row>
    <row r="42" spans="1:16" ht="120" x14ac:dyDescent="0.25">
      <c r="A42" s="31" t="s">
        <v>77</v>
      </c>
      <c r="B42" s="38"/>
      <c r="C42" s="39"/>
      <c r="D42" s="39"/>
      <c r="E42" s="33" t="s">
        <v>115</v>
      </c>
      <c r="F42" s="39"/>
      <c r="G42" s="39"/>
      <c r="H42" s="39"/>
      <c r="I42" s="39"/>
      <c r="J42" s="40"/>
    </row>
    <row r="43" spans="1:16" ht="30" x14ac:dyDescent="0.25">
      <c r="A43" s="31" t="s">
        <v>79</v>
      </c>
      <c r="B43" s="38"/>
      <c r="C43" s="39"/>
      <c r="D43" s="39"/>
      <c r="E43" s="41" t="s">
        <v>116</v>
      </c>
      <c r="F43" s="39"/>
      <c r="G43" s="39"/>
      <c r="H43" s="39"/>
      <c r="I43" s="39"/>
      <c r="J43" s="40"/>
    </row>
    <row r="44" spans="1:16" ht="135" x14ac:dyDescent="0.25">
      <c r="A44" s="31" t="s">
        <v>81</v>
      </c>
      <c r="B44" s="38"/>
      <c r="C44" s="39"/>
      <c r="D44" s="39"/>
      <c r="E44" s="33" t="s">
        <v>117</v>
      </c>
      <c r="F44" s="39"/>
      <c r="G44" s="39"/>
      <c r="H44" s="39"/>
      <c r="I44" s="39"/>
      <c r="J44" s="40"/>
    </row>
    <row r="45" spans="1:16" x14ac:dyDescent="0.25">
      <c r="A45" s="31" t="s">
        <v>72</v>
      </c>
      <c r="B45" s="31">
        <v>10</v>
      </c>
      <c r="C45" s="32" t="s">
        <v>118</v>
      </c>
      <c r="D45" s="31" t="s">
        <v>74</v>
      </c>
      <c r="E45" s="33" t="s">
        <v>119</v>
      </c>
      <c r="F45" s="34" t="s">
        <v>76</v>
      </c>
      <c r="G45" s="35">
        <v>1</v>
      </c>
      <c r="H45" s="36">
        <v>0</v>
      </c>
      <c r="I45" s="36">
        <f>ROUND(G45*H45,P4)</f>
        <v>0</v>
      </c>
      <c r="J45" s="31"/>
      <c r="O45" s="37">
        <f>I45*0.21</f>
        <v>0</v>
      </c>
      <c r="P45">
        <v>3</v>
      </c>
    </row>
    <row r="46" spans="1:16" ht="315" x14ac:dyDescent="0.25">
      <c r="A46" s="31" t="s">
        <v>77</v>
      </c>
      <c r="B46" s="38"/>
      <c r="C46" s="39"/>
      <c r="D46" s="39"/>
      <c r="E46" s="33" t="s">
        <v>120</v>
      </c>
      <c r="F46" s="39"/>
      <c r="G46" s="39"/>
      <c r="H46" s="39"/>
      <c r="I46" s="39"/>
      <c r="J46" s="40"/>
    </row>
    <row r="47" spans="1:16" ht="30" x14ac:dyDescent="0.25">
      <c r="A47" s="31" t="s">
        <v>79</v>
      </c>
      <c r="B47" s="38"/>
      <c r="C47" s="39"/>
      <c r="D47" s="39"/>
      <c r="E47" s="41" t="s">
        <v>107</v>
      </c>
      <c r="F47" s="39"/>
      <c r="G47" s="39"/>
      <c r="H47" s="39"/>
      <c r="I47" s="39"/>
      <c r="J47" s="40"/>
    </row>
    <row r="48" spans="1:16" ht="45" x14ac:dyDescent="0.25">
      <c r="A48" s="31" t="s">
        <v>81</v>
      </c>
      <c r="B48" s="38"/>
      <c r="C48" s="39"/>
      <c r="D48" s="39"/>
      <c r="E48" s="33" t="s">
        <v>121</v>
      </c>
      <c r="F48" s="39"/>
      <c r="G48" s="39"/>
      <c r="H48" s="39"/>
      <c r="I48" s="39"/>
      <c r="J48" s="40"/>
    </row>
    <row r="49" spans="1:16" x14ac:dyDescent="0.25">
      <c r="A49" s="25" t="s">
        <v>69</v>
      </c>
      <c r="B49" s="26"/>
      <c r="C49" s="27" t="s">
        <v>122</v>
      </c>
      <c r="D49" s="28"/>
      <c r="E49" s="25" t="s">
        <v>123</v>
      </c>
      <c r="F49" s="28"/>
      <c r="G49" s="28"/>
      <c r="H49" s="28"/>
      <c r="I49" s="29">
        <f>SUMIFS(I50:I57,A50:A57,"P")</f>
        <v>0</v>
      </c>
      <c r="J49" s="30"/>
    </row>
    <row r="50" spans="1:16" x14ac:dyDescent="0.25">
      <c r="A50" s="31" t="s">
        <v>72</v>
      </c>
      <c r="B50" s="31">
        <v>11</v>
      </c>
      <c r="C50" s="32" t="s">
        <v>124</v>
      </c>
      <c r="D50" s="31" t="s">
        <v>74</v>
      </c>
      <c r="E50" s="33" t="s">
        <v>125</v>
      </c>
      <c r="F50" s="34" t="s">
        <v>96</v>
      </c>
      <c r="G50" s="35">
        <v>2</v>
      </c>
      <c r="H50" s="36">
        <v>0</v>
      </c>
      <c r="I50" s="36">
        <f>ROUND(G50*H50,P4)</f>
        <v>0</v>
      </c>
      <c r="J50" s="31"/>
      <c r="O50" s="37">
        <f>I50*0.21</f>
        <v>0</v>
      </c>
      <c r="P50">
        <v>3</v>
      </c>
    </row>
    <row r="51" spans="1:16" ht="60" x14ac:dyDescent="0.25">
      <c r="A51" s="31" t="s">
        <v>77</v>
      </c>
      <c r="B51" s="38"/>
      <c r="C51" s="39"/>
      <c r="D51" s="39"/>
      <c r="E51" s="33" t="s">
        <v>126</v>
      </c>
      <c r="F51" s="39"/>
      <c r="G51" s="39"/>
      <c r="H51" s="39"/>
      <c r="I51" s="39"/>
      <c r="J51" s="40"/>
    </row>
    <row r="52" spans="1:16" ht="30" x14ac:dyDescent="0.25">
      <c r="A52" s="31" t="s">
        <v>79</v>
      </c>
      <c r="B52" s="38"/>
      <c r="C52" s="39"/>
      <c r="D52" s="39"/>
      <c r="E52" s="41" t="s">
        <v>92</v>
      </c>
      <c r="F52" s="39"/>
      <c r="G52" s="39"/>
      <c r="H52" s="39"/>
      <c r="I52" s="39"/>
      <c r="J52" s="40"/>
    </row>
    <row r="53" spans="1:16" ht="105" x14ac:dyDescent="0.25">
      <c r="A53" s="31" t="s">
        <v>81</v>
      </c>
      <c r="B53" s="38"/>
      <c r="C53" s="39"/>
      <c r="D53" s="39"/>
      <c r="E53" s="33" t="s">
        <v>127</v>
      </c>
      <c r="F53" s="39"/>
      <c r="G53" s="39"/>
      <c r="H53" s="39"/>
      <c r="I53" s="39"/>
      <c r="J53" s="40"/>
    </row>
    <row r="54" spans="1:16" x14ac:dyDescent="0.25">
      <c r="A54" s="31" t="s">
        <v>72</v>
      </c>
      <c r="B54" s="31">
        <v>12</v>
      </c>
      <c r="C54" s="32" t="s">
        <v>128</v>
      </c>
      <c r="D54" s="31" t="s">
        <v>91</v>
      </c>
      <c r="E54" s="33" t="s">
        <v>129</v>
      </c>
      <c r="F54" s="34" t="s">
        <v>130</v>
      </c>
      <c r="G54" s="35">
        <v>60000</v>
      </c>
      <c r="H54" s="36">
        <v>0</v>
      </c>
      <c r="I54" s="36">
        <f>ROUND(G54*H54,P4)</f>
        <v>0</v>
      </c>
      <c r="J54" s="31"/>
      <c r="O54" s="37">
        <f>I54*0.21</f>
        <v>0</v>
      </c>
      <c r="P54">
        <v>3</v>
      </c>
    </row>
    <row r="55" spans="1:16" ht="90" x14ac:dyDescent="0.25">
      <c r="A55" s="31" t="s">
        <v>77</v>
      </c>
      <c r="B55" s="38"/>
      <c r="C55" s="39"/>
      <c r="D55" s="39"/>
      <c r="E55" s="33" t="s">
        <v>131</v>
      </c>
      <c r="F55" s="39"/>
      <c r="G55" s="39"/>
      <c r="H55" s="39"/>
      <c r="I55" s="39"/>
      <c r="J55" s="40"/>
    </row>
    <row r="56" spans="1:16" x14ac:dyDescent="0.25">
      <c r="A56" s="31" t="s">
        <v>79</v>
      </c>
      <c r="B56" s="38"/>
      <c r="C56" s="39"/>
      <c r="D56" s="39"/>
      <c r="E56" s="41" t="s">
        <v>132</v>
      </c>
      <c r="F56" s="39"/>
      <c r="G56" s="39"/>
      <c r="H56" s="39"/>
      <c r="I56" s="39"/>
      <c r="J56" s="40"/>
    </row>
    <row r="57" spans="1:16" ht="30" x14ac:dyDescent="0.25">
      <c r="A57" s="31" t="s">
        <v>81</v>
      </c>
      <c r="B57" s="43"/>
      <c r="C57" s="44"/>
      <c r="D57" s="44"/>
      <c r="E57" s="33" t="s">
        <v>133</v>
      </c>
      <c r="F57" s="44"/>
      <c r="G57" s="44"/>
      <c r="H57" s="44"/>
      <c r="I57" s="44"/>
      <c r="J57" s="45"/>
    </row>
  </sheetData>
  <mergeCells count="11">
    <mergeCell ref="E5:E6"/>
    <mergeCell ref="F5:F6"/>
    <mergeCell ref="G5:G6"/>
    <mergeCell ref="H5:I5"/>
    <mergeCell ref="J5:J6"/>
    <mergeCell ref="C3:D3"/>
    <mergeCell ref="C4:D4"/>
    <mergeCell ref="A5:A6"/>
    <mergeCell ref="B5:B6"/>
    <mergeCell ref="C5:C6"/>
    <mergeCell ref="D5:D6"/>
  </mergeCells>
  <pageMargins left="0.7" right="0.7" top="0.75" bottom="0.75" header="0.3" footer="0.3"/>
  <pageSetup fitToHeight="0"/>
  <headerFooter>
    <oddFooter>&amp;C_x000D_&amp;1#&amp;"Calibri"&amp;10&amp;K000000 Mott MacDonald Restricted</oddFooter>
  </headerFooter>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P1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48" t="s">
        <v>54</v>
      </c>
      <c r="D3" s="49"/>
      <c r="E3" s="18" t="s">
        <v>55</v>
      </c>
      <c r="F3" s="14"/>
      <c r="G3" s="14"/>
      <c r="H3" s="19" t="s">
        <v>47</v>
      </c>
      <c r="I3" s="20">
        <f>SUMIFS(I8:I12,A8:A12,"SD")</f>
        <v>0</v>
      </c>
      <c r="J3" s="16"/>
      <c r="O3">
        <v>0</v>
      </c>
      <c r="P3">
        <v>2</v>
      </c>
    </row>
    <row r="4" spans="1:16" x14ac:dyDescent="0.25">
      <c r="A4" s="3" t="s">
        <v>56</v>
      </c>
      <c r="B4" s="17" t="s">
        <v>57</v>
      </c>
      <c r="C4" s="48" t="s">
        <v>47</v>
      </c>
      <c r="D4" s="49"/>
      <c r="E4" s="18" t="s">
        <v>48</v>
      </c>
      <c r="F4" s="14"/>
      <c r="G4" s="14"/>
      <c r="H4" s="14"/>
      <c r="I4" s="14"/>
      <c r="J4" s="16"/>
      <c r="O4">
        <v>0.15</v>
      </c>
      <c r="P4">
        <v>2</v>
      </c>
    </row>
    <row r="5" spans="1:16" x14ac:dyDescent="0.25">
      <c r="A5" s="50" t="s">
        <v>58</v>
      </c>
      <c r="B5" s="51" t="s">
        <v>59</v>
      </c>
      <c r="C5" s="52" t="s">
        <v>60</v>
      </c>
      <c r="D5" s="52" t="s">
        <v>61</v>
      </c>
      <c r="E5" s="52" t="s">
        <v>62</v>
      </c>
      <c r="F5" s="52" t="s">
        <v>63</v>
      </c>
      <c r="G5" s="52" t="s">
        <v>64</v>
      </c>
      <c r="H5" s="52" t="s">
        <v>65</v>
      </c>
      <c r="I5" s="52"/>
      <c r="J5" s="53" t="s">
        <v>66</v>
      </c>
      <c r="O5">
        <v>0.21</v>
      </c>
    </row>
    <row r="6" spans="1:16" x14ac:dyDescent="0.25">
      <c r="A6" s="50"/>
      <c r="B6" s="51"/>
      <c r="C6" s="52"/>
      <c r="D6" s="52"/>
      <c r="E6" s="52"/>
      <c r="F6" s="52"/>
      <c r="G6" s="52"/>
      <c r="H6" s="6" t="s">
        <v>67</v>
      </c>
      <c r="I6" s="6" t="s">
        <v>68</v>
      </c>
      <c r="J6" s="53"/>
    </row>
    <row r="7" spans="1:16" x14ac:dyDescent="0.25">
      <c r="A7" s="23">
        <v>0</v>
      </c>
      <c r="B7" s="21">
        <v>1</v>
      </c>
      <c r="C7" s="24">
        <v>2</v>
      </c>
      <c r="D7" s="6">
        <v>3</v>
      </c>
      <c r="E7" s="24">
        <v>4</v>
      </c>
      <c r="F7" s="6">
        <v>5</v>
      </c>
      <c r="G7" s="6">
        <v>6</v>
      </c>
      <c r="H7" s="6">
        <v>7</v>
      </c>
      <c r="I7" s="24">
        <v>8</v>
      </c>
      <c r="J7" s="22">
        <v>9</v>
      </c>
    </row>
    <row r="8" spans="1:16" x14ac:dyDescent="0.25">
      <c r="A8" s="25" t="s">
        <v>69</v>
      </c>
      <c r="B8" s="26"/>
      <c r="C8" s="27" t="s">
        <v>70</v>
      </c>
      <c r="D8" s="28"/>
      <c r="E8" s="25" t="s">
        <v>71</v>
      </c>
      <c r="F8" s="28"/>
      <c r="G8" s="28"/>
      <c r="H8" s="28"/>
      <c r="I8" s="29">
        <f>SUMIFS(I9:I12,A9:A12,"P")</f>
        <v>0</v>
      </c>
      <c r="J8" s="30"/>
    </row>
    <row r="9" spans="1:16" x14ac:dyDescent="0.25">
      <c r="A9" s="31" t="s">
        <v>72</v>
      </c>
      <c r="B9" s="31">
        <v>1</v>
      </c>
      <c r="C9" s="32" t="s">
        <v>163</v>
      </c>
      <c r="D9" s="31" t="s">
        <v>74</v>
      </c>
      <c r="E9" s="33" t="s">
        <v>164</v>
      </c>
      <c r="F9" s="34" t="s">
        <v>76</v>
      </c>
      <c r="G9" s="35">
        <v>1</v>
      </c>
      <c r="H9" s="36">
        <v>0</v>
      </c>
      <c r="I9" s="36">
        <f>ROUND(G9*H9,P4)</f>
        <v>0</v>
      </c>
      <c r="J9" s="31"/>
      <c r="O9" s="37">
        <f>I9*0.21</f>
        <v>0</v>
      </c>
      <c r="P9">
        <v>3</v>
      </c>
    </row>
    <row r="10" spans="1:16" ht="180" x14ac:dyDescent="0.25">
      <c r="A10" s="31" t="s">
        <v>77</v>
      </c>
      <c r="B10" s="38"/>
      <c r="C10" s="39"/>
      <c r="D10" s="39"/>
      <c r="E10" s="33" t="s">
        <v>1093</v>
      </c>
      <c r="F10" s="39"/>
      <c r="G10" s="39"/>
      <c r="H10" s="39"/>
      <c r="I10" s="39"/>
      <c r="J10" s="40"/>
    </row>
    <row r="11" spans="1:16" ht="30" x14ac:dyDescent="0.25">
      <c r="A11" s="31" t="s">
        <v>79</v>
      </c>
      <c r="B11" s="38"/>
      <c r="C11" s="39"/>
      <c r="D11" s="39"/>
      <c r="E11" s="41" t="s">
        <v>80</v>
      </c>
      <c r="F11" s="39"/>
      <c r="G11" s="39"/>
      <c r="H11" s="39"/>
      <c r="I11" s="39"/>
      <c r="J11" s="40"/>
    </row>
    <row r="12" spans="1:16" ht="30" x14ac:dyDescent="0.25">
      <c r="A12" s="31" t="s">
        <v>81</v>
      </c>
      <c r="B12" s="43"/>
      <c r="C12" s="44"/>
      <c r="D12" s="44"/>
      <c r="E12" s="33" t="s">
        <v>166</v>
      </c>
      <c r="F12" s="44"/>
      <c r="G12" s="44"/>
      <c r="H12" s="44"/>
      <c r="I12" s="44"/>
      <c r="J12" s="45"/>
    </row>
  </sheetData>
  <mergeCells count="11">
    <mergeCell ref="E5:E6"/>
    <mergeCell ref="F5:F6"/>
    <mergeCell ref="G5:G6"/>
    <mergeCell ref="H5:I5"/>
    <mergeCell ref="J5:J6"/>
    <mergeCell ref="C3:D3"/>
    <mergeCell ref="C4:D4"/>
    <mergeCell ref="A5:A6"/>
    <mergeCell ref="B5:B6"/>
    <mergeCell ref="C5:C6"/>
    <mergeCell ref="D5:D6"/>
  </mergeCells>
  <pageMargins left="0.7" right="0.7" top="0.75" bottom="0.75" header="0.3" footer="0.3"/>
  <pageSetup fitToHeight="0"/>
  <headerFooter>
    <oddFooter>&amp;C_x000D_&amp;1#&amp;"Calibri"&amp;10&amp;K000000 Mott MacDonald Restricted</oddFooter>
  </headerFooter>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P1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48" t="s">
        <v>54</v>
      </c>
      <c r="D3" s="49"/>
      <c r="E3" s="18" t="s">
        <v>55</v>
      </c>
      <c r="F3" s="14"/>
      <c r="G3" s="14"/>
      <c r="H3" s="19" t="s">
        <v>49</v>
      </c>
      <c r="I3" s="20">
        <f>SUMIFS(I8:I12,A8:A12,"SD")</f>
        <v>0</v>
      </c>
      <c r="J3" s="16"/>
      <c r="O3">
        <v>0</v>
      </c>
      <c r="P3">
        <v>2</v>
      </c>
    </row>
    <row r="4" spans="1:16" x14ac:dyDescent="0.25">
      <c r="A4" s="3" t="s">
        <v>56</v>
      </c>
      <c r="B4" s="17" t="s">
        <v>57</v>
      </c>
      <c r="C4" s="48" t="s">
        <v>49</v>
      </c>
      <c r="D4" s="49"/>
      <c r="E4" s="18" t="s">
        <v>50</v>
      </c>
      <c r="F4" s="14"/>
      <c r="G4" s="14"/>
      <c r="H4" s="14"/>
      <c r="I4" s="14"/>
      <c r="J4" s="16"/>
      <c r="O4">
        <v>0.15</v>
      </c>
      <c r="P4">
        <v>2</v>
      </c>
    </row>
    <row r="5" spans="1:16" x14ac:dyDescent="0.25">
      <c r="A5" s="50" t="s">
        <v>58</v>
      </c>
      <c r="B5" s="51" t="s">
        <v>59</v>
      </c>
      <c r="C5" s="52" t="s">
        <v>60</v>
      </c>
      <c r="D5" s="52" t="s">
        <v>61</v>
      </c>
      <c r="E5" s="52" t="s">
        <v>62</v>
      </c>
      <c r="F5" s="52" t="s">
        <v>63</v>
      </c>
      <c r="G5" s="52" t="s">
        <v>64</v>
      </c>
      <c r="H5" s="52" t="s">
        <v>65</v>
      </c>
      <c r="I5" s="52"/>
      <c r="J5" s="53" t="s">
        <v>66</v>
      </c>
      <c r="O5">
        <v>0.21</v>
      </c>
    </row>
    <row r="6" spans="1:16" x14ac:dyDescent="0.25">
      <c r="A6" s="50"/>
      <c r="B6" s="51"/>
      <c r="C6" s="52"/>
      <c r="D6" s="52"/>
      <c r="E6" s="52"/>
      <c r="F6" s="52"/>
      <c r="G6" s="52"/>
      <c r="H6" s="6" t="s">
        <v>67</v>
      </c>
      <c r="I6" s="6" t="s">
        <v>68</v>
      </c>
      <c r="J6" s="53"/>
    </row>
    <row r="7" spans="1:16" x14ac:dyDescent="0.25">
      <c r="A7" s="23">
        <v>0</v>
      </c>
      <c r="B7" s="21">
        <v>1</v>
      </c>
      <c r="C7" s="24">
        <v>2</v>
      </c>
      <c r="D7" s="6">
        <v>3</v>
      </c>
      <c r="E7" s="24">
        <v>4</v>
      </c>
      <c r="F7" s="6">
        <v>5</v>
      </c>
      <c r="G7" s="6">
        <v>6</v>
      </c>
      <c r="H7" s="6">
        <v>7</v>
      </c>
      <c r="I7" s="24">
        <v>8</v>
      </c>
      <c r="J7" s="22">
        <v>9</v>
      </c>
    </row>
    <row r="8" spans="1:16" x14ac:dyDescent="0.25">
      <c r="A8" s="25" t="s">
        <v>69</v>
      </c>
      <c r="B8" s="26"/>
      <c r="C8" s="27" t="s">
        <v>70</v>
      </c>
      <c r="D8" s="28"/>
      <c r="E8" s="25" t="s">
        <v>71</v>
      </c>
      <c r="F8" s="28"/>
      <c r="G8" s="28"/>
      <c r="H8" s="28"/>
      <c r="I8" s="29">
        <f>SUMIFS(I9:I12,A9:A12,"P")</f>
        <v>0</v>
      </c>
      <c r="J8" s="30"/>
    </row>
    <row r="9" spans="1:16" x14ac:dyDescent="0.25">
      <c r="A9" s="31" t="s">
        <v>72</v>
      </c>
      <c r="B9" s="31">
        <v>1</v>
      </c>
      <c r="C9" s="32" t="s">
        <v>163</v>
      </c>
      <c r="D9" s="31" t="s">
        <v>74</v>
      </c>
      <c r="E9" s="33" t="s">
        <v>164</v>
      </c>
      <c r="F9" s="34" t="s">
        <v>76</v>
      </c>
      <c r="G9" s="35">
        <v>1</v>
      </c>
      <c r="H9" s="36">
        <v>0</v>
      </c>
      <c r="I9" s="36">
        <f>ROUND(G9*H9,P4)</f>
        <v>0</v>
      </c>
      <c r="J9" s="31"/>
      <c r="O9" s="37">
        <f>I9*0.21</f>
        <v>0</v>
      </c>
      <c r="P9">
        <v>3</v>
      </c>
    </row>
    <row r="10" spans="1:16" ht="165" x14ac:dyDescent="0.25">
      <c r="A10" s="31" t="s">
        <v>77</v>
      </c>
      <c r="B10" s="38"/>
      <c r="C10" s="39"/>
      <c r="D10" s="39"/>
      <c r="E10" s="33" t="s">
        <v>1094</v>
      </c>
      <c r="F10" s="39"/>
      <c r="G10" s="39"/>
      <c r="H10" s="39"/>
      <c r="I10" s="39"/>
      <c r="J10" s="40"/>
    </row>
    <row r="11" spans="1:16" ht="30" x14ac:dyDescent="0.25">
      <c r="A11" s="31" t="s">
        <v>79</v>
      </c>
      <c r="B11" s="38"/>
      <c r="C11" s="39"/>
      <c r="D11" s="39"/>
      <c r="E11" s="41" t="s">
        <v>80</v>
      </c>
      <c r="F11" s="39"/>
      <c r="G11" s="39"/>
      <c r="H11" s="39"/>
      <c r="I11" s="39"/>
      <c r="J11" s="40"/>
    </row>
    <row r="12" spans="1:16" ht="30" x14ac:dyDescent="0.25">
      <c r="A12" s="31" t="s">
        <v>81</v>
      </c>
      <c r="B12" s="43"/>
      <c r="C12" s="44"/>
      <c r="D12" s="44"/>
      <c r="E12" s="33" t="s">
        <v>166</v>
      </c>
      <c r="F12" s="44"/>
      <c r="G12" s="44"/>
      <c r="H12" s="44"/>
      <c r="I12" s="44"/>
      <c r="J12" s="45"/>
    </row>
  </sheetData>
  <mergeCells count="11">
    <mergeCell ref="E5:E6"/>
    <mergeCell ref="F5:F6"/>
    <mergeCell ref="G5:G6"/>
    <mergeCell ref="H5:I5"/>
    <mergeCell ref="J5:J6"/>
    <mergeCell ref="C3:D3"/>
    <mergeCell ref="C4:D4"/>
    <mergeCell ref="A5:A6"/>
    <mergeCell ref="B5:B6"/>
    <mergeCell ref="C5:C6"/>
    <mergeCell ref="D5:D6"/>
  </mergeCells>
  <pageMargins left="0.7" right="0.7" top="0.75" bottom="0.75" header="0.3" footer="0.3"/>
  <pageSetup fitToHeight="0"/>
  <headerFooter>
    <oddFooter>&amp;C_x000D_&amp;1#&amp;"Calibri"&amp;10&amp;K000000 Mott MacDonald Restricted</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20"/>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48" t="s">
        <v>54</v>
      </c>
      <c r="D3" s="49"/>
      <c r="E3" s="18" t="s">
        <v>55</v>
      </c>
      <c r="F3" s="14"/>
      <c r="G3" s="14"/>
      <c r="H3" s="19" t="s">
        <v>13</v>
      </c>
      <c r="I3" s="20">
        <f>SUMIFS(I8:I20,A8:A20,"SD")</f>
        <v>0</v>
      </c>
      <c r="J3" s="16"/>
      <c r="O3">
        <v>0</v>
      </c>
      <c r="P3">
        <v>2</v>
      </c>
    </row>
    <row r="4" spans="1:16" x14ac:dyDescent="0.25">
      <c r="A4" s="3" t="s">
        <v>56</v>
      </c>
      <c r="B4" s="17" t="s">
        <v>57</v>
      </c>
      <c r="C4" s="48" t="s">
        <v>13</v>
      </c>
      <c r="D4" s="49"/>
      <c r="E4" s="18" t="s">
        <v>14</v>
      </c>
      <c r="F4" s="14"/>
      <c r="G4" s="14"/>
      <c r="H4" s="14"/>
      <c r="I4" s="14"/>
      <c r="J4" s="16"/>
      <c r="O4">
        <v>0.15</v>
      </c>
      <c r="P4">
        <v>2</v>
      </c>
    </row>
    <row r="5" spans="1:16" x14ac:dyDescent="0.25">
      <c r="A5" s="50" t="s">
        <v>58</v>
      </c>
      <c r="B5" s="51" t="s">
        <v>59</v>
      </c>
      <c r="C5" s="52" t="s">
        <v>60</v>
      </c>
      <c r="D5" s="52" t="s">
        <v>61</v>
      </c>
      <c r="E5" s="52" t="s">
        <v>62</v>
      </c>
      <c r="F5" s="52" t="s">
        <v>63</v>
      </c>
      <c r="G5" s="52" t="s">
        <v>64</v>
      </c>
      <c r="H5" s="52" t="s">
        <v>65</v>
      </c>
      <c r="I5" s="52"/>
      <c r="J5" s="53" t="s">
        <v>66</v>
      </c>
      <c r="O5">
        <v>0.21</v>
      </c>
    </row>
    <row r="6" spans="1:16" x14ac:dyDescent="0.25">
      <c r="A6" s="50"/>
      <c r="B6" s="51"/>
      <c r="C6" s="52"/>
      <c r="D6" s="52"/>
      <c r="E6" s="52"/>
      <c r="F6" s="52"/>
      <c r="G6" s="52"/>
      <c r="H6" s="6" t="s">
        <v>67</v>
      </c>
      <c r="I6" s="6" t="s">
        <v>68</v>
      </c>
      <c r="J6" s="53"/>
    </row>
    <row r="7" spans="1:16" x14ac:dyDescent="0.25">
      <c r="A7" s="23">
        <v>0</v>
      </c>
      <c r="B7" s="21">
        <v>1</v>
      </c>
      <c r="C7" s="24">
        <v>2</v>
      </c>
      <c r="D7" s="6">
        <v>3</v>
      </c>
      <c r="E7" s="24">
        <v>4</v>
      </c>
      <c r="F7" s="6">
        <v>5</v>
      </c>
      <c r="G7" s="6">
        <v>6</v>
      </c>
      <c r="H7" s="6">
        <v>7</v>
      </c>
      <c r="I7" s="24">
        <v>8</v>
      </c>
      <c r="J7" s="22">
        <v>9</v>
      </c>
    </row>
    <row r="8" spans="1:16" x14ac:dyDescent="0.25">
      <c r="A8" s="25" t="s">
        <v>69</v>
      </c>
      <c r="B8" s="26"/>
      <c r="C8" s="27" t="s">
        <v>134</v>
      </c>
      <c r="D8" s="28"/>
      <c r="E8" s="25" t="s">
        <v>135</v>
      </c>
      <c r="F8" s="28"/>
      <c r="G8" s="28"/>
      <c r="H8" s="28"/>
      <c r="I8" s="29">
        <f>SUMIFS(I9:I20,A9:A20,"P")</f>
        <v>0</v>
      </c>
      <c r="J8" s="30"/>
    </row>
    <row r="9" spans="1:16" x14ac:dyDescent="0.25">
      <c r="A9" s="31" t="s">
        <v>72</v>
      </c>
      <c r="B9" s="31">
        <v>1</v>
      </c>
      <c r="C9" s="32" t="s">
        <v>136</v>
      </c>
      <c r="D9" s="31" t="s">
        <v>74</v>
      </c>
      <c r="E9" s="33" t="s">
        <v>137</v>
      </c>
      <c r="F9" s="34" t="s">
        <v>138</v>
      </c>
      <c r="G9" s="35">
        <v>85</v>
      </c>
      <c r="H9" s="36">
        <v>0</v>
      </c>
      <c r="I9" s="36">
        <f>ROUND(G9*H9,P4)</f>
        <v>0</v>
      </c>
      <c r="J9" s="31"/>
      <c r="O9" s="37">
        <f>I9*0.21</f>
        <v>0</v>
      </c>
      <c r="P9">
        <v>3</v>
      </c>
    </row>
    <row r="10" spans="1:16" ht="30" x14ac:dyDescent="0.25">
      <c r="A10" s="31" t="s">
        <v>77</v>
      </c>
      <c r="B10" s="38"/>
      <c r="C10" s="39"/>
      <c r="D10" s="39"/>
      <c r="E10" s="33" t="s">
        <v>139</v>
      </c>
      <c r="F10" s="39"/>
      <c r="G10" s="39"/>
      <c r="H10" s="39"/>
      <c r="I10" s="39"/>
      <c r="J10" s="40"/>
    </row>
    <row r="11" spans="1:16" ht="30" x14ac:dyDescent="0.25">
      <c r="A11" s="31" t="s">
        <v>79</v>
      </c>
      <c r="B11" s="38"/>
      <c r="C11" s="39"/>
      <c r="D11" s="39"/>
      <c r="E11" s="41" t="s">
        <v>140</v>
      </c>
      <c r="F11" s="39"/>
      <c r="G11" s="39"/>
      <c r="H11" s="39"/>
      <c r="I11" s="39"/>
      <c r="J11" s="40"/>
    </row>
    <row r="12" spans="1:16" ht="409.5" x14ac:dyDescent="0.25">
      <c r="A12" s="31" t="s">
        <v>81</v>
      </c>
      <c r="B12" s="38"/>
      <c r="C12" s="39"/>
      <c r="D12" s="39"/>
      <c r="E12" s="33" t="s">
        <v>141</v>
      </c>
      <c r="F12" s="39"/>
      <c r="G12" s="39"/>
      <c r="H12" s="39"/>
      <c r="I12" s="39"/>
      <c r="J12" s="40"/>
    </row>
    <row r="13" spans="1:16" x14ac:dyDescent="0.25">
      <c r="A13" s="31" t="s">
        <v>72</v>
      </c>
      <c r="B13" s="31">
        <v>2</v>
      </c>
      <c r="C13" s="32" t="s">
        <v>142</v>
      </c>
      <c r="D13" s="31" t="s">
        <v>74</v>
      </c>
      <c r="E13" s="33" t="s">
        <v>143</v>
      </c>
      <c r="F13" s="34" t="s">
        <v>114</v>
      </c>
      <c r="G13" s="35">
        <v>25</v>
      </c>
      <c r="H13" s="36">
        <v>0</v>
      </c>
      <c r="I13" s="36">
        <f>ROUND(G13*H13,P4)</f>
        <v>0</v>
      </c>
      <c r="J13" s="31"/>
      <c r="O13" s="37">
        <f>I13*0.21</f>
        <v>0</v>
      </c>
      <c r="P13">
        <v>3</v>
      </c>
    </row>
    <row r="14" spans="1:16" ht="75" x14ac:dyDescent="0.25">
      <c r="A14" s="31" t="s">
        <v>77</v>
      </c>
      <c r="B14" s="38"/>
      <c r="C14" s="39"/>
      <c r="D14" s="39"/>
      <c r="E14" s="33" t="s">
        <v>144</v>
      </c>
      <c r="F14" s="39"/>
      <c r="G14" s="39"/>
      <c r="H14" s="39"/>
      <c r="I14" s="39"/>
      <c r="J14" s="40"/>
    </row>
    <row r="15" spans="1:16" ht="30" x14ac:dyDescent="0.25">
      <c r="A15" s="31" t="s">
        <v>79</v>
      </c>
      <c r="B15" s="38"/>
      <c r="C15" s="39"/>
      <c r="D15" s="39"/>
      <c r="E15" s="41" t="s">
        <v>145</v>
      </c>
      <c r="F15" s="39"/>
      <c r="G15" s="39"/>
      <c r="H15" s="39"/>
      <c r="I15" s="39"/>
      <c r="J15" s="40"/>
    </row>
    <row r="16" spans="1:16" ht="45" x14ac:dyDescent="0.25">
      <c r="A16" s="31" t="s">
        <v>81</v>
      </c>
      <c r="B16" s="38"/>
      <c r="C16" s="39"/>
      <c r="D16" s="39"/>
      <c r="E16" s="33" t="s">
        <v>146</v>
      </c>
      <c r="F16" s="39"/>
      <c r="G16" s="39"/>
      <c r="H16" s="39"/>
      <c r="I16" s="39"/>
      <c r="J16" s="40"/>
    </row>
    <row r="17" spans="1:16" x14ac:dyDescent="0.25">
      <c r="A17" s="31" t="s">
        <v>72</v>
      </c>
      <c r="B17" s="31">
        <v>3</v>
      </c>
      <c r="C17" s="32" t="s">
        <v>147</v>
      </c>
      <c r="D17" s="31" t="s">
        <v>91</v>
      </c>
      <c r="E17" s="33" t="s">
        <v>148</v>
      </c>
      <c r="F17" s="34" t="s">
        <v>96</v>
      </c>
      <c r="G17" s="35">
        <v>2</v>
      </c>
      <c r="H17" s="36">
        <v>0</v>
      </c>
      <c r="I17" s="36">
        <f>ROUND(G17*H17,P4)</f>
        <v>0</v>
      </c>
      <c r="J17" s="31"/>
      <c r="O17" s="37">
        <f>I17*0.21</f>
        <v>0</v>
      </c>
      <c r="P17">
        <v>3</v>
      </c>
    </row>
    <row r="18" spans="1:16" ht="120" x14ac:dyDescent="0.25">
      <c r="A18" s="31" t="s">
        <v>77</v>
      </c>
      <c r="B18" s="38"/>
      <c r="C18" s="39"/>
      <c r="D18" s="39"/>
      <c r="E18" s="33" t="s">
        <v>149</v>
      </c>
      <c r="F18" s="39"/>
      <c r="G18" s="39"/>
      <c r="H18" s="39"/>
      <c r="I18" s="39"/>
      <c r="J18" s="40"/>
    </row>
    <row r="19" spans="1:16" ht="30" x14ac:dyDescent="0.25">
      <c r="A19" s="31" t="s">
        <v>79</v>
      </c>
      <c r="B19" s="38"/>
      <c r="C19" s="39"/>
      <c r="D19" s="39"/>
      <c r="E19" s="41" t="s">
        <v>92</v>
      </c>
      <c r="F19" s="39"/>
      <c r="G19" s="39"/>
      <c r="H19" s="39"/>
      <c r="I19" s="39"/>
      <c r="J19" s="40"/>
    </row>
    <row r="20" spans="1:16" ht="135" x14ac:dyDescent="0.25">
      <c r="A20" s="31" t="s">
        <v>81</v>
      </c>
      <c r="B20" s="43"/>
      <c r="C20" s="44"/>
      <c r="D20" s="44"/>
      <c r="E20" s="33" t="s">
        <v>150</v>
      </c>
      <c r="F20" s="44"/>
      <c r="G20" s="44"/>
      <c r="H20" s="44"/>
      <c r="I20" s="44"/>
      <c r="J20" s="45"/>
    </row>
  </sheetData>
  <mergeCells count="11">
    <mergeCell ref="E5:E6"/>
    <mergeCell ref="F5:F6"/>
    <mergeCell ref="G5:G6"/>
    <mergeCell ref="H5:I5"/>
    <mergeCell ref="J5:J6"/>
    <mergeCell ref="C3:D3"/>
    <mergeCell ref="C4:D4"/>
    <mergeCell ref="A5:A6"/>
    <mergeCell ref="B5:B6"/>
    <mergeCell ref="C5:C6"/>
    <mergeCell ref="D5:D6"/>
  </mergeCells>
  <pageMargins left="0.7" right="0.7" top="0.75" bottom="0.75" header="0.3" footer="0.3"/>
  <pageSetup fitToHeight="0"/>
  <headerFooter>
    <oddFooter>&amp;C_x000D_&amp;1#&amp;"Calibri"&amp;10&amp;K000000 Mott MacDonald Restricted</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218"/>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48" t="s">
        <v>54</v>
      </c>
      <c r="D3" s="49"/>
      <c r="E3" s="18" t="s">
        <v>55</v>
      </c>
      <c r="F3" s="14"/>
      <c r="G3" s="14"/>
      <c r="H3" s="19" t="s">
        <v>15</v>
      </c>
      <c r="I3" s="20">
        <f>SUMIFS(I8:I218,A8:A218,"SD")</f>
        <v>0</v>
      </c>
      <c r="J3" s="16"/>
      <c r="O3">
        <v>0</v>
      </c>
      <c r="P3">
        <v>2</v>
      </c>
    </row>
    <row r="4" spans="1:16" ht="30" x14ac:dyDescent="0.25">
      <c r="A4" s="3" t="s">
        <v>56</v>
      </c>
      <c r="B4" s="17" t="s">
        <v>57</v>
      </c>
      <c r="C4" s="48" t="s">
        <v>15</v>
      </c>
      <c r="D4" s="49"/>
      <c r="E4" s="18" t="s">
        <v>16</v>
      </c>
      <c r="F4" s="14"/>
      <c r="G4" s="14"/>
      <c r="H4" s="14"/>
      <c r="I4" s="14"/>
      <c r="J4" s="16"/>
      <c r="O4">
        <v>0.15</v>
      </c>
      <c r="P4">
        <v>2</v>
      </c>
    </row>
    <row r="5" spans="1:16" x14ac:dyDescent="0.25">
      <c r="A5" s="50" t="s">
        <v>58</v>
      </c>
      <c r="B5" s="51" t="s">
        <v>59</v>
      </c>
      <c r="C5" s="52" t="s">
        <v>60</v>
      </c>
      <c r="D5" s="52" t="s">
        <v>61</v>
      </c>
      <c r="E5" s="52" t="s">
        <v>62</v>
      </c>
      <c r="F5" s="52" t="s">
        <v>63</v>
      </c>
      <c r="G5" s="52" t="s">
        <v>64</v>
      </c>
      <c r="H5" s="52" t="s">
        <v>65</v>
      </c>
      <c r="I5" s="52"/>
      <c r="J5" s="53" t="s">
        <v>66</v>
      </c>
      <c r="O5">
        <v>0.21</v>
      </c>
    </row>
    <row r="6" spans="1:16" x14ac:dyDescent="0.25">
      <c r="A6" s="50"/>
      <c r="B6" s="51"/>
      <c r="C6" s="52"/>
      <c r="D6" s="52"/>
      <c r="E6" s="52"/>
      <c r="F6" s="52"/>
      <c r="G6" s="52"/>
      <c r="H6" s="6" t="s">
        <v>67</v>
      </c>
      <c r="I6" s="6" t="s">
        <v>68</v>
      </c>
      <c r="J6" s="53"/>
    </row>
    <row r="7" spans="1:16" x14ac:dyDescent="0.25">
      <c r="A7" s="23">
        <v>0</v>
      </c>
      <c r="B7" s="21">
        <v>1</v>
      </c>
      <c r="C7" s="24">
        <v>2</v>
      </c>
      <c r="D7" s="6">
        <v>3</v>
      </c>
      <c r="E7" s="24">
        <v>4</v>
      </c>
      <c r="F7" s="6">
        <v>5</v>
      </c>
      <c r="G7" s="6">
        <v>6</v>
      </c>
      <c r="H7" s="6">
        <v>7</v>
      </c>
      <c r="I7" s="24">
        <v>8</v>
      </c>
      <c r="J7" s="22">
        <v>9</v>
      </c>
    </row>
    <row r="8" spans="1:16" x14ac:dyDescent="0.25">
      <c r="A8" s="25" t="s">
        <v>69</v>
      </c>
      <c r="B8" s="26"/>
      <c r="C8" s="27" t="s">
        <v>70</v>
      </c>
      <c r="D8" s="28"/>
      <c r="E8" s="25" t="s">
        <v>71</v>
      </c>
      <c r="F8" s="28"/>
      <c r="G8" s="28"/>
      <c r="H8" s="28"/>
      <c r="I8" s="29">
        <f>SUMIFS(I9:I20,A9:A20,"P")</f>
        <v>0</v>
      </c>
      <c r="J8" s="30"/>
    </row>
    <row r="9" spans="1:16" ht="30" x14ac:dyDescent="0.25">
      <c r="A9" s="31" t="s">
        <v>72</v>
      </c>
      <c r="B9" s="31">
        <v>1</v>
      </c>
      <c r="C9" s="32" t="s">
        <v>151</v>
      </c>
      <c r="D9" s="31" t="s">
        <v>74</v>
      </c>
      <c r="E9" s="33" t="s">
        <v>152</v>
      </c>
      <c r="F9" s="34" t="s">
        <v>153</v>
      </c>
      <c r="G9" s="35">
        <v>1453.6320000000001</v>
      </c>
      <c r="H9" s="36">
        <v>0</v>
      </c>
      <c r="I9" s="36">
        <f>ROUND(G9*H9,P4)</f>
        <v>0</v>
      </c>
      <c r="J9" s="31"/>
      <c r="O9" s="37">
        <f>I9*0.21</f>
        <v>0</v>
      </c>
      <c r="P9">
        <v>3</v>
      </c>
    </row>
    <row r="10" spans="1:16" ht="345" x14ac:dyDescent="0.25">
      <c r="A10" s="31" t="s">
        <v>77</v>
      </c>
      <c r="B10" s="38"/>
      <c r="C10" s="39"/>
      <c r="D10" s="39"/>
      <c r="E10" s="33" t="s">
        <v>154</v>
      </c>
      <c r="F10" s="39"/>
      <c r="G10" s="39"/>
      <c r="H10" s="39"/>
      <c r="I10" s="39"/>
      <c r="J10" s="40"/>
    </row>
    <row r="11" spans="1:16" ht="30" x14ac:dyDescent="0.25">
      <c r="A11" s="31" t="s">
        <v>79</v>
      </c>
      <c r="B11" s="38"/>
      <c r="C11" s="39"/>
      <c r="D11" s="39"/>
      <c r="E11" s="41" t="s">
        <v>155</v>
      </c>
      <c r="F11" s="39"/>
      <c r="G11" s="39"/>
      <c r="H11" s="39"/>
      <c r="I11" s="39"/>
      <c r="J11" s="40"/>
    </row>
    <row r="12" spans="1:16" ht="45" x14ac:dyDescent="0.25">
      <c r="A12" s="31" t="s">
        <v>81</v>
      </c>
      <c r="B12" s="38"/>
      <c r="C12" s="39"/>
      <c r="D12" s="39"/>
      <c r="E12" s="33" t="s">
        <v>156</v>
      </c>
      <c r="F12" s="39"/>
      <c r="G12" s="39"/>
      <c r="H12" s="39"/>
      <c r="I12" s="39"/>
      <c r="J12" s="40"/>
    </row>
    <row r="13" spans="1:16" ht="30" x14ac:dyDescent="0.25">
      <c r="A13" s="31" t="s">
        <v>72</v>
      </c>
      <c r="B13" s="31">
        <v>2</v>
      </c>
      <c r="C13" s="32" t="s">
        <v>157</v>
      </c>
      <c r="D13" s="31" t="s">
        <v>74</v>
      </c>
      <c r="E13" s="33" t="s">
        <v>158</v>
      </c>
      <c r="F13" s="34" t="s">
        <v>159</v>
      </c>
      <c r="G13" s="35">
        <v>20</v>
      </c>
      <c r="H13" s="36">
        <v>0</v>
      </c>
      <c r="I13" s="36">
        <f>ROUND(G13*H13,P4)</f>
        <v>0</v>
      </c>
      <c r="J13" s="31"/>
      <c r="O13" s="37">
        <f>I13*0.21</f>
        <v>0</v>
      </c>
      <c r="P13">
        <v>3</v>
      </c>
    </row>
    <row r="14" spans="1:16" ht="270" x14ac:dyDescent="0.25">
      <c r="A14" s="31" t="s">
        <v>77</v>
      </c>
      <c r="B14" s="38"/>
      <c r="C14" s="39"/>
      <c r="D14" s="39"/>
      <c r="E14" s="33" t="s">
        <v>160</v>
      </c>
      <c r="F14" s="39"/>
      <c r="G14" s="39"/>
      <c r="H14" s="39"/>
      <c r="I14" s="39"/>
      <c r="J14" s="40"/>
    </row>
    <row r="15" spans="1:16" ht="30" x14ac:dyDescent="0.25">
      <c r="A15" s="31" t="s">
        <v>79</v>
      </c>
      <c r="B15" s="38"/>
      <c r="C15" s="39"/>
      <c r="D15" s="39"/>
      <c r="E15" s="41" t="s">
        <v>161</v>
      </c>
      <c r="F15" s="39"/>
      <c r="G15" s="39"/>
      <c r="H15" s="39"/>
      <c r="I15" s="39"/>
      <c r="J15" s="40"/>
    </row>
    <row r="16" spans="1:16" ht="150" x14ac:dyDescent="0.25">
      <c r="A16" s="31" t="s">
        <v>81</v>
      </c>
      <c r="B16" s="38"/>
      <c r="C16" s="39"/>
      <c r="D16" s="39"/>
      <c r="E16" s="33" t="s">
        <v>162</v>
      </c>
      <c r="F16" s="39"/>
      <c r="G16" s="39"/>
      <c r="H16" s="39"/>
      <c r="I16" s="39"/>
      <c r="J16" s="40"/>
    </row>
    <row r="17" spans="1:16" x14ac:dyDescent="0.25">
      <c r="A17" s="31" t="s">
        <v>72</v>
      </c>
      <c r="B17" s="31">
        <v>3</v>
      </c>
      <c r="C17" s="32" t="s">
        <v>163</v>
      </c>
      <c r="D17" s="31" t="s">
        <v>74</v>
      </c>
      <c r="E17" s="33" t="s">
        <v>164</v>
      </c>
      <c r="F17" s="34" t="s">
        <v>76</v>
      </c>
      <c r="G17" s="35">
        <v>1</v>
      </c>
      <c r="H17" s="36">
        <v>0</v>
      </c>
      <c r="I17" s="36">
        <f>ROUND(G17*H17,P4)</f>
        <v>0</v>
      </c>
      <c r="J17" s="31"/>
      <c r="O17" s="37">
        <f>I17*0.21</f>
        <v>0</v>
      </c>
      <c r="P17">
        <v>3</v>
      </c>
    </row>
    <row r="18" spans="1:16" ht="60" x14ac:dyDescent="0.25">
      <c r="A18" s="31" t="s">
        <v>77</v>
      </c>
      <c r="B18" s="38"/>
      <c r="C18" s="39"/>
      <c r="D18" s="39"/>
      <c r="E18" s="33" t="s">
        <v>165</v>
      </c>
      <c r="F18" s="39"/>
      <c r="G18" s="39"/>
      <c r="H18" s="39"/>
      <c r="I18" s="39"/>
      <c r="J18" s="40"/>
    </row>
    <row r="19" spans="1:16" ht="30" x14ac:dyDescent="0.25">
      <c r="A19" s="31" t="s">
        <v>79</v>
      </c>
      <c r="B19" s="38"/>
      <c r="C19" s="39"/>
      <c r="D19" s="39"/>
      <c r="E19" s="41" t="s">
        <v>80</v>
      </c>
      <c r="F19" s="39"/>
      <c r="G19" s="39"/>
      <c r="H19" s="39"/>
      <c r="I19" s="39"/>
      <c r="J19" s="40"/>
    </row>
    <row r="20" spans="1:16" ht="30" x14ac:dyDescent="0.25">
      <c r="A20" s="31" t="s">
        <v>81</v>
      </c>
      <c r="B20" s="38"/>
      <c r="C20" s="39"/>
      <c r="D20" s="39"/>
      <c r="E20" s="33" t="s">
        <v>166</v>
      </c>
      <c r="F20" s="39"/>
      <c r="G20" s="39"/>
      <c r="H20" s="39"/>
      <c r="I20" s="39"/>
      <c r="J20" s="40"/>
    </row>
    <row r="21" spans="1:16" x14ac:dyDescent="0.25">
      <c r="A21" s="25" t="s">
        <v>69</v>
      </c>
      <c r="B21" s="26"/>
      <c r="C21" s="27" t="s">
        <v>134</v>
      </c>
      <c r="D21" s="28"/>
      <c r="E21" s="25" t="s">
        <v>135</v>
      </c>
      <c r="F21" s="28"/>
      <c r="G21" s="28"/>
      <c r="H21" s="28"/>
      <c r="I21" s="29">
        <f>SUMIFS(I22:I97,A22:A97,"P")</f>
        <v>0</v>
      </c>
      <c r="J21" s="30"/>
    </row>
    <row r="22" spans="1:16" ht="30" x14ac:dyDescent="0.25">
      <c r="A22" s="31" t="s">
        <v>72</v>
      </c>
      <c r="B22" s="31">
        <v>4</v>
      </c>
      <c r="C22" s="32" t="s">
        <v>167</v>
      </c>
      <c r="D22" s="31" t="s">
        <v>91</v>
      </c>
      <c r="E22" s="33" t="s">
        <v>168</v>
      </c>
      <c r="F22" s="34" t="s">
        <v>138</v>
      </c>
      <c r="G22" s="35">
        <v>15</v>
      </c>
      <c r="H22" s="36">
        <v>0</v>
      </c>
      <c r="I22" s="36">
        <f>ROUND(G22*H22,P4)</f>
        <v>0</v>
      </c>
      <c r="J22" s="31"/>
      <c r="O22" s="37">
        <f>I22*0.21</f>
        <v>0</v>
      </c>
      <c r="P22">
        <v>3</v>
      </c>
    </row>
    <row r="23" spans="1:16" ht="120" x14ac:dyDescent="0.25">
      <c r="A23" s="31" t="s">
        <v>77</v>
      </c>
      <c r="B23" s="38"/>
      <c r="C23" s="39"/>
      <c r="D23" s="39"/>
      <c r="E23" s="33" t="s">
        <v>169</v>
      </c>
      <c r="F23" s="39"/>
      <c r="G23" s="39"/>
      <c r="H23" s="39"/>
      <c r="I23" s="39"/>
      <c r="J23" s="40"/>
    </row>
    <row r="24" spans="1:16" x14ac:dyDescent="0.25">
      <c r="A24" s="31" t="s">
        <v>79</v>
      </c>
      <c r="B24" s="38"/>
      <c r="C24" s="39"/>
      <c r="D24" s="39"/>
      <c r="E24" s="41" t="s">
        <v>170</v>
      </c>
      <c r="F24" s="39"/>
      <c r="G24" s="39"/>
      <c r="H24" s="39"/>
      <c r="I24" s="39"/>
      <c r="J24" s="40"/>
    </row>
    <row r="25" spans="1:16" ht="90" x14ac:dyDescent="0.25">
      <c r="A25" s="31" t="s">
        <v>81</v>
      </c>
      <c r="B25" s="38"/>
      <c r="C25" s="39"/>
      <c r="D25" s="39"/>
      <c r="E25" s="33" t="s">
        <v>171</v>
      </c>
      <c r="F25" s="39"/>
      <c r="G25" s="39"/>
      <c r="H25" s="39"/>
      <c r="I25" s="39"/>
      <c r="J25" s="40"/>
    </row>
    <row r="26" spans="1:16" ht="30" x14ac:dyDescent="0.25">
      <c r="A26" s="31" t="s">
        <v>72</v>
      </c>
      <c r="B26" s="31">
        <v>5</v>
      </c>
      <c r="C26" s="32" t="s">
        <v>172</v>
      </c>
      <c r="D26" s="31" t="s">
        <v>91</v>
      </c>
      <c r="E26" s="33" t="s">
        <v>173</v>
      </c>
      <c r="F26" s="34" t="s">
        <v>174</v>
      </c>
      <c r="G26" s="35">
        <v>300</v>
      </c>
      <c r="H26" s="36">
        <v>0</v>
      </c>
      <c r="I26" s="36">
        <f>ROUND(G26*H26,P4)</f>
        <v>0</v>
      </c>
      <c r="J26" s="31"/>
      <c r="O26" s="37">
        <f>I26*0.21</f>
        <v>0</v>
      </c>
      <c r="P26">
        <v>3</v>
      </c>
    </row>
    <row r="27" spans="1:16" ht="45" x14ac:dyDescent="0.25">
      <c r="A27" s="31" t="s">
        <v>77</v>
      </c>
      <c r="B27" s="38"/>
      <c r="C27" s="39"/>
      <c r="D27" s="39"/>
      <c r="E27" s="33" t="s">
        <v>175</v>
      </c>
      <c r="F27" s="39"/>
      <c r="G27" s="39"/>
      <c r="H27" s="39"/>
      <c r="I27" s="39"/>
      <c r="J27" s="40"/>
    </row>
    <row r="28" spans="1:16" x14ac:dyDescent="0.25">
      <c r="A28" s="31" t="s">
        <v>79</v>
      </c>
      <c r="B28" s="38"/>
      <c r="C28" s="39"/>
      <c r="D28" s="39"/>
      <c r="E28" s="41" t="s">
        <v>176</v>
      </c>
      <c r="F28" s="39"/>
      <c r="G28" s="39"/>
      <c r="H28" s="39"/>
      <c r="I28" s="39"/>
      <c r="J28" s="40"/>
    </row>
    <row r="29" spans="1:16" ht="45" x14ac:dyDescent="0.25">
      <c r="A29" s="31" t="s">
        <v>81</v>
      </c>
      <c r="B29" s="38"/>
      <c r="C29" s="39"/>
      <c r="D29" s="39"/>
      <c r="E29" s="33" t="s">
        <v>177</v>
      </c>
      <c r="F29" s="39"/>
      <c r="G29" s="39"/>
      <c r="H29" s="39"/>
      <c r="I29" s="39"/>
      <c r="J29" s="40"/>
    </row>
    <row r="30" spans="1:16" ht="30" x14ac:dyDescent="0.25">
      <c r="A30" s="31" t="s">
        <v>72</v>
      </c>
      <c r="B30" s="31">
        <v>6</v>
      </c>
      <c r="C30" s="32" t="s">
        <v>178</v>
      </c>
      <c r="D30" s="31" t="s">
        <v>91</v>
      </c>
      <c r="E30" s="33" t="s">
        <v>179</v>
      </c>
      <c r="F30" s="34" t="s">
        <v>138</v>
      </c>
      <c r="G30" s="35">
        <v>698.49</v>
      </c>
      <c r="H30" s="36">
        <v>0</v>
      </c>
      <c r="I30" s="36">
        <f>ROUND(G30*H30,P4)</f>
        <v>0</v>
      </c>
      <c r="J30" s="31"/>
      <c r="O30" s="37">
        <f>I30*0.21</f>
        <v>0</v>
      </c>
      <c r="P30">
        <v>3</v>
      </c>
    </row>
    <row r="31" spans="1:16" ht="195" x14ac:dyDescent="0.25">
      <c r="A31" s="31" t="s">
        <v>77</v>
      </c>
      <c r="B31" s="38"/>
      <c r="C31" s="39"/>
      <c r="D31" s="39"/>
      <c r="E31" s="33" t="s">
        <v>180</v>
      </c>
      <c r="F31" s="39"/>
      <c r="G31" s="39"/>
      <c r="H31" s="39"/>
      <c r="I31" s="39"/>
      <c r="J31" s="40"/>
    </row>
    <row r="32" spans="1:16" ht="30" x14ac:dyDescent="0.25">
      <c r="A32" s="31" t="s">
        <v>79</v>
      </c>
      <c r="B32" s="38"/>
      <c r="C32" s="39"/>
      <c r="D32" s="39"/>
      <c r="E32" s="41" t="s">
        <v>181</v>
      </c>
      <c r="F32" s="39"/>
      <c r="G32" s="39"/>
      <c r="H32" s="39"/>
      <c r="I32" s="39"/>
      <c r="J32" s="40"/>
    </row>
    <row r="33" spans="1:16" ht="90" x14ac:dyDescent="0.25">
      <c r="A33" s="31" t="s">
        <v>81</v>
      </c>
      <c r="B33" s="38"/>
      <c r="C33" s="39"/>
      <c r="D33" s="39"/>
      <c r="E33" s="33" t="s">
        <v>171</v>
      </c>
      <c r="F33" s="39"/>
      <c r="G33" s="39"/>
      <c r="H33" s="39"/>
      <c r="I33" s="39"/>
      <c r="J33" s="40"/>
    </row>
    <row r="34" spans="1:16" ht="30" x14ac:dyDescent="0.25">
      <c r="A34" s="31" t="s">
        <v>72</v>
      </c>
      <c r="B34" s="31">
        <v>7</v>
      </c>
      <c r="C34" s="32" t="s">
        <v>182</v>
      </c>
      <c r="D34" s="31" t="s">
        <v>183</v>
      </c>
      <c r="E34" s="33" t="s">
        <v>184</v>
      </c>
      <c r="F34" s="34" t="s">
        <v>130</v>
      </c>
      <c r="G34" s="35">
        <v>1000</v>
      </c>
      <c r="H34" s="36">
        <v>0</v>
      </c>
      <c r="I34" s="36">
        <f>ROUND(G34*H34,P4)</f>
        <v>0</v>
      </c>
      <c r="J34" s="31"/>
      <c r="O34" s="37">
        <f>I34*0.21</f>
        <v>0</v>
      </c>
      <c r="P34">
        <v>3</v>
      </c>
    </row>
    <row r="35" spans="1:16" ht="75" x14ac:dyDescent="0.25">
      <c r="A35" s="31" t="s">
        <v>77</v>
      </c>
      <c r="B35" s="38"/>
      <c r="C35" s="39"/>
      <c r="D35" s="39"/>
      <c r="E35" s="33" t="s">
        <v>185</v>
      </c>
      <c r="F35" s="39"/>
      <c r="G35" s="39"/>
      <c r="H35" s="39"/>
      <c r="I35" s="39"/>
      <c r="J35" s="40"/>
    </row>
    <row r="36" spans="1:16" x14ac:dyDescent="0.25">
      <c r="A36" s="31" t="s">
        <v>79</v>
      </c>
      <c r="B36" s="38"/>
      <c r="C36" s="39"/>
      <c r="D36" s="39"/>
      <c r="E36" s="41" t="s">
        <v>186</v>
      </c>
      <c r="F36" s="39"/>
      <c r="G36" s="39"/>
      <c r="H36" s="39"/>
      <c r="I36" s="39"/>
      <c r="J36" s="40"/>
    </row>
    <row r="37" spans="1:16" x14ac:dyDescent="0.25">
      <c r="A37" s="31" t="s">
        <v>81</v>
      </c>
      <c r="B37" s="38"/>
      <c r="C37" s="39"/>
      <c r="D37" s="39"/>
      <c r="E37" s="33" t="s">
        <v>187</v>
      </c>
      <c r="F37" s="39"/>
      <c r="G37" s="39"/>
      <c r="H37" s="39"/>
      <c r="I37" s="39"/>
      <c r="J37" s="40"/>
    </row>
    <row r="38" spans="1:16" ht="30" x14ac:dyDescent="0.25">
      <c r="A38" s="31" t="s">
        <v>72</v>
      </c>
      <c r="B38" s="31">
        <v>8</v>
      </c>
      <c r="C38" s="32" t="s">
        <v>188</v>
      </c>
      <c r="D38" s="31" t="s">
        <v>189</v>
      </c>
      <c r="E38" s="33" t="s">
        <v>190</v>
      </c>
      <c r="F38" s="34" t="s">
        <v>114</v>
      </c>
      <c r="G38" s="35">
        <v>3</v>
      </c>
      <c r="H38" s="36">
        <v>0</v>
      </c>
      <c r="I38" s="36">
        <f>ROUND(G38*H38,P4)</f>
        <v>0</v>
      </c>
      <c r="J38" s="31"/>
      <c r="O38" s="37">
        <f>I38*0.21</f>
        <v>0</v>
      </c>
      <c r="P38">
        <v>3</v>
      </c>
    </row>
    <row r="39" spans="1:16" ht="75" x14ac:dyDescent="0.25">
      <c r="A39" s="31" t="s">
        <v>77</v>
      </c>
      <c r="B39" s="38"/>
      <c r="C39" s="39"/>
      <c r="D39" s="39"/>
      <c r="E39" s="33" t="s">
        <v>185</v>
      </c>
      <c r="F39" s="39"/>
      <c r="G39" s="39"/>
      <c r="H39" s="39"/>
      <c r="I39" s="39"/>
      <c r="J39" s="40"/>
    </row>
    <row r="40" spans="1:16" x14ac:dyDescent="0.25">
      <c r="A40" s="31" t="s">
        <v>79</v>
      </c>
      <c r="B40" s="38"/>
      <c r="C40" s="39"/>
      <c r="D40" s="39"/>
      <c r="E40" s="41" t="s">
        <v>191</v>
      </c>
      <c r="F40" s="39"/>
      <c r="G40" s="39"/>
      <c r="H40" s="39"/>
      <c r="I40" s="39"/>
      <c r="J40" s="40"/>
    </row>
    <row r="41" spans="1:16" x14ac:dyDescent="0.25">
      <c r="A41" s="31" t="s">
        <v>81</v>
      </c>
      <c r="B41" s="38"/>
      <c r="C41" s="39"/>
      <c r="D41" s="39"/>
      <c r="E41" s="33" t="s">
        <v>192</v>
      </c>
      <c r="F41" s="39"/>
      <c r="G41" s="39"/>
      <c r="H41" s="39"/>
      <c r="I41" s="39"/>
      <c r="J41" s="40"/>
    </row>
    <row r="42" spans="1:16" x14ac:dyDescent="0.25">
      <c r="A42" s="31" t="s">
        <v>72</v>
      </c>
      <c r="B42" s="31">
        <v>9</v>
      </c>
      <c r="C42" s="32" t="s">
        <v>193</v>
      </c>
      <c r="D42" s="31" t="s">
        <v>134</v>
      </c>
      <c r="E42" s="33" t="s">
        <v>194</v>
      </c>
      <c r="F42" s="34" t="s">
        <v>138</v>
      </c>
      <c r="G42" s="35">
        <v>309.66000000000003</v>
      </c>
      <c r="H42" s="36">
        <v>0</v>
      </c>
      <c r="I42" s="36">
        <f>ROUND(G42*H42,P4)</f>
        <v>0</v>
      </c>
      <c r="J42" s="31"/>
      <c r="O42" s="37">
        <f>I42*0.21</f>
        <v>0</v>
      </c>
      <c r="P42">
        <v>3</v>
      </c>
    </row>
    <row r="43" spans="1:16" ht="409.5" x14ac:dyDescent="0.25">
      <c r="A43" s="31" t="s">
        <v>77</v>
      </c>
      <c r="B43" s="38"/>
      <c r="C43" s="39"/>
      <c r="D43" s="39"/>
      <c r="E43" s="33" t="s">
        <v>195</v>
      </c>
      <c r="F43" s="39"/>
      <c r="G43" s="39"/>
      <c r="H43" s="39"/>
      <c r="I43" s="39"/>
      <c r="J43" s="40"/>
    </row>
    <row r="44" spans="1:16" ht="30" x14ac:dyDescent="0.25">
      <c r="A44" s="31" t="s">
        <v>79</v>
      </c>
      <c r="B44" s="38"/>
      <c r="C44" s="39"/>
      <c r="D44" s="39"/>
      <c r="E44" s="41" t="s">
        <v>196</v>
      </c>
      <c r="F44" s="39"/>
      <c r="G44" s="39"/>
      <c r="H44" s="39"/>
      <c r="I44" s="39"/>
      <c r="J44" s="40"/>
    </row>
    <row r="45" spans="1:16" ht="90" x14ac:dyDescent="0.25">
      <c r="A45" s="31" t="s">
        <v>81</v>
      </c>
      <c r="B45" s="38"/>
      <c r="C45" s="39"/>
      <c r="D45" s="39"/>
      <c r="E45" s="33" t="s">
        <v>171</v>
      </c>
      <c r="F45" s="39"/>
      <c r="G45" s="39"/>
      <c r="H45" s="39"/>
      <c r="I45" s="39"/>
      <c r="J45" s="40"/>
    </row>
    <row r="46" spans="1:16" x14ac:dyDescent="0.25">
      <c r="A46" s="31" t="s">
        <v>72</v>
      </c>
      <c r="B46" s="31">
        <v>10</v>
      </c>
      <c r="C46" s="32" t="s">
        <v>193</v>
      </c>
      <c r="D46" s="31" t="s">
        <v>197</v>
      </c>
      <c r="E46" s="33" t="s">
        <v>194</v>
      </c>
      <c r="F46" s="34" t="s">
        <v>138</v>
      </c>
      <c r="G46" s="35">
        <v>104</v>
      </c>
      <c r="H46" s="36">
        <v>0</v>
      </c>
      <c r="I46" s="36">
        <f>ROUND(G46*H46,P4)</f>
        <v>0</v>
      </c>
      <c r="J46" s="31"/>
      <c r="O46" s="37">
        <f>I46*0.21</f>
        <v>0</v>
      </c>
      <c r="P46">
        <v>3</v>
      </c>
    </row>
    <row r="47" spans="1:16" ht="409.5" x14ac:dyDescent="0.25">
      <c r="A47" s="31" t="s">
        <v>77</v>
      </c>
      <c r="B47" s="38"/>
      <c r="C47" s="39"/>
      <c r="D47" s="39"/>
      <c r="E47" s="33" t="s">
        <v>198</v>
      </c>
      <c r="F47" s="39"/>
      <c r="G47" s="39"/>
      <c r="H47" s="39"/>
      <c r="I47" s="39"/>
      <c r="J47" s="40"/>
    </row>
    <row r="48" spans="1:16" ht="30" x14ac:dyDescent="0.25">
      <c r="A48" s="31" t="s">
        <v>79</v>
      </c>
      <c r="B48" s="38"/>
      <c r="C48" s="39"/>
      <c r="D48" s="39"/>
      <c r="E48" s="41" t="s">
        <v>199</v>
      </c>
      <c r="F48" s="39"/>
      <c r="G48" s="39"/>
      <c r="H48" s="39"/>
      <c r="I48" s="39"/>
      <c r="J48" s="40"/>
    </row>
    <row r="49" spans="1:16" ht="90" x14ac:dyDescent="0.25">
      <c r="A49" s="31" t="s">
        <v>81</v>
      </c>
      <c r="B49" s="38"/>
      <c r="C49" s="39"/>
      <c r="D49" s="39"/>
      <c r="E49" s="33" t="s">
        <v>171</v>
      </c>
      <c r="F49" s="39"/>
      <c r="G49" s="39"/>
      <c r="H49" s="39"/>
      <c r="I49" s="39"/>
      <c r="J49" s="40"/>
    </row>
    <row r="50" spans="1:16" x14ac:dyDescent="0.25">
      <c r="A50" s="31" t="s">
        <v>72</v>
      </c>
      <c r="B50" s="31">
        <v>11</v>
      </c>
      <c r="C50" s="32" t="s">
        <v>200</v>
      </c>
      <c r="D50" s="31" t="s">
        <v>91</v>
      </c>
      <c r="E50" s="33" t="s">
        <v>201</v>
      </c>
      <c r="F50" s="34" t="s">
        <v>138</v>
      </c>
      <c r="G50" s="35">
        <v>350</v>
      </c>
      <c r="H50" s="36">
        <v>0</v>
      </c>
      <c r="I50" s="36">
        <f>ROUND(G50*H50,P4)</f>
        <v>0</v>
      </c>
      <c r="J50" s="31"/>
      <c r="O50" s="37">
        <f>I50*0.21</f>
        <v>0</v>
      </c>
      <c r="P50">
        <v>3</v>
      </c>
    </row>
    <row r="51" spans="1:16" ht="120" x14ac:dyDescent="0.25">
      <c r="A51" s="31" t="s">
        <v>77</v>
      </c>
      <c r="B51" s="38"/>
      <c r="C51" s="39"/>
      <c r="D51" s="39"/>
      <c r="E51" s="33" t="s">
        <v>202</v>
      </c>
      <c r="F51" s="39"/>
      <c r="G51" s="39"/>
      <c r="H51" s="39"/>
      <c r="I51" s="39"/>
      <c r="J51" s="40"/>
    </row>
    <row r="52" spans="1:16" ht="30" x14ac:dyDescent="0.25">
      <c r="A52" s="31" t="s">
        <v>79</v>
      </c>
      <c r="B52" s="38"/>
      <c r="C52" s="39"/>
      <c r="D52" s="39"/>
      <c r="E52" s="41" t="s">
        <v>203</v>
      </c>
      <c r="F52" s="39"/>
      <c r="G52" s="39"/>
      <c r="H52" s="39"/>
      <c r="I52" s="39"/>
      <c r="J52" s="40"/>
    </row>
    <row r="53" spans="1:16" ht="409.5" x14ac:dyDescent="0.25">
      <c r="A53" s="31" t="s">
        <v>81</v>
      </c>
      <c r="B53" s="38"/>
      <c r="C53" s="39"/>
      <c r="D53" s="39"/>
      <c r="E53" s="33" t="s">
        <v>204</v>
      </c>
      <c r="F53" s="39"/>
      <c r="G53" s="39"/>
      <c r="H53" s="39"/>
      <c r="I53" s="39"/>
      <c r="J53" s="40"/>
    </row>
    <row r="54" spans="1:16" x14ac:dyDescent="0.25">
      <c r="A54" s="31" t="s">
        <v>72</v>
      </c>
      <c r="B54" s="31">
        <v>12</v>
      </c>
      <c r="C54" s="32" t="s">
        <v>205</v>
      </c>
      <c r="D54" s="31" t="s">
        <v>91</v>
      </c>
      <c r="E54" s="33" t="s">
        <v>206</v>
      </c>
      <c r="F54" s="34" t="s">
        <v>207</v>
      </c>
      <c r="G54" s="35">
        <v>2080</v>
      </c>
      <c r="H54" s="36">
        <v>0</v>
      </c>
      <c r="I54" s="36">
        <f>ROUND(G54*H54,P4)</f>
        <v>0</v>
      </c>
      <c r="J54" s="31"/>
      <c r="O54" s="37">
        <f>I54*0.21</f>
        <v>0</v>
      </c>
      <c r="P54">
        <v>3</v>
      </c>
    </row>
    <row r="55" spans="1:16" ht="45" x14ac:dyDescent="0.25">
      <c r="A55" s="31" t="s">
        <v>77</v>
      </c>
      <c r="B55" s="38"/>
      <c r="C55" s="39"/>
      <c r="D55" s="39"/>
      <c r="E55" s="33" t="s">
        <v>208</v>
      </c>
      <c r="F55" s="39"/>
      <c r="G55" s="39"/>
      <c r="H55" s="39"/>
      <c r="I55" s="39"/>
      <c r="J55" s="40"/>
    </row>
    <row r="56" spans="1:16" ht="30" x14ac:dyDescent="0.25">
      <c r="A56" s="31" t="s">
        <v>79</v>
      </c>
      <c r="B56" s="38"/>
      <c r="C56" s="39"/>
      <c r="D56" s="39"/>
      <c r="E56" s="41" t="s">
        <v>209</v>
      </c>
      <c r="F56" s="39"/>
      <c r="G56" s="39"/>
      <c r="H56" s="39"/>
      <c r="I56" s="39"/>
      <c r="J56" s="40"/>
    </row>
    <row r="57" spans="1:16" ht="30" x14ac:dyDescent="0.25">
      <c r="A57" s="31" t="s">
        <v>81</v>
      </c>
      <c r="B57" s="38"/>
      <c r="C57" s="39"/>
      <c r="D57" s="39"/>
      <c r="E57" s="33" t="s">
        <v>210</v>
      </c>
      <c r="F57" s="39"/>
      <c r="G57" s="39"/>
      <c r="H57" s="39"/>
      <c r="I57" s="39"/>
      <c r="J57" s="40"/>
    </row>
    <row r="58" spans="1:16" x14ac:dyDescent="0.25">
      <c r="A58" s="31" t="s">
        <v>72</v>
      </c>
      <c r="B58" s="31">
        <v>13</v>
      </c>
      <c r="C58" s="32" t="s">
        <v>211</v>
      </c>
      <c r="D58" s="31" t="s">
        <v>74</v>
      </c>
      <c r="E58" s="33" t="s">
        <v>212</v>
      </c>
      <c r="F58" s="34" t="s">
        <v>213</v>
      </c>
      <c r="G58" s="35">
        <v>2580</v>
      </c>
      <c r="H58" s="36">
        <v>0</v>
      </c>
      <c r="I58" s="36">
        <f>ROUND(G58*H58,P4)</f>
        <v>0</v>
      </c>
      <c r="J58" s="31"/>
      <c r="O58" s="37">
        <f>I58*0.21</f>
        <v>0</v>
      </c>
      <c r="P58">
        <v>3</v>
      </c>
    </row>
    <row r="59" spans="1:16" ht="225" x14ac:dyDescent="0.25">
      <c r="A59" s="31" t="s">
        <v>77</v>
      </c>
      <c r="B59" s="38"/>
      <c r="C59" s="39"/>
      <c r="D59" s="39"/>
      <c r="E59" s="33" t="s">
        <v>214</v>
      </c>
      <c r="F59" s="39"/>
      <c r="G59" s="39"/>
      <c r="H59" s="39"/>
      <c r="I59" s="39"/>
      <c r="J59" s="40"/>
    </row>
    <row r="60" spans="1:16" ht="30" x14ac:dyDescent="0.25">
      <c r="A60" s="31" t="s">
        <v>79</v>
      </c>
      <c r="B60" s="38"/>
      <c r="C60" s="39"/>
      <c r="D60" s="39"/>
      <c r="E60" s="41" t="s">
        <v>215</v>
      </c>
      <c r="F60" s="39"/>
      <c r="G60" s="39"/>
      <c r="H60" s="39"/>
      <c r="I60" s="39"/>
      <c r="J60" s="40"/>
    </row>
    <row r="61" spans="1:16" ht="120" x14ac:dyDescent="0.25">
      <c r="A61" s="31" t="s">
        <v>81</v>
      </c>
      <c r="B61" s="38"/>
      <c r="C61" s="39"/>
      <c r="D61" s="39"/>
      <c r="E61" s="33" t="s">
        <v>216</v>
      </c>
      <c r="F61" s="39"/>
      <c r="G61" s="39"/>
      <c r="H61" s="39"/>
      <c r="I61" s="39"/>
      <c r="J61" s="40"/>
    </row>
    <row r="62" spans="1:16" x14ac:dyDescent="0.25">
      <c r="A62" s="31" t="s">
        <v>72</v>
      </c>
      <c r="B62" s="31">
        <v>14</v>
      </c>
      <c r="C62" s="32" t="s">
        <v>217</v>
      </c>
      <c r="D62" s="31" t="s">
        <v>91</v>
      </c>
      <c r="E62" s="33" t="s">
        <v>218</v>
      </c>
      <c r="F62" s="34" t="s">
        <v>138</v>
      </c>
      <c r="G62" s="35">
        <v>40</v>
      </c>
      <c r="H62" s="36">
        <v>0</v>
      </c>
      <c r="I62" s="36">
        <f>ROUND(G62*H62,P4)</f>
        <v>0</v>
      </c>
      <c r="J62" s="31"/>
      <c r="O62" s="37">
        <f>I62*0.21</f>
        <v>0</v>
      </c>
      <c r="P62">
        <v>3</v>
      </c>
    </row>
    <row r="63" spans="1:16" ht="150" x14ac:dyDescent="0.25">
      <c r="A63" s="31" t="s">
        <v>77</v>
      </c>
      <c r="B63" s="38"/>
      <c r="C63" s="39"/>
      <c r="D63" s="39"/>
      <c r="E63" s="33" t="s">
        <v>219</v>
      </c>
      <c r="F63" s="39"/>
      <c r="G63" s="39"/>
      <c r="H63" s="39"/>
      <c r="I63" s="39"/>
      <c r="J63" s="40"/>
    </row>
    <row r="64" spans="1:16" ht="30" x14ac:dyDescent="0.25">
      <c r="A64" s="31" t="s">
        <v>79</v>
      </c>
      <c r="B64" s="38"/>
      <c r="C64" s="39"/>
      <c r="D64" s="39"/>
      <c r="E64" s="41" t="s">
        <v>220</v>
      </c>
      <c r="F64" s="39"/>
      <c r="G64" s="39"/>
      <c r="H64" s="39"/>
      <c r="I64" s="39"/>
      <c r="J64" s="40"/>
    </row>
    <row r="65" spans="1:16" ht="409.5" x14ac:dyDescent="0.25">
      <c r="A65" s="31" t="s">
        <v>81</v>
      </c>
      <c r="B65" s="38"/>
      <c r="C65" s="39"/>
      <c r="D65" s="39"/>
      <c r="E65" s="33" t="s">
        <v>141</v>
      </c>
      <c r="F65" s="39"/>
      <c r="G65" s="39"/>
      <c r="H65" s="39"/>
      <c r="I65" s="39"/>
      <c r="J65" s="40"/>
    </row>
    <row r="66" spans="1:16" x14ac:dyDescent="0.25">
      <c r="A66" s="31" t="s">
        <v>72</v>
      </c>
      <c r="B66" s="31">
        <v>15</v>
      </c>
      <c r="C66" s="32" t="s">
        <v>221</v>
      </c>
      <c r="D66" s="31" t="s">
        <v>91</v>
      </c>
      <c r="E66" s="33" t="s">
        <v>222</v>
      </c>
      <c r="F66" s="34" t="s">
        <v>207</v>
      </c>
      <c r="G66" s="35">
        <v>800</v>
      </c>
      <c r="H66" s="36">
        <v>0</v>
      </c>
      <c r="I66" s="36">
        <f>ROUND(G66*H66,P4)</f>
        <v>0</v>
      </c>
      <c r="J66" s="31"/>
      <c r="O66" s="37">
        <f>I66*0.21</f>
        <v>0</v>
      </c>
      <c r="P66">
        <v>3</v>
      </c>
    </row>
    <row r="67" spans="1:16" x14ac:dyDescent="0.25">
      <c r="A67" s="31" t="s">
        <v>77</v>
      </c>
      <c r="B67" s="38"/>
      <c r="C67" s="39"/>
      <c r="D67" s="39"/>
      <c r="E67" s="33" t="s">
        <v>223</v>
      </c>
      <c r="F67" s="39"/>
      <c r="G67" s="39"/>
      <c r="H67" s="39"/>
      <c r="I67" s="39"/>
      <c r="J67" s="40"/>
    </row>
    <row r="68" spans="1:16" ht="30" x14ac:dyDescent="0.25">
      <c r="A68" s="31" t="s">
        <v>79</v>
      </c>
      <c r="B68" s="38"/>
      <c r="C68" s="39"/>
      <c r="D68" s="39"/>
      <c r="E68" s="41" t="s">
        <v>224</v>
      </c>
      <c r="F68" s="39"/>
      <c r="G68" s="39"/>
      <c r="H68" s="39"/>
      <c r="I68" s="39"/>
      <c r="J68" s="40"/>
    </row>
    <row r="69" spans="1:16" ht="30" x14ac:dyDescent="0.25">
      <c r="A69" s="31" t="s">
        <v>81</v>
      </c>
      <c r="B69" s="38"/>
      <c r="C69" s="39"/>
      <c r="D69" s="39"/>
      <c r="E69" s="33" t="s">
        <v>210</v>
      </c>
      <c r="F69" s="39"/>
      <c r="G69" s="39"/>
      <c r="H69" s="39"/>
      <c r="I69" s="39"/>
      <c r="J69" s="40"/>
    </row>
    <row r="70" spans="1:16" x14ac:dyDescent="0.25">
      <c r="A70" s="31" t="s">
        <v>72</v>
      </c>
      <c r="B70" s="31">
        <v>16</v>
      </c>
      <c r="C70" s="32" t="s">
        <v>225</v>
      </c>
      <c r="D70" s="31" t="s">
        <v>91</v>
      </c>
      <c r="E70" s="33" t="s">
        <v>226</v>
      </c>
      <c r="F70" s="34" t="s">
        <v>138</v>
      </c>
      <c r="G70" s="35">
        <v>1807.15</v>
      </c>
      <c r="H70" s="36">
        <v>0</v>
      </c>
      <c r="I70" s="36">
        <f>ROUND(G70*H70,P4)</f>
        <v>0</v>
      </c>
      <c r="J70" s="31"/>
      <c r="O70" s="37">
        <f>I70*0.21</f>
        <v>0</v>
      </c>
      <c r="P70">
        <v>3</v>
      </c>
    </row>
    <row r="71" spans="1:16" ht="45" x14ac:dyDescent="0.25">
      <c r="A71" s="31" t="s">
        <v>77</v>
      </c>
      <c r="B71" s="38"/>
      <c r="C71" s="39"/>
      <c r="D71" s="39"/>
      <c r="E71" s="33" t="s">
        <v>227</v>
      </c>
      <c r="F71" s="39"/>
      <c r="G71" s="39"/>
      <c r="H71" s="39"/>
      <c r="I71" s="39"/>
      <c r="J71" s="40"/>
    </row>
    <row r="72" spans="1:16" ht="30" x14ac:dyDescent="0.25">
      <c r="A72" s="31" t="s">
        <v>79</v>
      </c>
      <c r="B72" s="38"/>
      <c r="C72" s="39"/>
      <c r="D72" s="39"/>
      <c r="E72" s="41" t="s">
        <v>228</v>
      </c>
      <c r="F72" s="39"/>
      <c r="G72" s="39"/>
      <c r="H72" s="39"/>
      <c r="I72" s="39"/>
      <c r="J72" s="40"/>
    </row>
    <row r="73" spans="1:16" ht="255" x14ac:dyDescent="0.25">
      <c r="A73" s="31" t="s">
        <v>81</v>
      </c>
      <c r="B73" s="38"/>
      <c r="C73" s="39"/>
      <c r="D73" s="39"/>
      <c r="E73" s="33" t="s">
        <v>229</v>
      </c>
      <c r="F73" s="39"/>
      <c r="G73" s="39"/>
      <c r="H73" s="39"/>
      <c r="I73" s="39"/>
      <c r="J73" s="40"/>
    </row>
    <row r="74" spans="1:16" x14ac:dyDescent="0.25">
      <c r="A74" s="31" t="s">
        <v>72</v>
      </c>
      <c r="B74" s="31">
        <v>17</v>
      </c>
      <c r="C74" s="32" t="s">
        <v>230</v>
      </c>
      <c r="D74" s="31" t="s">
        <v>74</v>
      </c>
      <c r="E74" s="33" t="s">
        <v>231</v>
      </c>
      <c r="F74" s="34" t="s">
        <v>138</v>
      </c>
      <c r="G74" s="35">
        <v>400</v>
      </c>
      <c r="H74" s="36">
        <v>0</v>
      </c>
      <c r="I74" s="36">
        <f>ROUND(G74*H74,P4)</f>
        <v>0</v>
      </c>
      <c r="J74" s="31"/>
      <c r="O74" s="37">
        <f>I74*0.21</f>
        <v>0</v>
      </c>
      <c r="P74">
        <v>3</v>
      </c>
    </row>
    <row r="75" spans="1:16" ht="45" x14ac:dyDescent="0.25">
      <c r="A75" s="31" t="s">
        <v>77</v>
      </c>
      <c r="B75" s="38"/>
      <c r="C75" s="39"/>
      <c r="D75" s="39"/>
      <c r="E75" s="33" t="s">
        <v>232</v>
      </c>
      <c r="F75" s="39"/>
      <c r="G75" s="39"/>
      <c r="H75" s="39"/>
      <c r="I75" s="39"/>
      <c r="J75" s="40"/>
    </row>
    <row r="76" spans="1:16" ht="30" x14ac:dyDescent="0.25">
      <c r="A76" s="31" t="s">
        <v>79</v>
      </c>
      <c r="B76" s="38"/>
      <c r="C76" s="39"/>
      <c r="D76" s="39"/>
      <c r="E76" s="41" t="s">
        <v>233</v>
      </c>
      <c r="F76" s="39"/>
      <c r="G76" s="39"/>
      <c r="H76" s="39"/>
      <c r="I76" s="39"/>
      <c r="J76" s="40"/>
    </row>
    <row r="77" spans="1:16" ht="405" x14ac:dyDescent="0.25">
      <c r="A77" s="31" t="s">
        <v>81</v>
      </c>
      <c r="B77" s="38"/>
      <c r="C77" s="39"/>
      <c r="D77" s="39"/>
      <c r="E77" s="33" t="s">
        <v>234</v>
      </c>
      <c r="F77" s="39"/>
      <c r="G77" s="39"/>
      <c r="H77" s="39"/>
      <c r="I77" s="39"/>
      <c r="J77" s="40"/>
    </row>
    <row r="78" spans="1:16" x14ac:dyDescent="0.25">
      <c r="A78" s="31" t="s">
        <v>72</v>
      </c>
      <c r="B78" s="31">
        <v>18</v>
      </c>
      <c r="C78" s="32" t="s">
        <v>235</v>
      </c>
      <c r="D78" s="31" t="s">
        <v>91</v>
      </c>
      <c r="E78" s="33" t="s">
        <v>236</v>
      </c>
      <c r="F78" s="34" t="s">
        <v>138</v>
      </c>
      <c r="G78" s="35">
        <v>129</v>
      </c>
      <c r="H78" s="36">
        <v>0</v>
      </c>
      <c r="I78" s="36">
        <f>ROUND(G78*H78,P4)</f>
        <v>0</v>
      </c>
      <c r="J78" s="31"/>
      <c r="O78" s="37">
        <f>I78*0.21</f>
        <v>0</v>
      </c>
      <c r="P78">
        <v>3</v>
      </c>
    </row>
    <row r="79" spans="1:16" ht="60" x14ac:dyDescent="0.25">
      <c r="A79" s="31" t="s">
        <v>77</v>
      </c>
      <c r="B79" s="38"/>
      <c r="C79" s="39"/>
      <c r="D79" s="39"/>
      <c r="E79" s="33" t="s">
        <v>237</v>
      </c>
      <c r="F79" s="39"/>
      <c r="G79" s="39"/>
      <c r="H79" s="39"/>
      <c r="I79" s="39"/>
      <c r="J79" s="40"/>
    </row>
    <row r="80" spans="1:16" ht="30" x14ac:dyDescent="0.25">
      <c r="A80" s="31" t="s">
        <v>79</v>
      </c>
      <c r="B80" s="38"/>
      <c r="C80" s="39"/>
      <c r="D80" s="39"/>
      <c r="E80" s="41" t="s">
        <v>238</v>
      </c>
      <c r="F80" s="39"/>
      <c r="G80" s="39"/>
      <c r="H80" s="39"/>
      <c r="I80" s="39"/>
      <c r="J80" s="40"/>
    </row>
    <row r="81" spans="1:16" ht="345" x14ac:dyDescent="0.25">
      <c r="A81" s="31" t="s">
        <v>81</v>
      </c>
      <c r="B81" s="38"/>
      <c r="C81" s="39"/>
      <c r="D81" s="39"/>
      <c r="E81" s="33" t="s">
        <v>239</v>
      </c>
      <c r="F81" s="39"/>
      <c r="G81" s="39"/>
      <c r="H81" s="39"/>
      <c r="I81" s="39"/>
      <c r="J81" s="40"/>
    </row>
    <row r="82" spans="1:16" x14ac:dyDescent="0.25">
      <c r="A82" s="31" t="s">
        <v>72</v>
      </c>
      <c r="B82" s="31">
        <v>19</v>
      </c>
      <c r="C82" s="32" t="s">
        <v>240</v>
      </c>
      <c r="D82" s="31" t="s">
        <v>91</v>
      </c>
      <c r="E82" s="33" t="s">
        <v>241</v>
      </c>
      <c r="F82" s="34" t="s">
        <v>138</v>
      </c>
      <c r="G82" s="35">
        <v>20</v>
      </c>
      <c r="H82" s="36">
        <v>0</v>
      </c>
      <c r="I82" s="36">
        <f>ROUND(G82*H82,P4)</f>
        <v>0</v>
      </c>
      <c r="J82" s="31"/>
      <c r="O82" s="37">
        <f>I82*0.21</f>
        <v>0</v>
      </c>
      <c r="P82">
        <v>3</v>
      </c>
    </row>
    <row r="83" spans="1:16" ht="45" x14ac:dyDescent="0.25">
      <c r="A83" s="31" t="s">
        <v>77</v>
      </c>
      <c r="B83" s="38"/>
      <c r="C83" s="39"/>
      <c r="D83" s="39"/>
      <c r="E83" s="33" t="s">
        <v>242</v>
      </c>
      <c r="F83" s="39"/>
      <c r="G83" s="39"/>
      <c r="H83" s="39"/>
      <c r="I83" s="39"/>
      <c r="J83" s="40"/>
    </row>
    <row r="84" spans="1:16" ht="30" x14ac:dyDescent="0.25">
      <c r="A84" s="31" t="s">
        <v>79</v>
      </c>
      <c r="B84" s="38"/>
      <c r="C84" s="39"/>
      <c r="D84" s="39"/>
      <c r="E84" s="41" t="s">
        <v>243</v>
      </c>
      <c r="F84" s="39"/>
      <c r="G84" s="39"/>
      <c r="H84" s="39"/>
      <c r="I84" s="39"/>
      <c r="J84" s="40"/>
    </row>
    <row r="85" spans="1:16" ht="360" x14ac:dyDescent="0.25">
      <c r="A85" s="31" t="s">
        <v>81</v>
      </c>
      <c r="B85" s="38"/>
      <c r="C85" s="39"/>
      <c r="D85" s="39"/>
      <c r="E85" s="33" t="s">
        <v>244</v>
      </c>
      <c r="F85" s="39"/>
      <c r="G85" s="39"/>
      <c r="H85" s="39"/>
      <c r="I85" s="39"/>
      <c r="J85" s="40"/>
    </row>
    <row r="86" spans="1:16" ht="30" x14ac:dyDescent="0.25">
      <c r="A86" s="31" t="s">
        <v>72</v>
      </c>
      <c r="B86" s="31">
        <v>20</v>
      </c>
      <c r="C86" s="32" t="s">
        <v>245</v>
      </c>
      <c r="D86" s="31" t="s">
        <v>183</v>
      </c>
      <c r="E86" s="33" t="s">
        <v>246</v>
      </c>
      <c r="F86" s="34" t="s">
        <v>130</v>
      </c>
      <c r="G86" s="35">
        <v>1000</v>
      </c>
      <c r="H86" s="36">
        <v>0</v>
      </c>
      <c r="I86" s="36">
        <f>ROUND(G86*H86,P4)</f>
        <v>0</v>
      </c>
      <c r="J86" s="31"/>
      <c r="O86" s="37">
        <f>I86*0.21</f>
        <v>0</v>
      </c>
      <c r="P86">
        <v>3</v>
      </c>
    </row>
    <row r="87" spans="1:16" ht="75" x14ac:dyDescent="0.25">
      <c r="A87" s="31" t="s">
        <v>77</v>
      </c>
      <c r="B87" s="38"/>
      <c r="C87" s="39"/>
      <c r="D87" s="39"/>
      <c r="E87" s="33" t="s">
        <v>185</v>
      </c>
      <c r="F87" s="39"/>
      <c r="G87" s="39"/>
      <c r="H87" s="39"/>
      <c r="I87" s="39"/>
      <c r="J87" s="40"/>
    </row>
    <row r="88" spans="1:16" x14ac:dyDescent="0.25">
      <c r="A88" s="31" t="s">
        <v>79</v>
      </c>
      <c r="B88" s="38"/>
      <c r="C88" s="39"/>
      <c r="D88" s="39"/>
      <c r="E88" s="41" t="s">
        <v>186</v>
      </c>
      <c r="F88" s="39"/>
      <c r="G88" s="39"/>
      <c r="H88" s="39"/>
      <c r="I88" s="39"/>
      <c r="J88" s="40"/>
    </row>
    <row r="89" spans="1:16" ht="30" x14ac:dyDescent="0.25">
      <c r="A89" s="31" t="s">
        <v>81</v>
      </c>
      <c r="B89" s="38"/>
      <c r="C89" s="39"/>
      <c r="D89" s="39"/>
      <c r="E89" s="33" t="s">
        <v>247</v>
      </c>
      <c r="F89" s="39"/>
      <c r="G89" s="39"/>
      <c r="H89" s="39"/>
      <c r="I89" s="39"/>
      <c r="J89" s="40"/>
    </row>
    <row r="90" spans="1:16" x14ac:dyDescent="0.25">
      <c r="A90" s="31" t="s">
        <v>72</v>
      </c>
      <c r="B90" s="31">
        <v>21</v>
      </c>
      <c r="C90" s="32" t="s">
        <v>248</v>
      </c>
      <c r="D90" s="31" t="s">
        <v>91</v>
      </c>
      <c r="E90" s="33" t="s">
        <v>249</v>
      </c>
      <c r="F90" s="34" t="s">
        <v>130</v>
      </c>
      <c r="G90" s="35">
        <v>3000</v>
      </c>
      <c r="H90" s="36">
        <v>0</v>
      </c>
      <c r="I90" s="36">
        <f>ROUND(G90*H90,P4)</f>
        <v>0</v>
      </c>
      <c r="J90" s="31"/>
      <c r="O90" s="37">
        <f>I90*0.21</f>
        <v>0</v>
      </c>
      <c r="P90">
        <v>3</v>
      </c>
    </row>
    <row r="91" spans="1:16" x14ac:dyDescent="0.25">
      <c r="A91" s="31" t="s">
        <v>77</v>
      </c>
      <c r="B91" s="38"/>
      <c r="C91" s="39"/>
      <c r="D91" s="39"/>
      <c r="E91" s="42" t="s">
        <v>91</v>
      </c>
      <c r="F91" s="39"/>
      <c r="G91" s="39"/>
      <c r="H91" s="39"/>
      <c r="I91" s="39"/>
      <c r="J91" s="40"/>
    </row>
    <row r="92" spans="1:16" ht="30" x14ac:dyDescent="0.25">
      <c r="A92" s="31" t="s">
        <v>79</v>
      </c>
      <c r="B92" s="38"/>
      <c r="C92" s="39"/>
      <c r="D92" s="39"/>
      <c r="E92" s="41" t="s">
        <v>250</v>
      </c>
      <c r="F92" s="39"/>
      <c r="G92" s="39"/>
      <c r="H92" s="39"/>
      <c r="I92" s="39"/>
      <c r="J92" s="40"/>
    </row>
    <row r="93" spans="1:16" ht="45" x14ac:dyDescent="0.25">
      <c r="A93" s="31" t="s">
        <v>81</v>
      </c>
      <c r="B93" s="38"/>
      <c r="C93" s="39"/>
      <c r="D93" s="39"/>
      <c r="E93" s="33" t="s">
        <v>251</v>
      </c>
      <c r="F93" s="39"/>
      <c r="G93" s="39"/>
      <c r="H93" s="39"/>
      <c r="I93" s="39"/>
      <c r="J93" s="40"/>
    </row>
    <row r="94" spans="1:16" x14ac:dyDescent="0.25">
      <c r="A94" s="31" t="s">
        <v>72</v>
      </c>
      <c r="B94" s="31">
        <v>22</v>
      </c>
      <c r="C94" s="32" t="s">
        <v>252</v>
      </c>
      <c r="D94" s="31" t="s">
        <v>91</v>
      </c>
      <c r="E94" s="33" t="s">
        <v>253</v>
      </c>
      <c r="F94" s="34" t="s">
        <v>130</v>
      </c>
      <c r="G94" s="35">
        <v>3000</v>
      </c>
      <c r="H94" s="36">
        <v>0</v>
      </c>
      <c r="I94" s="36">
        <f>ROUND(G94*H94,P4)</f>
        <v>0</v>
      </c>
      <c r="J94" s="31"/>
      <c r="O94" s="37">
        <f>I94*0.21</f>
        <v>0</v>
      </c>
      <c r="P94">
        <v>3</v>
      </c>
    </row>
    <row r="95" spans="1:16" x14ac:dyDescent="0.25">
      <c r="A95" s="31" t="s">
        <v>77</v>
      </c>
      <c r="B95" s="38"/>
      <c r="C95" s="39"/>
      <c r="D95" s="39"/>
      <c r="E95" s="42" t="s">
        <v>91</v>
      </c>
      <c r="F95" s="39"/>
      <c r="G95" s="39"/>
      <c r="H95" s="39"/>
      <c r="I95" s="39"/>
      <c r="J95" s="40"/>
    </row>
    <row r="96" spans="1:16" x14ac:dyDescent="0.25">
      <c r="A96" s="31" t="s">
        <v>79</v>
      </c>
      <c r="B96" s="38"/>
      <c r="C96" s="39"/>
      <c r="D96" s="39"/>
      <c r="E96" s="41" t="s">
        <v>254</v>
      </c>
      <c r="F96" s="39"/>
      <c r="G96" s="39"/>
      <c r="H96" s="39"/>
      <c r="I96" s="39"/>
      <c r="J96" s="40"/>
    </row>
    <row r="97" spans="1:16" ht="30" x14ac:dyDescent="0.25">
      <c r="A97" s="31" t="s">
        <v>81</v>
      </c>
      <c r="B97" s="38"/>
      <c r="C97" s="39"/>
      <c r="D97" s="39"/>
      <c r="E97" s="33" t="s">
        <v>255</v>
      </c>
      <c r="F97" s="39"/>
      <c r="G97" s="39"/>
      <c r="H97" s="39"/>
      <c r="I97" s="39"/>
      <c r="J97" s="40"/>
    </row>
    <row r="98" spans="1:16" x14ac:dyDescent="0.25">
      <c r="A98" s="25" t="s">
        <v>69</v>
      </c>
      <c r="B98" s="26"/>
      <c r="C98" s="27" t="s">
        <v>197</v>
      </c>
      <c r="D98" s="28"/>
      <c r="E98" s="25" t="s">
        <v>256</v>
      </c>
      <c r="F98" s="28"/>
      <c r="G98" s="28"/>
      <c r="H98" s="28"/>
      <c r="I98" s="29">
        <f>SUMIFS(I99:I102,A99:A102,"P")</f>
        <v>0</v>
      </c>
      <c r="J98" s="30"/>
    </row>
    <row r="99" spans="1:16" x14ac:dyDescent="0.25">
      <c r="A99" s="31" t="s">
        <v>72</v>
      </c>
      <c r="B99" s="31">
        <v>23</v>
      </c>
      <c r="C99" s="32" t="s">
        <v>257</v>
      </c>
      <c r="D99" s="31" t="s">
        <v>91</v>
      </c>
      <c r="E99" s="33" t="s">
        <v>258</v>
      </c>
      <c r="F99" s="34" t="s">
        <v>130</v>
      </c>
      <c r="G99" s="35">
        <v>217</v>
      </c>
      <c r="H99" s="36">
        <v>0</v>
      </c>
      <c r="I99" s="36">
        <f>ROUND(G99*H99,P4)</f>
        <v>0</v>
      </c>
      <c r="J99" s="31"/>
      <c r="O99" s="37">
        <f>I99*0.21</f>
        <v>0</v>
      </c>
      <c r="P99">
        <v>3</v>
      </c>
    </row>
    <row r="100" spans="1:16" ht="60" x14ac:dyDescent="0.25">
      <c r="A100" s="31" t="s">
        <v>77</v>
      </c>
      <c r="B100" s="38"/>
      <c r="C100" s="39"/>
      <c r="D100" s="39"/>
      <c r="E100" s="33" t="s">
        <v>259</v>
      </c>
      <c r="F100" s="39"/>
      <c r="G100" s="39"/>
      <c r="H100" s="39"/>
      <c r="I100" s="39"/>
      <c r="J100" s="40"/>
    </row>
    <row r="101" spans="1:16" ht="30" x14ac:dyDescent="0.25">
      <c r="A101" s="31" t="s">
        <v>79</v>
      </c>
      <c r="B101" s="38"/>
      <c r="C101" s="39"/>
      <c r="D101" s="39"/>
      <c r="E101" s="41" t="s">
        <v>260</v>
      </c>
      <c r="F101" s="39"/>
      <c r="G101" s="39"/>
      <c r="H101" s="39"/>
      <c r="I101" s="39"/>
      <c r="J101" s="40"/>
    </row>
    <row r="102" spans="1:16" ht="75" x14ac:dyDescent="0.25">
      <c r="A102" s="31" t="s">
        <v>81</v>
      </c>
      <c r="B102" s="38"/>
      <c r="C102" s="39"/>
      <c r="D102" s="39"/>
      <c r="E102" s="33" t="s">
        <v>261</v>
      </c>
      <c r="F102" s="39"/>
      <c r="G102" s="39"/>
      <c r="H102" s="39"/>
      <c r="I102" s="39"/>
      <c r="J102" s="40"/>
    </row>
    <row r="103" spans="1:16" x14ac:dyDescent="0.25">
      <c r="A103" s="25" t="s">
        <v>69</v>
      </c>
      <c r="B103" s="26"/>
      <c r="C103" s="27" t="s">
        <v>262</v>
      </c>
      <c r="D103" s="28"/>
      <c r="E103" s="25" t="s">
        <v>263</v>
      </c>
      <c r="F103" s="28"/>
      <c r="G103" s="28"/>
      <c r="H103" s="28"/>
      <c r="I103" s="29">
        <f>SUMIFS(I104:I111,A104:A111,"P")</f>
        <v>0</v>
      </c>
      <c r="J103" s="30"/>
    </row>
    <row r="104" spans="1:16" x14ac:dyDescent="0.25">
      <c r="A104" s="31" t="s">
        <v>72</v>
      </c>
      <c r="B104" s="31">
        <v>24</v>
      </c>
      <c r="C104" s="32" t="s">
        <v>264</v>
      </c>
      <c r="D104" s="31" t="s">
        <v>91</v>
      </c>
      <c r="E104" s="33" t="s">
        <v>265</v>
      </c>
      <c r="F104" s="34" t="s">
        <v>138</v>
      </c>
      <c r="G104" s="35">
        <v>25</v>
      </c>
      <c r="H104" s="36">
        <v>0</v>
      </c>
      <c r="I104" s="36">
        <f>ROUND(G104*H104,P4)</f>
        <v>0</v>
      </c>
      <c r="J104" s="31"/>
      <c r="O104" s="37">
        <f>I104*0.21</f>
        <v>0</v>
      </c>
      <c r="P104">
        <v>3</v>
      </c>
    </row>
    <row r="105" spans="1:16" ht="45" x14ac:dyDescent="0.25">
      <c r="A105" s="31" t="s">
        <v>77</v>
      </c>
      <c r="B105" s="38"/>
      <c r="C105" s="39"/>
      <c r="D105" s="39"/>
      <c r="E105" s="33" t="s">
        <v>266</v>
      </c>
      <c r="F105" s="39"/>
      <c r="G105" s="39"/>
      <c r="H105" s="39"/>
      <c r="I105" s="39"/>
      <c r="J105" s="40"/>
    </row>
    <row r="106" spans="1:16" ht="30" x14ac:dyDescent="0.25">
      <c r="A106" s="31" t="s">
        <v>79</v>
      </c>
      <c r="B106" s="38"/>
      <c r="C106" s="39"/>
      <c r="D106" s="39"/>
      <c r="E106" s="41" t="s">
        <v>267</v>
      </c>
      <c r="F106" s="39"/>
      <c r="G106" s="39"/>
      <c r="H106" s="39"/>
      <c r="I106" s="39"/>
      <c r="J106" s="40"/>
    </row>
    <row r="107" spans="1:16" ht="60" x14ac:dyDescent="0.25">
      <c r="A107" s="31" t="s">
        <v>81</v>
      </c>
      <c r="B107" s="38"/>
      <c r="C107" s="39"/>
      <c r="D107" s="39"/>
      <c r="E107" s="33" t="s">
        <v>268</v>
      </c>
      <c r="F107" s="39"/>
      <c r="G107" s="39"/>
      <c r="H107" s="39"/>
      <c r="I107" s="39"/>
      <c r="J107" s="40"/>
    </row>
    <row r="108" spans="1:16" x14ac:dyDescent="0.25">
      <c r="A108" s="31" t="s">
        <v>72</v>
      </c>
      <c r="B108" s="31">
        <v>25</v>
      </c>
      <c r="C108" s="32" t="s">
        <v>269</v>
      </c>
      <c r="D108" s="31" t="s">
        <v>91</v>
      </c>
      <c r="E108" s="33" t="s">
        <v>270</v>
      </c>
      <c r="F108" s="34" t="s">
        <v>130</v>
      </c>
      <c r="G108" s="35">
        <v>150</v>
      </c>
      <c r="H108" s="36">
        <v>0</v>
      </c>
      <c r="I108" s="36">
        <f>ROUND(G108*H108,P4)</f>
        <v>0</v>
      </c>
      <c r="J108" s="31"/>
      <c r="O108" s="37">
        <f>I108*0.21</f>
        <v>0</v>
      </c>
      <c r="P108">
        <v>3</v>
      </c>
    </row>
    <row r="109" spans="1:16" x14ac:dyDescent="0.25">
      <c r="A109" s="31" t="s">
        <v>77</v>
      </c>
      <c r="B109" s="38"/>
      <c r="C109" s="39"/>
      <c r="D109" s="39"/>
      <c r="E109" s="33" t="s">
        <v>271</v>
      </c>
      <c r="F109" s="39"/>
      <c r="G109" s="39"/>
      <c r="H109" s="39"/>
      <c r="I109" s="39"/>
      <c r="J109" s="40"/>
    </row>
    <row r="110" spans="1:16" ht="30" x14ac:dyDescent="0.25">
      <c r="A110" s="31" t="s">
        <v>79</v>
      </c>
      <c r="B110" s="38"/>
      <c r="C110" s="39"/>
      <c r="D110" s="39"/>
      <c r="E110" s="41" t="s">
        <v>272</v>
      </c>
      <c r="F110" s="39"/>
      <c r="G110" s="39"/>
      <c r="H110" s="39"/>
      <c r="I110" s="39"/>
      <c r="J110" s="40"/>
    </row>
    <row r="111" spans="1:16" ht="180" x14ac:dyDescent="0.25">
      <c r="A111" s="31" t="s">
        <v>81</v>
      </c>
      <c r="B111" s="38"/>
      <c r="C111" s="39"/>
      <c r="D111" s="39"/>
      <c r="E111" s="33" t="s">
        <v>273</v>
      </c>
      <c r="F111" s="39"/>
      <c r="G111" s="39"/>
      <c r="H111" s="39"/>
      <c r="I111" s="39"/>
      <c r="J111" s="40"/>
    </row>
    <row r="112" spans="1:16" x14ac:dyDescent="0.25">
      <c r="A112" s="25" t="s">
        <v>69</v>
      </c>
      <c r="B112" s="26"/>
      <c r="C112" s="27" t="s">
        <v>274</v>
      </c>
      <c r="D112" s="28"/>
      <c r="E112" s="25" t="s">
        <v>275</v>
      </c>
      <c r="F112" s="28"/>
      <c r="G112" s="28"/>
      <c r="H112" s="28"/>
      <c r="I112" s="29">
        <f>SUMIFS(I113:I176,A113:A176,"P")</f>
        <v>0</v>
      </c>
      <c r="J112" s="30"/>
    </row>
    <row r="113" spans="1:16" x14ac:dyDescent="0.25">
      <c r="A113" s="31" t="s">
        <v>72</v>
      </c>
      <c r="B113" s="31">
        <v>26</v>
      </c>
      <c r="C113" s="32" t="s">
        <v>276</v>
      </c>
      <c r="D113" s="31" t="s">
        <v>91</v>
      </c>
      <c r="E113" s="33" t="s">
        <v>277</v>
      </c>
      <c r="F113" s="34" t="s">
        <v>130</v>
      </c>
      <c r="G113" s="35">
        <v>2388</v>
      </c>
      <c r="H113" s="36">
        <v>0</v>
      </c>
      <c r="I113" s="36">
        <f>ROUND(G113*H113,P4)</f>
        <v>0</v>
      </c>
      <c r="J113" s="31"/>
      <c r="O113" s="37">
        <f>I113*0.21</f>
        <v>0</v>
      </c>
      <c r="P113">
        <v>3</v>
      </c>
    </row>
    <row r="114" spans="1:16" ht="30" x14ac:dyDescent="0.25">
      <c r="A114" s="31" t="s">
        <v>77</v>
      </c>
      <c r="B114" s="38"/>
      <c r="C114" s="39"/>
      <c r="D114" s="39"/>
      <c r="E114" s="33" t="s">
        <v>278</v>
      </c>
      <c r="F114" s="39"/>
      <c r="G114" s="39"/>
      <c r="H114" s="39"/>
      <c r="I114" s="39"/>
      <c r="J114" s="40"/>
    </row>
    <row r="115" spans="1:16" x14ac:dyDescent="0.25">
      <c r="A115" s="31" t="s">
        <v>79</v>
      </c>
      <c r="B115" s="38"/>
      <c r="C115" s="39"/>
      <c r="D115" s="39"/>
      <c r="E115" s="41" t="s">
        <v>279</v>
      </c>
      <c r="F115" s="39"/>
      <c r="G115" s="39"/>
      <c r="H115" s="39"/>
      <c r="I115" s="39"/>
      <c r="J115" s="40"/>
    </row>
    <row r="116" spans="1:16" ht="60" x14ac:dyDescent="0.25">
      <c r="A116" s="31" t="s">
        <v>81</v>
      </c>
      <c r="B116" s="38"/>
      <c r="C116" s="39"/>
      <c r="D116" s="39"/>
      <c r="E116" s="33" t="s">
        <v>280</v>
      </c>
      <c r="F116" s="39"/>
      <c r="G116" s="39"/>
      <c r="H116" s="39"/>
      <c r="I116" s="39"/>
      <c r="J116" s="40"/>
    </row>
    <row r="117" spans="1:16" x14ac:dyDescent="0.25">
      <c r="A117" s="31" t="s">
        <v>72</v>
      </c>
      <c r="B117" s="31">
        <v>27</v>
      </c>
      <c r="C117" s="32" t="s">
        <v>281</v>
      </c>
      <c r="D117" s="31" t="s">
        <v>91</v>
      </c>
      <c r="E117" s="33" t="s">
        <v>282</v>
      </c>
      <c r="F117" s="34" t="s">
        <v>138</v>
      </c>
      <c r="G117" s="35">
        <v>1671.6</v>
      </c>
      <c r="H117" s="36">
        <v>0</v>
      </c>
      <c r="I117" s="36">
        <f>ROUND(G117*H117,P4)</f>
        <v>0</v>
      </c>
      <c r="J117" s="31"/>
      <c r="O117" s="37">
        <f>I117*0.21</f>
        <v>0</v>
      </c>
      <c r="P117">
        <v>3</v>
      </c>
    </row>
    <row r="118" spans="1:16" ht="120" x14ac:dyDescent="0.25">
      <c r="A118" s="31" t="s">
        <v>77</v>
      </c>
      <c r="B118" s="38"/>
      <c r="C118" s="39"/>
      <c r="D118" s="39"/>
      <c r="E118" s="33" t="s">
        <v>283</v>
      </c>
      <c r="F118" s="39"/>
      <c r="G118" s="39"/>
      <c r="H118" s="39"/>
      <c r="I118" s="39"/>
      <c r="J118" s="40"/>
    </row>
    <row r="119" spans="1:16" ht="30" x14ac:dyDescent="0.25">
      <c r="A119" s="31" t="s">
        <v>79</v>
      </c>
      <c r="B119" s="38"/>
      <c r="C119" s="39"/>
      <c r="D119" s="39"/>
      <c r="E119" s="41" t="s">
        <v>284</v>
      </c>
      <c r="F119" s="39"/>
      <c r="G119" s="39"/>
      <c r="H119" s="39"/>
      <c r="I119" s="39"/>
      <c r="J119" s="40"/>
    </row>
    <row r="120" spans="1:16" ht="90" x14ac:dyDescent="0.25">
      <c r="A120" s="31" t="s">
        <v>81</v>
      </c>
      <c r="B120" s="38"/>
      <c r="C120" s="39"/>
      <c r="D120" s="39"/>
      <c r="E120" s="33" t="s">
        <v>285</v>
      </c>
      <c r="F120" s="39"/>
      <c r="G120" s="39"/>
      <c r="H120" s="39"/>
      <c r="I120" s="39"/>
      <c r="J120" s="40"/>
    </row>
    <row r="121" spans="1:16" x14ac:dyDescent="0.25">
      <c r="A121" s="31" t="s">
        <v>72</v>
      </c>
      <c r="B121" s="31">
        <v>28</v>
      </c>
      <c r="C121" s="32" t="s">
        <v>286</v>
      </c>
      <c r="D121" s="31" t="s">
        <v>74</v>
      </c>
      <c r="E121" s="33" t="s">
        <v>287</v>
      </c>
      <c r="F121" s="34" t="s">
        <v>130</v>
      </c>
      <c r="G121" s="35">
        <v>1290</v>
      </c>
      <c r="H121" s="36">
        <v>0</v>
      </c>
      <c r="I121" s="36">
        <f>ROUND(G121*H121,P4)</f>
        <v>0</v>
      </c>
      <c r="J121" s="31"/>
      <c r="O121" s="37">
        <f>I121*0.21</f>
        <v>0</v>
      </c>
      <c r="P121">
        <v>3</v>
      </c>
    </row>
    <row r="122" spans="1:16" ht="90" x14ac:dyDescent="0.25">
      <c r="A122" s="31" t="s">
        <v>77</v>
      </c>
      <c r="B122" s="38"/>
      <c r="C122" s="39"/>
      <c r="D122" s="39"/>
      <c r="E122" s="33" t="s">
        <v>288</v>
      </c>
      <c r="F122" s="39"/>
      <c r="G122" s="39"/>
      <c r="H122" s="39"/>
      <c r="I122" s="39"/>
      <c r="J122" s="40"/>
    </row>
    <row r="123" spans="1:16" ht="30" x14ac:dyDescent="0.25">
      <c r="A123" s="31" t="s">
        <v>79</v>
      </c>
      <c r="B123" s="38"/>
      <c r="C123" s="39"/>
      <c r="D123" s="39"/>
      <c r="E123" s="41" t="s">
        <v>289</v>
      </c>
      <c r="F123" s="39"/>
      <c r="G123" s="39"/>
      <c r="H123" s="39"/>
      <c r="I123" s="39"/>
      <c r="J123" s="40"/>
    </row>
    <row r="124" spans="1:16" ht="120" x14ac:dyDescent="0.25">
      <c r="A124" s="31" t="s">
        <v>81</v>
      </c>
      <c r="B124" s="38"/>
      <c r="C124" s="39"/>
      <c r="D124" s="39"/>
      <c r="E124" s="33" t="s">
        <v>290</v>
      </c>
      <c r="F124" s="39"/>
      <c r="G124" s="39"/>
      <c r="H124" s="39"/>
      <c r="I124" s="39"/>
      <c r="J124" s="40"/>
    </row>
    <row r="125" spans="1:16" x14ac:dyDescent="0.25">
      <c r="A125" s="31" t="s">
        <v>72</v>
      </c>
      <c r="B125" s="31">
        <v>29</v>
      </c>
      <c r="C125" s="32" t="s">
        <v>291</v>
      </c>
      <c r="D125" s="31" t="s">
        <v>134</v>
      </c>
      <c r="E125" s="33" t="s">
        <v>292</v>
      </c>
      <c r="F125" s="34" t="s">
        <v>130</v>
      </c>
      <c r="G125" s="35">
        <v>7628</v>
      </c>
      <c r="H125" s="36">
        <v>0</v>
      </c>
      <c r="I125" s="36">
        <f>ROUND(G125*H125,P4)</f>
        <v>0</v>
      </c>
      <c r="J125" s="31"/>
      <c r="O125" s="37">
        <f>I125*0.21</f>
        <v>0</v>
      </c>
      <c r="P125">
        <v>3</v>
      </c>
    </row>
    <row r="126" spans="1:16" x14ac:dyDescent="0.25">
      <c r="A126" s="31" t="s">
        <v>77</v>
      </c>
      <c r="B126" s="38"/>
      <c r="C126" s="39"/>
      <c r="D126" s="39"/>
      <c r="E126" s="33" t="s">
        <v>293</v>
      </c>
      <c r="F126" s="39"/>
      <c r="G126" s="39"/>
      <c r="H126" s="39"/>
      <c r="I126" s="39"/>
      <c r="J126" s="40"/>
    </row>
    <row r="127" spans="1:16" ht="30" x14ac:dyDescent="0.25">
      <c r="A127" s="31" t="s">
        <v>79</v>
      </c>
      <c r="B127" s="38"/>
      <c r="C127" s="39"/>
      <c r="D127" s="39"/>
      <c r="E127" s="41" t="s">
        <v>294</v>
      </c>
      <c r="F127" s="39"/>
      <c r="G127" s="39"/>
      <c r="H127" s="39"/>
      <c r="I127" s="39"/>
      <c r="J127" s="40"/>
    </row>
    <row r="128" spans="1:16" ht="75" x14ac:dyDescent="0.25">
      <c r="A128" s="31" t="s">
        <v>81</v>
      </c>
      <c r="B128" s="38"/>
      <c r="C128" s="39"/>
      <c r="D128" s="39"/>
      <c r="E128" s="33" t="s">
        <v>295</v>
      </c>
      <c r="F128" s="39"/>
      <c r="G128" s="39"/>
      <c r="H128" s="39"/>
      <c r="I128" s="39"/>
      <c r="J128" s="40"/>
    </row>
    <row r="129" spans="1:16" x14ac:dyDescent="0.25">
      <c r="A129" s="31" t="s">
        <v>72</v>
      </c>
      <c r="B129" s="31">
        <v>51</v>
      </c>
      <c r="C129" s="32" t="s">
        <v>291</v>
      </c>
      <c r="D129" s="31" t="s">
        <v>197</v>
      </c>
      <c r="E129" s="33" t="s">
        <v>292</v>
      </c>
      <c r="F129" s="34" t="s">
        <v>130</v>
      </c>
      <c r="G129" s="35">
        <v>86</v>
      </c>
      <c r="H129" s="36">
        <v>0</v>
      </c>
      <c r="I129" s="36">
        <f>ROUND(G129*H129,P4)</f>
        <v>0</v>
      </c>
      <c r="J129" s="31"/>
      <c r="O129" s="37">
        <f>I129*0.21</f>
        <v>0</v>
      </c>
      <c r="P129">
        <v>3</v>
      </c>
    </row>
    <row r="130" spans="1:16" x14ac:dyDescent="0.25">
      <c r="A130" s="31" t="s">
        <v>77</v>
      </c>
      <c r="B130" s="38"/>
      <c r="C130" s="39"/>
      <c r="D130" s="39"/>
      <c r="E130" s="42" t="s">
        <v>91</v>
      </c>
      <c r="F130" s="39"/>
      <c r="G130" s="39"/>
      <c r="H130" s="39"/>
      <c r="I130" s="39"/>
      <c r="J130" s="40"/>
    </row>
    <row r="131" spans="1:16" x14ac:dyDescent="0.25">
      <c r="A131" s="31" t="s">
        <v>79</v>
      </c>
      <c r="B131" s="38"/>
      <c r="C131" s="39"/>
      <c r="D131" s="39"/>
      <c r="E131" s="41" t="s">
        <v>296</v>
      </c>
      <c r="F131" s="39"/>
      <c r="G131" s="39"/>
      <c r="H131" s="39"/>
      <c r="I131" s="39"/>
      <c r="J131" s="40"/>
    </row>
    <row r="132" spans="1:16" ht="75" x14ac:dyDescent="0.25">
      <c r="A132" s="31" t="s">
        <v>81</v>
      </c>
      <c r="B132" s="38"/>
      <c r="C132" s="39"/>
      <c r="D132" s="39"/>
      <c r="E132" s="33" t="s">
        <v>295</v>
      </c>
      <c r="F132" s="39"/>
      <c r="G132" s="39"/>
      <c r="H132" s="39"/>
      <c r="I132" s="39"/>
      <c r="J132" s="40"/>
    </row>
    <row r="133" spans="1:16" x14ac:dyDescent="0.25">
      <c r="A133" s="31" t="s">
        <v>72</v>
      </c>
      <c r="B133" s="31">
        <v>30</v>
      </c>
      <c r="C133" s="32" t="s">
        <v>297</v>
      </c>
      <c r="D133" s="31" t="s">
        <v>134</v>
      </c>
      <c r="E133" s="33" t="s">
        <v>298</v>
      </c>
      <c r="F133" s="34" t="s">
        <v>130</v>
      </c>
      <c r="G133" s="35">
        <v>7508</v>
      </c>
      <c r="H133" s="36">
        <v>0</v>
      </c>
      <c r="I133" s="36">
        <f>ROUND(G133*H133,P4)</f>
        <v>0</v>
      </c>
      <c r="J133" s="31"/>
      <c r="O133" s="37">
        <f>I133*0.21</f>
        <v>0</v>
      </c>
      <c r="P133">
        <v>3</v>
      </c>
    </row>
    <row r="134" spans="1:16" ht="30" x14ac:dyDescent="0.25">
      <c r="A134" s="31" t="s">
        <v>77</v>
      </c>
      <c r="B134" s="38"/>
      <c r="C134" s="39"/>
      <c r="D134" s="39"/>
      <c r="E134" s="33" t="s">
        <v>299</v>
      </c>
      <c r="F134" s="39"/>
      <c r="G134" s="39"/>
      <c r="H134" s="39"/>
      <c r="I134" s="39"/>
      <c r="J134" s="40"/>
    </row>
    <row r="135" spans="1:16" ht="30" x14ac:dyDescent="0.25">
      <c r="A135" s="31" t="s">
        <v>79</v>
      </c>
      <c r="B135" s="38"/>
      <c r="C135" s="39"/>
      <c r="D135" s="39"/>
      <c r="E135" s="41" t="s">
        <v>300</v>
      </c>
      <c r="F135" s="39"/>
      <c r="G135" s="39"/>
      <c r="H135" s="39"/>
      <c r="I135" s="39"/>
      <c r="J135" s="40"/>
    </row>
    <row r="136" spans="1:16" ht="75" x14ac:dyDescent="0.25">
      <c r="A136" s="31" t="s">
        <v>81</v>
      </c>
      <c r="B136" s="38"/>
      <c r="C136" s="39"/>
      <c r="D136" s="39"/>
      <c r="E136" s="33" t="s">
        <v>295</v>
      </c>
      <c r="F136" s="39"/>
      <c r="G136" s="39"/>
      <c r="H136" s="39"/>
      <c r="I136" s="39"/>
      <c r="J136" s="40"/>
    </row>
    <row r="137" spans="1:16" x14ac:dyDescent="0.25">
      <c r="A137" s="31" t="s">
        <v>72</v>
      </c>
      <c r="B137" s="31">
        <v>31</v>
      </c>
      <c r="C137" s="32" t="s">
        <v>297</v>
      </c>
      <c r="D137" s="31" t="s">
        <v>197</v>
      </c>
      <c r="E137" s="33" t="s">
        <v>298</v>
      </c>
      <c r="F137" s="34" t="s">
        <v>130</v>
      </c>
      <c r="G137" s="35">
        <v>7388</v>
      </c>
      <c r="H137" s="36">
        <v>0</v>
      </c>
      <c r="I137" s="36">
        <f>ROUND(G137*H137,P4)</f>
        <v>0</v>
      </c>
      <c r="J137" s="31"/>
      <c r="O137" s="37">
        <f>I137*0.21</f>
        <v>0</v>
      </c>
      <c r="P137">
        <v>3</v>
      </c>
    </row>
    <row r="138" spans="1:16" ht="30" x14ac:dyDescent="0.25">
      <c r="A138" s="31" t="s">
        <v>77</v>
      </c>
      <c r="B138" s="38"/>
      <c r="C138" s="39"/>
      <c r="D138" s="39"/>
      <c r="E138" s="33" t="s">
        <v>301</v>
      </c>
      <c r="F138" s="39"/>
      <c r="G138" s="39"/>
      <c r="H138" s="39"/>
      <c r="I138" s="39"/>
      <c r="J138" s="40"/>
    </row>
    <row r="139" spans="1:16" ht="30" x14ac:dyDescent="0.25">
      <c r="A139" s="31" t="s">
        <v>79</v>
      </c>
      <c r="B139" s="38"/>
      <c r="C139" s="39"/>
      <c r="D139" s="39"/>
      <c r="E139" s="41" t="s">
        <v>302</v>
      </c>
      <c r="F139" s="39"/>
      <c r="G139" s="39"/>
      <c r="H139" s="39"/>
      <c r="I139" s="39"/>
      <c r="J139" s="40"/>
    </row>
    <row r="140" spans="1:16" ht="75" x14ac:dyDescent="0.25">
      <c r="A140" s="31" t="s">
        <v>81</v>
      </c>
      <c r="B140" s="38"/>
      <c r="C140" s="39"/>
      <c r="D140" s="39"/>
      <c r="E140" s="33" t="s">
        <v>295</v>
      </c>
      <c r="F140" s="39"/>
      <c r="G140" s="39"/>
      <c r="H140" s="39"/>
      <c r="I140" s="39"/>
      <c r="J140" s="40"/>
    </row>
    <row r="141" spans="1:16" x14ac:dyDescent="0.25">
      <c r="A141" s="31" t="s">
        <v>72</v>
      </c>
      <c r="B141" s="31">
        <v>49</v>
      </c>
      <c r="C141" s="32" t="s">
        <v>297</v>
      </c>
      <c r="D141" s="31" t="s">
        <v>303</v>
      </c>
      <c r="E141" s="33" t="s">
        <v>298</v>
      </c>
      <c r="F141" s="34" t="s">
        <v>130</v>
      </c>
      <c r="G141" s="35">
        <v>86</v>
      </c>
      <c r="H141" s="36">
        <v>0</v>
      </c>
      <c r="I141" s="36">
        <f>ROUND(G141*H141,P4)</f>
        <v>0</v>
      </c>
      <c r="J141" s="31"/>
      <c r="O141" s="37">
        <f>I141*0.21</f>
        <v>0</v>
      </c>
      <c r="P141">
        <v>3</v>
      </c>
    </row>
    <row r="142" spans="1:16" ht="60" x14ac:dyDescent="0.25">
      <c r="A142" s="31" t="s">
        <v>77</v>
      </c>
      <c r="B142" s="38"/>
      <c r="C142" s="39"/>
      <c r="D142" s="39"/>
      <c r="E142" s="33" t="s">
        <v>304</v>
      </c>
      <c r="F142" s="39"/>
      <c r="G142" s="39"/>
      <c r="H142" s="39"/>
      <c r="I142" s="39"/>
      <c r="J142" s="40"/>
    </row>
    <row r="143" spans="1:16" x14ac:dyDescent="0.25">
      <c r="A143" s="31" t="s">
        <v>79</v>
      </c>
      <c r="B143" s="38"/>
      <c r="C143" s="39"/>
      <c r="D143" s="39"/>
      <c r="E143" s="41" t="s">
        <v>296</v>
      </c>
      <c r="F143" s="39"/>
      <c r="G143" s="39"/>
      <c r="H143" s="39"/>
      <c r="I143" s="39"/>
      <c r="J143" s="40"/>
    </row>
    <row r="144" spans="1:16" ht="75" x14ac:dyDescent="0.25">
      <c r="A144" s="31" t="s">
        <v>81</v>
      </c>
      <c r="B144" s="38"/>
      <c r="C144" s="39"/>
      <c r="D144" s="39"/>
      <c r="E144" s="33" t="s">
        <v>295</v>
      </c>
      <c r="F144" s="39"/>
      <c r="G144" s="39"/>
      <c r="H144" s="39"/>
      <c r="I144" s="39"/>
      <c r="J144" s="40"/>
    </row>
    <row r="145" spans="1:16" x14ac:dyDescent="0.25">
      <c r="A145" s="31" t="s">
        <v>72</v>
      </c>
      <c r="B145" s="31">
        <v>50</v>
      </c>
      <c r="C145" s="32" t="s">
        <v>297</v>
      </c>
      <c r="D145" s="31" t="s">
        <v>262</v>
      </c>
      <c r="E145" s="33" t="s">
        <v>298</v>
      </c>
      <c r="F145" s="34" t="s">
        <v>130</v>
      </c>
      <c r="G145" s="35">
        <v>86</v>
      </c>
      <c r="H145" s="36">
        <v>0</v>
      </c>
      <c r="I145" s="36">
        <f>ROUND(G145*H145,P4)</f>
        <v>0</v>
      </c>
      <c r="J145" s="31"/>
      <c r="O145" s="37">
        <f>I145*0.21</f>
        <v>0</v>
      </c>
      <c r="P145">
        <v>3</v>
      </c>
    </row>
    <row r="146" spans="1:16" ht="60" x14ac:dyDescent="0.25">
      <c r="A146" s="31" t="s">
        <v>77</v>
      </c>
      <c r="B146" s="38"/>
      <c r="C146" s="39"/>
      <c r="D146" s="39"/>
      <c r="E146" s="33" t="s">
        <v>305</v>
      </c>
      <c r="F146" s="39"/>
      <c r="G146" s="39"/>
      <c r="H146" s="39"/>
      <c r="I146" s="39"/>
      <c r="J146" s="40"/>
    </row>
    <row r="147" spans="1:16" ht="30" x14ac:dyDescent="0.25">
      <c r="A147" s="31" t="s">
        <v>79</v>
      </c>
      <c r="B147" s="38"/>
      <c r="C147" s="39"/>
      <c r="D147" s="39"/>
      <c r="E147" s="41" t="s">
        <v>306</v>
      </c>
      <c r="F147" s="39"/>
      <c r="G147" s="39"/>
      <c r="H147" s="39"/>
      <c r="I147" s="39"/>
      <c r="J147" s="40"/>
    </row>
    <row r="148" spans="1:16" ht="75" x14ac:dyDescent="0.25">
      <c r="A148" s="31" t="s">
        <v>81</v>
      </c>
      <c r="B148" s="38"/>
      <c r="C148" s="39"/>
      <c r="D148" s="39"/>
      <c r="E148" s="33" t="s">
        <v>295</v>
      </c>
      <c r="F148" s="39"/>
      <c r="G148" s="39"/>
      <c r="H148" s="39"/>
      <c r="I148" s="39"/>
      <c r="J148" s="40"/>
    </row>
    <row r="149" spans="1:16" x14ac:dyDescent="0.25">
      <c r="A149" s="31" t="s">
        <v>72</v>
      </c>
      <c r="B149" s="31">
        <v>32</v>
      </c>
      <c r="C149" s="32" t="s">
        <v>307</v>
      </c>
      <c r="D149" s="31" t="s">
        <v>74</v>
      </c>
      <c r="E149" s="33" t="s">
        <v>308</v>
      </c>
      <c r="F149" s="34" t="s">
        <v>130</v>
      </c>
      <c r="G149" s="35">
        <v>3582</v>
      </c>
      <c r="H149" s="36">
        <v>0</v>
      </c>
      <c r="I149" s="36">
        <f>ROUND(G149*H149,P4)</f>
        <v>0</v>
      </c>
      <c r="J149" s="31"/>
      <c r="O149" s="37">
        <f>I149*0.21</f>
        <v>0</v>
      </c>
      <c r="P149">
        <v>3</v>
      </c>
    </row>
    <row r="150" spans="1:16" ht="105" x14ac:dyDescent="0.25">
      <c r="A150" s="31" t="s">
        <v>77</v>
      </c>
      <c r="B150" s="38"/>
      <c r="C150" s="39"/>
      <c r="D150" s="39"/>
      <c r="E150" s="33" t="s">
        <v>309</v>
      </c>
      <c r="F150" s="39"/>
      <c r="G150" s="39"/>
      <c r="H150" s="39"/>
      <c r="I150" s="39"/>
      <c r="J150" s="40"/>
    </row>
    <row r="151" spans="1:16" x14ac:dyDescent="0.25">
      <c r="A151" s="31" t="s">
        <v>79</v>
      </c>
      <c r="B151" s="38"/>
      <c r="C151" s="39"/>
      <c r="D151" s="39"/>
      <c r="E151" s="41" t="s">
        <v>310</v>
      </c>
      <c r="F151" s="39"/>
      <c r="G151" s="39"/>
      <c r="H151" s="39"/>
      <c r="I151" s="39"/>
      <c r="J151" s="40"/>
    </row>
    <row r="152" spans="1:16" ht="60" x14ac:dyDescent="0.25">
      <c r="A152" s="31" t="s">
        <v>81</v>
      </c>
      <c r="B152" s="38"/>
      <c r="C152" s="39"/>
      <c r="D152" s="39"/>
      <c r="E152" s="33" t="s">
        <v>311</v>
      </c>
      <c r="F152" s="39"/>
      <c r="G152" s="39"/>
      <c r="H152" s="39"/>
      <c r="I152" s="39"/>
      <c r="J152" s="40"/>
    </row>
    <row r="153" spans="1:16" x14ac:dyDescent="0.25">
      <c r="A153" s="31" t="s">
        <v>72</v>
      </c>
      <c r="B153" s="31">
        <v>33</v>
      </c>
      <c r="C153" s="32" t="s">
        <v>312</v>
      </c>
      <c r="D153" s="31" t="s">
        <v>134</v>
      </c>
      <c r="E153" s="33" t="s">
        <v>313</v>
      </c>
      <c r="F153" s="34" t="s">
        <v>130</v>
      </c>
      <c r="G153" s="35">
        <v>7388</v>
      </c>
      <c r="H153" s="36">
        <v>0</v>
      </c>
      <c r="I153" s="36">
        <f>ROUND(G153*H153,P4)</f>
        <v>0</v>
      </c>
      <c r="J153" s="31"/>
      <c r="O153" s="37">
        <f>I153*0.21</f>
        <v>0</v>
      </c>
      <c r="P153">
        <v>3</v>
      </c>
    </row>
    <row r="154" spans="1:16" ht="60" x14ac:dyDescent="0.25">
      <c r="A154" s="31" t="s">
        <v>77</v>
      </c>
      <c r="B154" s="38"/>
      <c r="C154" s="39"/>
      <c r="D154" s="39"/>
      <c r="E154" s="33" t="s">
        <v>314</v>
      </c>
      <c r="F154" s="39"/>
      <c r="G154" s="39"/>
      <c r="H154" s="39"/>
      <c r="I154" s="39"/>
      <c r="J154" s="40"/>
    </row>
    <row r="155" spans="1:16" ht="30" x14ac:dyDescent="0.25">
      <c r="A155" s="31" t="s">
        <v>79</v>
      </c>
      <c r="B155" s="38"/>
      <c r="C155" s="39"/>
      <c r="D155" s="39"/>
      <c r="E155" s="41" t="s">
        <v>302</v>
      </c>
      <c r="F155" s="39"/>
      <c r="G155" s="39"/>
      <c r="H155" s="39"/>
      <c r="I155" s="39"/>
      <c r="J155" s="40"/>
    </row>
    <row r="156" spans="1:16" ht="165" x14ac:dyDescent="0.25">
      <c r="A156" s="31" t="s">
        <v>81</v>
      </c>
      <c r="B156" s="38"/>
      <c r="C156" s="39"/>
      <c r="D156" s="39"/>
      <c r="E156" s="33" t="s">
        <v>315</v>
      </c>
      <c r="F156" s="39"/>
      <c r="G156" s="39"/>
      <c r="H156" s="39"/>
      <c r="I156" s="39"/>
      <c r="J156" s="40"/>
    </row>
    <row r="157" spans="1:16" x14ac:dyDescent="0.25">
      <c r="A157" s="31" t="s">
        <v>72</v>
      </c>
      <c r="B157" s="31">
        <v>46</v>
      </c>
      <c r="C157" s="32" t="s">
        <v>312</v>
      </c>
      <c r="D157" s="31" t="s">
        <v>197</v>
      </c>
      <c r="E157" s="33" t="s">
        <v>313</v>
      </c>
      <c r="F157" s="34" t="s">
        <v>130</v>
      </c>
      <c r="G157" s="35">
        <v>86</v>
      </c>
      <c r="H157" s="36">
        <v>0</v>
      </c>
      <c r="I157" s="36">
        <f>ROUND(G157*H157,P4)</f>
        <v>0</v>
      </c>
      <c r="J157" s="31"/>
      <c r="O157" s="37">
        <f>I157*0.21</f>
        <v>0</v>
      </c>
      <c r="P157">
        <v>3</v>
      </c>
    </row>
    <row r="158" spans="1:16" ht="60" x14ac:dyDescent="0.25">
      <c r="A158" s="31" t="s">
        <v>77</v>
      </c>
      <c r="B158" s="38"/>
      <c r="C158" s="39"/>
      <c r="D158" s="39"/>
      <c r="E158" s="33" t="s">
        <v>316</v>
      </c>
      <c r="F158" s="39"/>
      <c r="G158" s="39"/>
      <c r="H158" s="39"/>
      <c r="I158" s="39"/>
      <c r="J158" s="40"/>
    </row>
    <row r="159" spans="1:16" x14ac:dyDescent="0.25">
      <c r="A159" s="31" t="s">
        <v>79</v>
      </c>
      <c r="B159" s="38"/>
      <c r="C159" s="39"/>
      <c r="D159" s="39"/>
      <c r="E159" s="41" t="s">
        <v>296</v>
      </c>
      <c r="F159" s="39"/>
      <c r="G159" s="39"/>
      <c r="H159" s="39"/>
      <c r="I159" s="39"/>
      <c r="J159" s="40"/>
    </row>
    <row r="160" spans="1:16" ht="165" x14ac:dyDescent="0.25">
      <c r="A160" s="31" t="s">
        <v>81</v>
      </c>
      <c r="B160" s="38"/>
      <c r="C160" s="39"/>
      <c r="D160" s="39"/>
      <c r="E160" s="33" t="s">
        <v>315</v>
      </c>
      <c r="F160" s="39"/>
      <c r="G160" s="39"/>
      <c r="H160" s="39"/>
      <c r="I160" s="39"/>
      <c r="J160" s="40"/>
    </row>
    <row r="161" spans="1:16" x14ac:dyDescent="0.25">
      <c r="A161" s="31" t="s">
        <v>72</v>
      </c>
      <c r="B161" s="31">
        <v>34</v>
      </c>
      <c r="C161" s="32" t="s">
        <v>317</v>
      </c>
      <c r="D161" s="31" t="s">
        <v>134</v>
      </c>
      <c r="E161" s="33" t="s">
        <v>318</v>
      </c>
      <c r="F161" s="34" t="s">
        <v>130</v>
      </c>
      <c r="G161" s="35">
        <v>7508</v>
      </c>
      <c r="H161" s="36">
        <v>0</v>
      </c>
      <c r="I161" s="36">
        <f>ROUND(G161*H161,P4)</f>
        <v>0</v>
      </c>
      <c r="J161" s="31"/>
      <c r="O161" s="37">
        <f>I161*0.21</f>
        <v>0</v>
      </c>
      <c r="P161">
        <v>3</v>
      </c>
    </row>
    <row r="162" spans="1:16" ht="60" x14ac:dyDescent="0.25">
      <c r="A162" s="31" t="s">
        <v>77</v>
      </c>
      <c r="B162" s="38"/>
      <c r="C162" s="39"/>
      <c r="D162" s="39"/>
      <c r="E162" s="33" t="s">
        <v>319</v>
      </c>
      <c r="F162" s="39"/>
      <c r="G162" s="39"/>
      <c r="H162" s="39"/>
      <c r="I162" s="39"/>
      <c r="J162" s="40"/>
    </row>
    <row r="163" spans="1:16" ht="30" x14ac:dyDescent="0.25">
      <c r="A163" s="31" t="s">
        <v>79</v>
      </c>
      <c r="B163" s="38"/>
      <c r="C163" s="39"/>
      <c r="D163" s="39"/>
      <c r="E163" s="41" t="s">
        <v>300</v>
      </c>
      <c r="F163" s="39"/>
      <c r="G163" s="39"/>
      <c r="H163" s="39"/>
      <c r="I163" s="39"/>
      <c r="J163" s="40"/>
    </row>
    <row r="164" spans="1:16" ht="165" x14ac:dyDescent="0.25">
      <c r="A164" s="31" t="s">
        <v>81</v>
      </c>
      <c r="B164" s="38"/>
      <c r="C164" s="39"/>
      <c r="D164" s="39"/>
      <c r="E164" s="33" t="s">
        <v>315</v>
      </c>
      <c r="F164" s="39"/>
      <c r="G164" s="39"/>
      <c r="H164" s="39"/>
      <c r="I164" s="39"/>
      <c r="J164" s="40"/>
    </row>
    <row r="165" spans="1:16" x14ac:dyDescent="0.25">
      <c r="A165" s="31" t="s">
        <v>72</v>
      </c>
      <c r="B165" s="31">
        <v>47</v>
      </c>
      <c r="C165" s="32" t="s">
        <v>317</v>
      </c>
      <c r="D165" s="31" t="s">
        <v>197</v>
      </c>
      <c r="E165" s="33" t="s">
        <v>318</v>
      </c>
      <c r="F165" s="34" t="s">
        <v>130</v>
      </c>
      <c r="G165" s="35">
        <v>86</v>
      </c>
      <c r="H165" s="36">
        <v>0</v>
      </c>
      <c r="I165" s="36">
        <f>ROUND(G165*H165,P4)</f>
        <v>0</v>
      </c>
      <c r="J165" s="31"/>
      <c r="O165" s="37">
        <f>I165*0.21</f>
        <v>0</v>
      </c>
      <c r="P165">
        <v>3</v>
      </c>
    </row>
    <row r="166" spans="1:16" ht="60" x14ac:dyDescent="0.25">
      <c r="A166" s="31" t="s">
        <v>77</v>
      </c>
      <c r="B166" s="38"/>
      <c r="C166" s="39"/>
      <c r="D166" s="39"/>
      <c r="E166" s="33" t="s">
        <v>320</v>
      </c>
      <c r="F166" s="39"/>
      <c r="G166" s="39"/>
      <c r="H166" s="39"/>
      <c r="I166" s="39"/>
      <c r="J166" s="40"/>
    </row>
    <row r="167" spans="1:16" x14ac:dyDescent="0.25">
      <c r="A167" s="31" t="s">
        <v>79</v>
      </c>
      <c r="B167" s="38"/>
      <c r="C167" s="39"/>
      <c r="D167" s="39"/>
      <c r="E167" s="41" t="s">
        <v>296</v>
      </c>
      <c r="F167" s="39"/>
      <c r="G167" s="39"/>
      <c r="H167" s="39"/>
      <c r="I167" s="39"/>
      <c r="J167" s="40"/>
    </row>
    <row r="168" spans="1:16" ht="165" x14ac:dyDescent="0.25">
      <c r="A168" s="31" t="s">
        <v>81</v>
      </c>
      <c r="B168" s="38"/>
      <c r="C168" s="39"/>
      <c r="D168" s="39"/>
      <c r="E168" s="33" t="s">
        <v>315</v>
      </c>
      <c r="F168" s="39"/>
      <c r="G168" s="39"/>
      <c r="H168" s="39"/>
      <c r="I168" s="39"/>
      <c r="J168" s="40"/>
    </row>
    <row r="169" spans="1:16" x14ac:dyDescent="0.25">
      <c r="A169" s="31" t="s">
        <v>72</v>
      </c>
      <c r="B169" s="31">
        <v>35</v>
      </c>
      <c r="C169" s="32" t="s">
        <v>321</v>
      </c>
      <c r="D169" s="31" t="s">
        <v>134</v>
      </c>
      <c r="E169" s="33" t="s">
        <v>322</v>
      </c>
      <c r="F169" s="34" t="s">
        <v>130</v>
      </c>
      <c r="G169" s="35">
        <v>7628</v>
      </c>
      <c r="H169" s="36">
        <v>0</v>
      </c>
      <c r="I169" s="36">
        <f>ROUND(G169*H169,P4)</f>
        <v>0</v>
      </c>
      <c r="J169" s="31"/>
      <c r="O169" s="37">
        <f>I169*0.21</f>
        <v>0</v>
      </c>
      <c r="P169">
        <v>3</v>
      </c>
    </row>
    <row r="170" spans="1:16" ht="60" x14ac:dyDescent="0.25">
      <c r="A170" s="31" t="s">
        <v>77</v>
      </c>
      <c r="B170" s="38"/>
      <c r="C170" s="39"/>
      <c r="D170" s="39"/>
      <c r="E170" s="33" t="s">
        <v>323</v>
      </c>
      <c r="F170" s="39"/>
      <c r="G170" s="39"/>
      <c r="H170" s="39"/>
      <c r="I170" s="39"/>
      <c r="J170" s="40"/>
    </row>
    <row r="171" spans="1:16" ht="30" x14ac:dyDescent="0.25">
      <c r="A171" s="31" t="s">
        <v>79</v>
      </c>
      <c r="B171" s="38"/>
      <c r="C171" s="39"/>
      <c r="D171" s="39"/>
      <c r="E171" s="41" t="s">
        <v>294</v>
      </c>
      <c r="F171" s="39"/>
      <c r="G171" s="39"/>
      <c r="H171" s="39"/>
      <c r="I171" s="39"/>
      <c r="J171" s="40"/>
    </row>
    <row r="172" spans="1:16" ht="165" x14ac:dyDescent="0.25">
      <c r="A172" s="31" t="s">
        <v>81</v>
      </c>
      <c r="B172" s="38"/>
      <c r="C172" s="39"/>
      <c r="D172" s="39"/>
      <c r="E172" s="33" t="s">
        <v>315</v>
      </c>
      <c r="F172" s="39"/>
      <c r="G172" s="39"/>
      <c r="H172" s="39"/>
      <c r="I172" s="39"/>
      <c r="J172" s="40"/>
    </row>
    <row r="173" spans="1:16" x14ac:dyDescent="0.25">
      <c r="A173" s="31" t="s">
        <v>72</v>
      </c>
      <c r="B173" s="31">
        <v>48</v>
      </c>
      <c r="C173" s="32" t="s">
        <v>321</v>
      </c>
      <c r="D173" s="31" t="s">
        <v>197</v>
      </c>
      <c r="E173" s="33" t="s">
        <v>322</v>
      </c>
      <c r="F173" s="34" t="s">
        <v>130</v>
      </c>
      <c r="G173" s="35">
        <v>86</v>
      </c>
      <c r="H173" s="36">
        <v>0</v>
      </c>
      <c r="I173" s="36">
        <f>ROUND(G173*H173,P4)</f>
        <v>0</v>
      </c>
      <c r="J173" s="31"/>
      <c r="O173" s="37">
        <f>I173*0.21</f>
        <v>0</v>
      </c>
      <c r="P173">
        <v>3</v>
      </c>
    </row>
    <row r="174" spans="1:16" ht="60" x14ac:dyDescent="0.25">
      <c r="A174" s="31" t="s">
        <v>77</v>
      </c>
      <c r="B174" s="38"/>
      <c r="C174" s="39"/>
      <c r="D174" s="39"/>
      <c r="E174" s="33" t="s">
        <v>324</v>
      </c>
      <c r="F174" s="39"/>
      <c r="G174" s="39"/>
      <c r="H174" s="39"/>
      <c r="I174" s="39"/>
      <c r="J174" s="40"/>
    </row>
    <row r="175" spans="1:16" x14ac:dyDescent="0.25">
      <c r="A175" s="31" t="s">
        <v>79</v>
      </c>
      <c r="B175" s="38"/>
      <c r="C175" s="39"/>
      <c r="D175" s="39"/>
      <c r="E175" s="41" t="s">
        <v>296</v>
      </c>
      <c r="F175" s="39"/>
      <c r="G175" s="39"/>
      <c r="H175" s="39"/>
      <c r="I175" s="39"/>
      <c r="J175" s="40"/>
    </row>
    <row r="176" spans="1:16" ht="165" x14ac:dyDescent="0.25">
      <c r="A176" s="31" t="s">
        <v>81</v>
      </c>
      <c r="B176" s="38"/>
      <c r="C176" s="39"/>
      <c r="D176" s="39"/>
      <c r="E176" s="33" t="s">
        <v>315</v>
      </c>
      <c r="F176" s="39"/>
      <c r="G176" s="39"/>
      <c r="H176" s="39"/>
      <c r="I176" s="39"/>
      <c r="J176" s="40"/>
    </row>
    <row r="177" spans="1:16" x14ac:dyDescent="0.25">
      <c r="A177" s="25" t="s">
        <v>69</v>
      </c>
      <c r="B177" s="26"/>
      <c r="C177" s="27" t="s">
        <v>325</v>
      </c>
      <c r="D177" s="28"/>
      <c r="E177" s="25" t="s">
        <v>326</v>
      </c>
      <c r="F177" s="28"/>
      <c r="G177" s="28"/>
      <c r="H177" s="28"/>
      <c r="I177" s="29">
        <f>SUMIFS(I178:I181,A178:A181,"P")</f>
        <v>0</v>
      </c>
      <c r="J177" s="30"/>
    </row>
    <row r="178" spans="1:16" x14ac:dyDescent="0.25">
      <c r="A178" s="31" t="s">
        <v>72</v>
      </c>
      <c r="B178" s="31">
        <v>36</v>
      </c>
      <c r="C178" s="32" t="s">
        <v>327</v>
      </c>
      <c r="D178" s="31" t="s">
        <v>91</v>
      </c>
      <c r="E178" s="33" t="s">
        <v>328</v>
      </c>
      <c r="F178" s="34" t="s">
        <v>96</v>
      </c>
      <c r="G178" s="35">
        <v>3</v>
      </c>
      <c r="H178" s="36">
        <v>0</v>
      </c>
      <c r="I178" s="36">
        <f>ROUND(G178*H178,P4)</f>
        <v>0</v>
      </c>
      <c r="J178" s="31"/>
      <c r="O178" s="37">
        <f>I178*0.21</f>
        <v>0</v>
      </c>
      <c r="P178">
        <v>3</v>
      </c>
    </row>
    <row r="179" spans="1:16" ht="45" x14ac:dyDescent="0.25">
      <c r="A179" s="31" t="s">
        <v>77</v>
      </c>
      <c r="B179" s="38"/>
      <c r="C179" s="39"/>
      <c r="D179" s="39"/>
      <c r="E179" s="33" t="s">
        <v>329</v>
      </c>
      <c r="F179" s="39"/>
      <c r="G179" s="39"/>
      <c r="H179" s="39"/>
      <c r="I179" s="39"/>
      <c r="J179" s="40"/>
    </row>
    <row r="180" spans="1:16" ht="30" x14ac:dyDescent="0.25">
      <c r="A180" s="31" t="s">
        <v>79</v>
      </c>
      <c r="B180" s="38"/>
      <c r="C180" s="39"/>
      <c r="D180" s="39"/>
      <c r="E180" s="41" t="s">
        <v>330</v>
      </c>
      <c r="F180" s="39"/>
      <c r="G180" s="39"/>
      <c r="H180" s="39"/>
      <c r="I180" s="39"/>
      <c r="J180" s="40"/>
    </row>
    <row r="181" spans="1:16" ht="45" x14ac:dyDescent="0.25">
      <c r="A181" s="31" t="s">
        <v>81</v>
      </c>
      <c r="B181" s="38"/>
      <c r="C181" s="39"/>
      <c r="D181" s="39"/>
      <c r="E181" s="33" t="s">
        <v>331</v>
      </c>
      <c r="F181" s="39"/>
      <c r="G181" s="39"/>
      <c r="H181" s="39"/>
      <c r="I181" s="39"/>
      <c r="J181" s="40"/>
    </row>
    <row r="182" spans="1:16" x14ac:dyDescent="0.25">
      <c r="A182" s="25" t="s">
        <v>69</v>
      </c>
      <c r="B182" s="26"/>
      <c r="C182" s="27" t="s">
        <v>122</v>
      </c>
      <c r="D182" s="28"/>
      <c r="E182" s="25" t="s">
        <v>123</v>
      </c>
      <c r="F182" s="28"/>
      <c r="G182" s="28"/>
      <c r="H182" s="28"/>
      <c r="I182" s="29">
        <f>SUMIFS(I183:I218,A183:A218,"P")</f>
        <v>0</v>
      </c>
      <c r="J182" s="30"/>
    </row>
    <row r="183" spans="1:16" x14ac:dyDescent="0.25">
      <c r="A183" s="31" t="s">
        <v>72</v>
      </c>
      <c r="B183" s="31">
        <v>37</v>
      </c>
      <c r="C183" s="32" t="s">
        <v>332</v>
      </c>
      <c r="D183" s="31" t="s">
        <v>74</v>
      </c>
      <c r="E183" s="33" t="s">
        <v>333</v>
      </c>
      <c r="F183" s="34" t="s">
        <v>96</v>
      </c>
      <c r="G183" s="35">
        <v>44</v>
      </c>
      <c r="H183" s="36">
        <v>0</v>
      </c>
      <c r="I183" s="36">
        <f>ROUND(G183*H183,P4)</f>
        <v>0</v>
      </c>
      <c r="J183" s="31"/>
      <c r="O183" s="37">
        <f>I183*0.21</f>
        <v>0</v>
      </c>
      <c r="P183">
        <v>3</v>
      </c>
    </row>
    <row r="184" spans="1:16" x14ac:dyDescent="0.25">
      <c r="A184" s="31" t="s">
        <v>77</v>
      </c>
      <c r="B184" s="38"/>
      <c r="C184" s="39"/>
      <c r="D184" s="39"/>
      <c r="E184" s="33" t="s">
        <v>334</v>
      </c>
      <c r="F184" s="39"/>
      <c r="G184" s="39"/>
      <c r="H184" s="39"/>
      <c r="I184" s="39"/>
      <c r="J184" s="40"/>
    </row>
    <row r="185" spans="1:16" ht="30" x14ac:dyDescent="0.25">
      <c r="A185" s="31" t="s">
        <v>79</v>
      </c>
      <c r="B185" s="38"/>
      <c r="C185" s="39"/>
      <c r="D185" s="39"/>
      <c r="E185" s="41" t="s">
        <v>335</v>
      </c>
      <c r="F185" s="39"/>
      <c r="G185" s="39"/>
      <c r="H185" s="39"/>
      <c r="I185" s="39"/>
      <c r="J185" s="40"/>
    </row>
    <row r="186" spans="1:16" ht="135" x14ac:dyDescent="0.25">
      <c r="A186" s="31" t="s">
        <v>81</v>
      </c>
      <c r="B186" s="38"/>
      <c r="C186" s="39"/>
      <c r="D186" s="39"/>
      <c r="E186" s="33" t="s">
        <v>336</v>
      </c>
      <c r="F186" s="39"/>
      <c r="G186" s="39"/>
      <c r="H186" s="39"/>
      <c r="I186" s="39"/>
      <c r="J186" s="40"/>
    </row>
    <row r="187" spans="1:16" ht="30" x14ac:dyDescent="0.25">
      <c r="A187" s="31" t="s">
        <v>72</v>
      </c>
      <c r="B187" s="31">
        <v>38</v>
      </c>
      <c r="C187" s="32" t="s">
        <v>337</v>
      </c>
      <c r="D187" s="31" t="s">
        <v>134</v>
      </c>
      <c r="E187" s="33" t="s">
        <v>338</v>
      </c>
      <c r="F187" s="34" t="s">
        <v>96</v>
      </c>
      <c r="G187" s="35">
        <v>7</v>
      </c>
      <c r="H187" s="36">
        <v>0</v>
      </c>
      <c r="I187" s="36">
        <f>ROUND(G187*H187,P4)</f>
        <v>0</v>
      </c>
      <c r="J187" s="31"/>
      <c r="O187" s="37">
        <f>I187*0.21</f>
        <v>0</v>
      </c>
      <c r="P187">
        <v>3</v>
      </c>
    </row>
    <row r="188" spans="1:16" ht="75" x14ac:dyDescent="0.25">
      <c r="A188" s="31" t="s">
        <v>77</v>
      </c>
      <c r="B188" s="38"/>
      <c r="C188" s="39"/>
      <c r="D188" s="39"/>
      <c r="E188" s="33" t="s">
        <v>339</v>
      </c>
      <c r="F188" s="39"/>
      <c r="G188" s="39"/>
      <c r="H188" s="39"/>
      <c r="I188" s="39"/>
      <c r="J188" s="40"/>
    </row>
    <row r="189" spans="1:16" ht="30" x14ac:dyDescent="0.25">
      <c r="A189" s="31" t="s">
        <v>79</v>
      </c>
      <c r="B189" s="38"/>
      <c r="C189" s="39"/>
      <c r="D189" s="39"/>
      <c r="E189" s="41" t="s">
        <v>340</v>
      </c>
      <c r="F189" s="39"/>
      <c r="G189" s="39"/>
      <c r="H189" s="39"/>
      <c r="I189" s="39"/>
      <c r="J189" s="40"/>
    </row>
    <row r="190" spans="1:16" ht="30" x14ac:dyDescent="0.25">
      <c r="A190" s="31" t="s">
        <v>81</v>
      </c>
      <c r="B190" s="38"/>
      <c r="C190" s="39"/>
      <c r="D190" s="39"/>
      <c r="E190" s="33" t="s">
        <v>341</v>
      </c>
      <c r="F190" s="39"/>
      <c r="G190" s="39"/>
      <c r="H190" s="39"/>
      <c r="I190" s="39"/>
      <c r="J190" s="40"/>
    </row>
    <row r="191" spans="1:16" ht="30" x14ac:dyDescent="0.25">
      <c r="A191" s="31" t="s">
        <v>72</v>
      </c>
      <c r="B191" s="31">
        <v>39</v>
      </c>
      <c r="C191" s="32" t="s">
        <v>337</v>
      </c>
      <c r="D191" s="31" t="s">
        <v>197</v>
      </c>
      <c r="E191" s="33" t="s">
        <v>338</v>
      </c>
      <c r="F191" s="34" t="s">
        <v>96</v>
      </c>
      <c r="G191" s="35">
        <v>9</v>
      </c>
      <c r="H191" s="36">
        <v>0</v>
      </c>
      <c r="I191" s="36">
        <f>ROUND(G191*H191,P4)</f>
        <v>0</v>
      </c>
      <c r="J191" s="31"/>
      <c r="O191" s="37">
        <f>I191*0.21</f>
        <v>0</v>
      </c>
      <c r="P191">
        <v>3</v>
      </c>
    </row>
    <row r="192" spans="1:16" x14ac:dyDescent="0.25">
      <c r="A192" s="31" t="s">
        <v>77</v>
      </c>
      <c r="B192" s="38"/>
      <c r="C192" s="39"/>
      <c r="D192" s="39"/>
      <c r="E192" s="33" t="s">
        <v>342</v>
      </c>
      <c r="F192" s="39"/>
      <c r="G192" s="39"/>
      <c r="H192" s="39"/>
      <c r="I192" s="39"/>
      <c r="J192" s="40"/>
    </row>
    <row r="193" spans="1:16" ht="30" x14ac:dyDescent="0.25">
      <c r="A193" s="31" t="s">
        <v>79</v>
      </c>
      <c r="B193" s="38"/>
      <c r="C193" s="39"/>
      <c r="D193" s="39"/>
      <c r="E193" s="41" t="s">
        <v>343</v>
      </c>
      <c r="F193" s="39"/>
      <c r="G193" s="39"/>
      <c r="H193" s="39"/>
      <c r="I193" s="39"/>
      <c r="J193" s="40"/>
    </row>
    <row r="194" spans="1:16" ht="30" x14ac:dyDescent="0.25">
      <c r="A194" s="31" t="s">
        <v>81</v>
      </c>
      <c r="B194" s="38"/>
      <c r="C194" s="39"/>
      <c r="D194" s="39"/>
      <c r="E194" s="33" t="s">
        <v>341</v>
      </c>
      <c r="F194" s="39"/>
      <c r="G194" s="39"/>
      <c r="H194" s="39"/>
      <c r="I194" s="39"/>
      <c r="J194" s="40"/>
    </row>
    <row r="195" spans="1:16" ht="30" x14ac:dyDescent="0.25">
      <c r="A195" s="31" t="s">
        <v>72</v>
      </c>
      <c r="B195" s="31">
        <v>40</v>
      </c>
      <c r="C195" s="32" t="s">
        <v>344</v>
      </c>
      <c r="D195" s="31" t="s">
        <v>91</v>
      </c>
      <c r="E195" s="33" t="s">
        <v>345</v>
      </c>
      <c r="F195" s="34" t="s">
        <v>96</v>
      </c>
      <c r="G195" s="35">
        <v>9</v>
      </c>
      <c r="H195" s="36">
        <v>0</v>
      </c>
      <c r="I195" s="36">
        <f>ROUND(G195*H195,P4)</f>
        <v>0</v>
      </c>
      <c r="J195" s="31"/>
      <c r="O195" s="37">
        <f>I195*0.21</f>
        <v>0</v>
      </c>
      <c r="P195">
        <v>3</v>
      </c>
    </row>
    <row r="196" spans="1:16" x14ac:dyDescent="0.25">
      <c r="A196" s="31" t="s">
        <v>77</v>
      </c>
      <c r="B196" s="38"/>
      <c r="C196" s="39"/>
      <c r="D196" s="39"/>
      <c r="E196" s="33" t="s">
        <v>346</v>
      </c>
      <c r="F196" s="39"/>
      <c r="G196" s="39"/>
      <c r="H196" s="39"/>
      <c r="I196" s="39"/>
      <c r="J196" s="40"/>
    </row>
    <row r="197" spans="1:16" ht="30" x14ac:dyDescent="0.25">
      <c r="A197" s="31" t="s">
        <v>79</v>
      </c>
      <c r="B197" s="38"/>
      <c r="C197" s="39"/>
      <c r="D197" s="39"/>
      <c r="E197" s="41" t="s">
        <v>343</v>
      </c>
      <c r="F197" s="39"/>
      <c r="G197" s="39"/>
      <c r="H197" s="39"/>
      <c r="I197" s="39"/>
      <c r="J197" s="40"/>
    </row>
    <row r="198" spans="1:16" ht="75" x14ac:dyDescent="0.25">
      <c r="A198" s="31" t="s">
        <v>81</v>
      </c>
      <c r="B198" s="38"/>
      <c r="C198" s="39"/>
      <c r="D198" s="39"/>
      <c r="E198" s="33" t="s">
        <v>347</v>
      </c>
      <c r="F198" s="39"/>
      <c r="G198" s="39"/>
      <c r="H198" s="39"/>
      <c r="I198" s="39"/>
      <c r="J198" s="40"/>
    </row>
    <row r="199" spans="1:16" ht="30" x14ac:dyDescent="0.25">
      <c r="A199" s="31" t="s">
        <v>72</v>
      </c>
      <c r="B199" s="31">
        <v>41</v>
      </c>
      <c r="C199" s="32" t="s">
        <v>348</v>
      </c>
      <c r="D199" s="31" t="s">
        <v>134</v>
      </c>
      <c r="E199" s="33" t="s">
        <v>349</v>
      </c>
      <c r="F199" s="34" t="s">
        <v>96</v>
      </c>
      <c r="G199" s="35">
        <v>6</v>
      </c>
      <c r="H199" s="36">
        <v>0</v>
      </c>
      <c r="I199" s="36">
        <f>ROUND(G199*H199,P4)</f>
        <v>0</v>
      </c>
      <c r="J199" s="31"/>
      <c r="O199" s="37">
        <f>I199*0.21</f>
        <v>0</v>
      </c>
      <c r="P199">
        <v>3</v>
      </c>
    </row>
    <row r="200" spans="1:16" ht="60" x14ac:dyDescent="0.25">
      <c r="A200" s="31" t="s">
        <v>77</v>
      </c>
      <c r="B200" s="38"/>
      <c r="C200" s="39"/>
      <c r="D200" s="39"/>
      <c r="E200" s="33" t="s">
        <v>350</v>
      </c>
      <c r="F200" s="39"/>
      <c r="G200" s="39"/>
      <c r="H200" s="39"/>
      <c r="I200" s="39"/>
      <c r="J200" s="40"/>
    </row>
    <row r="201" spans="1:16" ht="30" x14ac:dyDescent="0.25">
      <c r="A201" s="31" t="s">
        <v>79</v>
      </c>
      <c r="B201" s="38"/>
      <c r="C201" s="39"/>
      <c r="D201" s="39"/>
      <c r="E201" s="41" t="s">
        <v>351</v>
      </c>
      <c r="F201" s="39"/>
      <c r="G201" s="39"/>
      <c r="H201" s="39"/>
      <c r="I201" s="39"/>
      <c r="J201" s="40"/>
    </row>
    <row r="202" spans="1:16" ht="30" x14ac:dyDescent="0.25">
      <c r="A202" s="31" t="s">
        <v>81</v>
      </c>
      <c r="B202" s="38"/>
      <c r="C202" s="39"/>
      <c r="D202" s="39"/>
      <c r="E202" s="33" t="s">
        <v>352</v>
      </c>
      <c r="F202" s="39"/>
      <c r="G202" s="39"/>
      <c r="H202" s="39"/>
      <c r="I202" s="39"/>
      <c r="J202" s="40"/>
    </row>
    <row r="203" spans="1:16" ht="30" x14ac:dyDescent="0.25">
      <c r="A203" s="31" t="s">
        <v>72</v>
      </c>
      <c r="B203" s="31">
        <v>42</v>
      </c>
      <c r="C203" s="32" t="s">
        <v>348</v>
      </c>
      <c r="D203" s="31" t="s">
        <v>197</v>
      </c>
      <c r="E203" s="33" t="s">
        <v>349</v>
      </c>
      <c r="F203" s="34" t="s">
        <v>96</v>
      </c>
      <c r="G203" s="35">
        <v>9</v>
      </c>
      <c r="H203" s="36">
        <v>0</v>
      </c>
      <c r="I203" s="36">
        <f>ROUND(G203*H203,P4)</f>
        <v>0</v>
      </c>
      <c r="J203" s="31"/>
      <c r="O203" s="37">
        <f>I203*0.21</f>
        <v>0</v>
      </c>
      <c r="P203">
        <v>3</v>
      </c>
    </row>
    <row r="204" spans="1:16" x14ac:dyDescent="0.25">
      <c r="A204" s="31" t="s">
        <v>77</v>
      </c>
      <c r="B204" s="38"/>
      <c r="C204" s="39"/>
      <c r="D204" s="39"/>
      <c r="E204" s="33" t="s">
        <v>353</v>
      </c>
      <c r="F204" s="39"/>
      <c r="G204" s="39"/>
      <c r="H204" s="39"/>
      <c r="I204" s="39"/>
      <c r="J204" s="40"/>
    </row>
    <row r="205" spans="1:16" ht="30" x14ac:dyDescent="0.25">
      <c r="A205" s="31" t="s">
        <v>79</v>
      </c>
      <c r="B205" s="38"/>
      <c r="C205" s="39"/>
      <c r="D205" s="39"/>
      <c r="E205" s="41" t="s">
        <v>343</v>
      </c>
      <c r="F205" s="39"/>
      <c r="G205" s="39"/>
      <c r="H205" s="39"/>
      <c r="I205" s="39"/>
      <c r="J205" s="40"/>
    </row>
    <row r="206" spans="1:16" ht="30" x14ac:dyDescent="0.25">
      <c r="A206" s="31" t="s">
        <v>81</v>
      </c>
      <c r="B206" s="38"/>
      <c r="C206" s="39"/>
      <c r="D206" s="39"/>
      <c r="E206" s="33" t="s">
        <v>352</v>
      </c>
      <c r="F206" s="39"/>
      <c r="G206" s="39"/>
      <c r="H206" s="39"/>
      <c r="I206" s="39"/>
      <c r="J206" s="40"/>
    </row>
    <row r="207" spans="1:16" ht="30" x14ac:dyDescent="0.25">
      <c r="A207" s="31" t="s">
        <v>72</v>
      </c>
      <c r="B207" s="31">
        <v>43</v>
      </c>
      <c r="C207" s="32" t="s">
        <v>354</v>
      </c>
      <c r="D207" s="31" t="s">
        <v>91</v>
      </c>
      <c r="E207" s="33" t="s">
        <v>355</v>
      </c>
      <c r="F207" s="34" t="s">
        <v>96</v>
      </c>
      <c r="G207" s="35">
        <v>11</v>
      </c>
      <c r="H207" s="36">
        <v>0</v>
      </c>
      <c r="I207" s="36">
        <f>ROUND(G207*H207,P4)</f>
        <v>0</v>
      </c>
      <c r="J207" s="31"/>
      <c r="O207" s="37">
        <f>I207*0.21</f>
        <v>0</v>
      </c>
      <c r="P207">
        <v>3</v>
      </c>
    </row>
    <row r="208" spans="1:16" ht="45" x14ac:dyDescent="0.25">
      <c r="A208" s="31" t="s">
        <v>77</v>
      </c>
      <c r="B208" s="38"/>
      <c r="C208" s="39"/>
      <c r="D208" s="39"/>
      <c r="E208" s="33" t="s">
        <v>356</v>
      </c>
      <c r="F208" s="39"/>
      <c r="G208" s="39"/>
      <c r="H208" s="39"/>
      <c r="I208" s="39"/>
      <c r="J208" s="40"/>
    </row>
    <row r="209" spans="1:16" ht="30" x14ac:dyDescent="0.25">
      <c r="A209" s="31" t="s">
        <v>79</v>
      </c>
      <c r="B209" s="38"/>
      <c r="C209" s="39"/>
      <c r="D209" s="39"/>
      <c r="E209" s="41" t="s">
        <v>357</v>
      </c>
      <c r="F209" s="39"/>
      <c r="G209" s="39"/>
      <c r="H209" s="39"/>
      <c r="I209" s="39"/>
      <c r="J209" s="40"/>
    </row>
    <row r="210" spans="1:16" ht="45" x14ac:dyDescent="0.25">
      <c r="A210" s="31" t="s">
        <v>81</v>
      </c>
      <c r="B210" s="38"/>
      <c r="C210" s="39"/>
      <c r="D210" s="39"/>
      <c r="E210" s="33" t="s">
        <v>358</v>
      </c>
      <c r="F210" s="39"/>
      <c r="G210" s="39"/>
      <c r="H210" s="39"/>
      <c r="I210" s="39"/>
      <c r="J210" s="40"/>
    </row>
    <row r="211" spans="1:16" ht="30" x14ac:dyDescent="0.25">
      <c r="A211" s="31" t="s">
        <v>72</v>
      </c>
      <c r="B211" s="31">
        <v>44</v>
      </c>
      <c r="C211" s="32" t="s">
        <v>359</v>
      </c>
      <c r="D211" s="31" t="s">
        <v>91</v>
      </c>
      <c r="E211" s="33" t="s">
        <v>360</v>
      </c>
      <c r="F211" s="34" t="s">
        <v>130</v>
      </c>
      <c r="G211" s="35">
        <v>1500</v>
      </c>
      <c r="H211" s="36">
        <v>0</v>
      </c>
      <c r="I211" s="36">
        <f>ROUND(G211*H211,P4)</f>
        <v>0</v>
      </c>
      <c r="J211" s="31"/>
      <c r="O211" s="37">
        <f>I211*0.21</f>
        <v>0</v>
      </c>
      <c r="P211">
        <v>3</v>
      </c>
    </row>
    <row r="212" spans="1:16" ht="75" x14ac:dyDescent="0.25">
      <c r="A212" s="31" t="s">
        <v>77</v>
      </c>
      <c r="B212" s="38"/>
      <c r="C212" s="39"/>
      <c r="D212" s="39"/>
      <c r="E212" s="33" t="s">
        <v>361</v>
      </c>
      <c r="F212" s="39"/>
      <c r="G212" s="39"/>
      <c r="H212" s="39"/>
      <c r="I212" s="39"/>
      <c r="J212" s="40"/>
    </row>
    <row r="213" spans="1:16" ht="30" x14ac:dyDescent="0.25">
      <c r="A213" s="31" t="s">
        <v>79</v>
      </c>
      <c r="B213" s="38"/>
      <c r="C213" s="39"/>
      <c r="D213" s="39"/>
      <c r="E213" s="41" t="s">
        <v>362</v>
      </c>
      <c r="F213" s="39"/>
      <c r="G213" s="39"/>
      <c r="H213" s="39"/>
      <c r="I213" s="39"/>
      <c r="J213" s="40"/>
    </row>
    <row r="214" spans="1:16" ht="60" x14ac:dyDescent="0.25">
      <c r="A214" s="31" t="s">
        <v>81</v>
      </c>
      <c r="B214" s="38"/>
      <c r="C214" s="39"/>
      <c r="D214" s="39"/>
      <c r="E214" s="33" t="s">
        <v>363</v>
      </c>
      <c r="F214" s="39"/>
      <c r="G214" s="39"/>
      <c r="H214" s="39"/>
      <c r="I214" s="39"/>
      <c r="J214" s="40"/>
    </row>
    <row r="215" spans="1:16" ht="30" x14ac:dyDescent="0.25">
      <c r="A215" s="31" t="s">
        <v>72</v>
      </c>
      <c r="B215" s="31">
        <v>45</v>
      </c>
      <c r="C215" s="32" t="s">
        <v>364</v>
      </c>
      <c r="D215" s="31" t="s">
        <v>91</v>
      </c>
      <c r="E215" s="33" t="s">
        <v>365</v>
      </c>
      <c r="F215" s="34" t="s">
        <v>130</v>
      </c>
      <c r="G215" s="35">
        <v>90</v>
      </c>
      <c r="H215" s="36">
        <v>0</v>
      </c>
      <c r="I215" s="36">
        <f>ROUND(G215*H215,P4)</f>
        <v>0</v>
      </c>
      <c r="J215" s="31"/>
      <c r="O215" s="37">
        <f>I215*0.21</f>
        <v>0</v>
      </c>
      <c r="P215">
        <v>3</v>
      </c>
    </row>
    <row r="216" spans="1:16" ht="30" x14ac:dyDescent="0.25">
      <c r="A216" s="31" t="s">
        <v>77</v>
      </c>
      <c r="B216" s="38"/>
      <c r="C216" s="39"/>
      <c r="D216" s="39"/>
      <c r="E216" s="33" t="s">
        <v>366</v>
      </c>
      <c r="F216" s="39"/>
      <c r="G216" s="39"/>
      <c r="H216" s="39"/>
      <c r="I216" s="39"/>
      <c r="J216" s="40"/>
    </row>
    <row r="217" spans="1:16" ht="30" x14ac:dyDescent="0.25">
      <c r="A217" s="31" t="s">
        <v>79</v>
      </c>
      <c r="B217" s="38"/>
      <c r="C217" s="39"/>
      <c r="D217" s="39"/>
      <c r="E217" s="41" t="s">
        <v>367</v>
      </c>
      <c r="F217" s="39"/>
      <c r="G217" s="39"/>
      <c r="H217" s="39"/>
      <c r="I217" s="39"/>
      <c r="J217" s="40"/>
    </row>
    <row r="218" spans="1:16" ht="60" x14ac:dyDescent="0.25">
      <c r="A218" s="31" t="s">
        <v>81</v>
      </c>
      <c r="B218" s="43"/>
      <c r="C218" s="44"/>
      <c r="D218" s="44"/>
      <c r="E218" s="33" t="s">
        <v>363</v>
      </c>
      <c r="F218" s="44"/>
      <c r="G218" s="44"/>
      <c r="H218" s="44"/>
      <c r="I218" s="44"/>
      <c r="J218" s="45"/>
    </row>
  </sheetData>
  <mergeCells count="11">
    <mergeCell ref="E5:E6"/>
    <mergeCell ref="F5:F6"/>
    <mergeCell ref="G5:G6"/>
    <mergeCell ref="H5:I5"/>
    <mergeCell ref="J5:J6"/>
    <mergeCell ref="C3:D3"/>
    <mergeCell ref="C4:D4"/>
    <mergeCell ref="A5:A6"/>
    <mergeCell ref="B5:B6"/>
    <mergeCell ref="C5:C6"/>
    <mergeCell ref="D5:D6"/>
  </mergeCells>
  <pageMargins left="0.7" right="0.7" top="0.75" bottom="0.75" header="0.3" footer="0.3"/>
  <pageSetup fitToHeight="0"/>
  <headerFooter>
    <oddFooter>&amp;C_x000D_&amp;1#&amp;"Calibri"&amp;10&amp;K000000 Mott MacDonald Restricted</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38"/>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48" t="s">
        <v>54</v>
      </c>
      <c r="D3" s="49"/>
      <c r="E3" s="18" t="s">
        <v>55</v>
      </c>
      <c r="F3" s="14"/>
      <c r="G3" s="14"/>
      <c r="H3" s="19" t="s">
        <v>17</v>
      </c>
      <c r="I3" s="20">
        <f>SUMIFS(I8:I38,A8:A38,"SD")</f>
        <v>0</v>
      </c>
      <c r="J3" s="16"/>
      <c r="O3">
        <v>0</v>
      </c>
      <c r="P3">
        <v>2</v>
      </c>
    </row>
    <row r="4" spans="1:16" ht="30" x14ac:dyDescent="0.25">
      <c r="A4" s="3" t="s">
        <v>56</v>
      </c>
      <c r="B4" s="17" t="s">
        <v>57</v>
      </c>
      <c r="C4" s="48" t="s">
        <v>17</v>
      </c>
      <c r="D4" s="49"/>
      <c r="E4" s="18" t="s">
        <v>18</v>
      </c>
      <c r="F4" s="14"/>
      <c r="G4" s="14"/>
      <c r="H4" s="14"/>
      <c r="I4" s="14"/>
      <c r="J4" s="16"/>
      <c r="O4">
        <v>0.15</v>
      </c>
      <c r="P4">
        <v>2</v>
      </c>
    </row>
    <row r="5" spans="1:16" x14ac:dyDescent="0.25">
      <c r="A5" s="50" t="s">
        <v>58</v>
      </c>
      <c r="B5" s="51" t="s">
        <v>59</v>
      </c>
      <c r="C5" s="52" t="s">
        <v>60</v>
      </c>
      <c r="D5" s="52" t="s">
        <v>61</v>
      </c>
      <c r="E5" s="52" t="s">
        <v>62</v>
      </c>
      <c r="F5" s="52" t="s">
        <v>63</v>
      </c>
      <c r="G5" s="52" t="s">
        <v>64</v>
      </c>
      <c r="H5" s="52" t="s">
        <v>65</v>
      </c>
      <c r="I5" s="52"/>
      <c r="J5" s="53" t="s">
        <v>66</v>
      </c>
      <c r="O5">
        <v>0.21</v>
      </c>
    </row>
    <row r="6" spans="1:16" x14ac:dyDescent="0.25">
      <c r="A6" s="50"/>
      <c r="B6" s="51"/>
      <c r="C6" s="52"/>
      <c r="D6" s="52"/>
      <c r="E6" s="52"/>
      <c r="F6" s="52"/>
      <c r="G6" s="52"/>
      <c r="H6" s="6" t="s">
        <v>67</v>
      </c>
      <c r="I6" s="6" t="s">
        <v>68</v>
      </c>
      <c r="J6" s="53"/>
    </row>
    <row r="7" spans="1:16" x14ac:dyDescent="0.25">
      <c r="A7" s="23">
        <v>0</v>
      </c>
      <c r="B7" s="21">
        <v>1</v>
      </c>
      <c r="C7" s="24">
        <v>2</v>
      </c>
      <c r="D7" s="6">
        <v>3</v>
      </c>
      <c r="E7" s="24">
        <v>4</v>
      </c>
      <c r="F7" s="6">
        <v>5</v>
      </c>
      <c r="G7" s="6">
        <v>6</v>
      </c>
      <c r="H7" s="6">
        <v>7</v>
      </c>
      <c r="I7" s="24">
        <v>8</v>
      </c>
      <c r="J7" s="22">
        <v>9</v>
      </c>
    </row>
    <row r="8" spans="1:16" x14ac:dyDescent="0.25">
      <c r="A8" s="25" t="s">
        <v>69</v>
      </c>
      <c r="B8" s="26"/>
      <c r="C8" s="27" t="s">
        <v>134</v>
      </c>
      <c r="D8" s="28"/>
      <c r="E8" s="25" t="s">
        <v>135</v>
      </c>
      <c r="F8" s="28"/>
      <c r="G8" s="28"/>
      <c r="H8" s="28"/>
      <c r="I8" s="29">
        <f>SUMIFS(I9:I16,A9:A16,"P")</f>
        <v>0</v>
      </c>
      <c r="J8" s="30"/>
    </row>
    <row r="9" spans="1:16" x14ac:dyDescent="0.25">
      <c r="A9" s="31" t="s">
        <v>72</v>
      </c>
      <c r="B9" s="31">
        <v>1</v>
      </c>
      <c r="C9" s="32" t="s">
        <v>193</v>
      </c>
      <c r="D9" s="31" t="s">
        <v>91</v>
      </c>
      <c r="E9" s="33" t="s">
        <v>194</v>
      </c>
      <c r="F9" s="34" t="s">
        <v>138</v>
      </c>
      <c r="G9" s="35">
        <v>33.78</v>
      </c>
      <c r="H9" s="36">
        <v>0</v>
      </c>
      <c r="I9" s="36">
        <f>ROUND(G9*H9,P4)</f>
        <v>0</v>
      </c>
      <c r="J9" s="31"/>
      <c r="O9" s="37">
        <f>I9*0.21</f>
        <v>0</v>
      </c>
      <c r="P9">
        <v>3</v>
      </c>
    </row>
    <row r="10" spans="1:16" ht="315" x14ac:dyDescent="0.25">
      <c r="A10" s="31" t="s">
        <v>77</v>
      </c>
      <c r="B10" s="38"/>
      <c r="C10" s="39"/>
      <c r="D10" s="39"/>
      <c r="E10" s="33" t="s">
        <v>368</v>
      </c>
      <c r="F10" s="39"/>
      <c r="G10" s="39"/>
      <c r="H10" s="39"/>
      <c r="I10" s="39"/>
      <c r="J10" s="40"/>
    </row>
    <row r="11" spans="1:16" x14ac:dyDescent="0.25">
      <c r="A11" s="31" t="s">
        <v>79</v>
      </c>
      <c r="B11" s="38"/>
      <c r="C11" s="39"/>
      <c r="D11" s="39"/>
      <c r="E11" s="41" t="s">
        <v>369</v>
      </c>
      <c r="F11" s="39"/>
      <c r="G11" s="39"/>
      <c r="H11" s="39"/>
      <c r="I11" s="39"/>
      <c r="J11" s="40"/>
    </row>
    <row r="12" spans="1:16" ht="90" x14ac:dyDescent="0.25">
      <c r="A12" s="31" t="s">
        <v>81</v>
      </c>
      <c r="B12" s="38"/>
      <c r="C12" s="39"/>
      <c r="D12" s="39"/>
      <c r="E12" s="33" t="s">
        <v>171</v>
      </c>
      <c r="F12" s="39"/>
      <c r="G12" s="39"/>
      <c r="H12" s="39"/>
      <c r="I12" s="39"/>
      <c r="J12" s="40"/>
    </row>
    <row r="13" spans="1:16" x14ac:dyDescent="0.25">
      <c r="A13" s="31" t="s">
        <v>72</v>
      </c>
      <c r="B13" s="31">
        <v>2</v>
      </c>
      <c r="C13" s="32" t="s">
        <v>225</v>
      </c>
      <c r="D13" s="31" t="s">
        <v>91</v>
      </c>
      <c r="E13" s="33" t="s">
        <v>226</v>
      </c>
      <c r="F13" s="34" t="s">
        <v>138</v>
      </c>
      <c r="G13" s="35">
        <v>33.78</v>
      </c>
      <c r="H13" s="36">
        <v>0</v>
      </c>
      <c r="I13" s="36">
        <f>ROUND(G13*H13,P4)</f>
        <v>0</v>
      </c>
      <c r="J13" s="31"/>
      <c r="O13" s="37">
        <f>I13*0.21</f>
        <v>0</v>
      </c>
      <c r="P13">
        <v>3</v>
      </c>
    </row>
    <row r="14" spans="1:16" ht="45" x14ac:dyDescent="0.25">
      <c r="A14" s="31" t="s">
        <v>77</v>
      </c>
      <c r="B14" s="38"/>
      <c r="C14" s="39"/>
      <c r="D14" s="39"/>
      <c r="E14" s="33" t="s">
        <v>370</v>
      </c>
      <c r="F14" s="39"/>
      <c r="G14" s="39"/>
      <c r="H14" s="39"/>
      <c r="I14" s="39"/>
      <c r="J14" s="40"/>
    </row>
    <row r="15" spans="1:16" ht="30" x14ac:dyDescent="0.25">
      <c r="A15" s="31" t="s">
        <v>79</v>
      </c>
      <c r="B15" s="38"/>
      <c r="C15" s="39"/>
      <c r="D15" s="39"/>
      <c r="E15" s="41" t="s">
        <v>371</v>
      </c>
      <c r="F15" s="39"/>
      <c r="G15" s="39"/>
      <c r="H15" s="39"/>
      <c r="I15" s="39"/>
      <c r="J15" s="40"/>
    </row>
    <row r="16" spans="1:16" ht="255" x14ac:dyDescent="0.25">
      <c r="A16" s="31" t="s">
        <v>81</v>
      </c>
      <c r="B16" s="38"/>
      <c r="C16" s="39"/>
      <c r="D16" s="39"/>
      <c r="E16" s="33" t="s">
        <v>229</v>
      </c>
      <c r="F16" s="39"/>
      <c r="G16" s="39"/>
      <c r="H16" s="39"/>
      <c r="I16" s="39"/>
      <c r="J16" s="40"/>
    </row>
    <row r="17" spans="1:16" x14ac:dyDescent="0.25">
      <c r="A17" s="25" t="s">
        <v>69</v>
      </c>
      <c r="B17" s="26"/>
      <c r="C17" s="27" t="s">
        <v>274</v>
      </c>
      <c r="D17" s="28"/>
      <c r="E17" s="25" t="s">
        <v>275</v>
      </c>
      <c r="F17" s="28"/>
      <c r="G17" s="28"/>
      <c r="H17" s="28"/>
      <c r="I17" s="29">
        <f>SUMIFS(I18:I29,A18:A29,"P")</f>
        <v>0</v>
      </c>
      <c r="J17" s="30"/>
    </row>
    <row r="18" spans="1:16" x14ac:dyDescent="0.25">
      <c r="A18" s="31" t="s">
        <v>72</v>
      </c>
      <c r="B18" s="31">
        <v>3</v>
      </c>
      <c r="C18" s="32" t="s">
        <v>297</v>
      </c>
      <c r="D18" s="31" t="s">
        <v>91</v>
      </c>
      <c r="E18" s="33" t="s">
        <v>298</v>
      </c>
      <c r="F18" s="34" t="s">
        <v>130</v>
      </c>
      <c r="G18" s="35">
        <v>563</v>
      </c>
      <c r="H18" s="36">
        <v>0</v>
      </c>
      <c r="I18" s="36">
        <f>ROUND(G18*H18,P4)</f>
        <v>0</v>
      </c>
      <c r="J18" s="31"/>
      <c r="O18" s="37">
        <f>I18*0.21</f>
        <v>0</v>
      </c>
      <c r="P18">
        <v>3</v>
      </c>
    </row>
    <row r="19" spans="1:16" ht="60" x14ac:dyDescent="0.25">
      <c r="A19" s="31" t="s">
        <v>77</v>
      </c>
      <c r="B19" s="38"/>
      <c r="C19" s="39"/>
      <c r="D19" s="39"/>
      <c r="E19" s="33" t="s">
        <v>372</v>
      </c>
      <c r="F19" s="39"/>
      <c r="G19" s="39"/>
      <c r="H19" s="39"/>
      <c r="I19" s="39"/>
      <c r="J19" s="40"/>
    </row>
    <row r="20" spans="1:16" ht="30" x14ac:dyDescent="0.25">
      <c r="A20" s="31" t="s">
        <v>79</v>
      </c>
      <c r="B20" s="38"/>
      <c r="C20" s="39"/>
      <c r="D20" s="39"/>
      <c r="E20" s="41" t="s">
        <v>373</v>
      </c>
      <c r="F20" s="39"/>
      <c r="G20" s="39"/>
      <c r="H20" s="39"/>
      <c r="I20" s="39"/>
      <c r="J20" s="40"/>
    </row>
    <row r="21" spans="1:16" ht="75" x14ac:dyDescent="0.25">
      <c r="A21" s="31" t="s">
        <v>81</v>
      </c>
      <c r="B21" s="38"/>
      <c r="C21" s="39"/>
      <c r="D21" s="39"/>
      <c r="E21" s="33" t="s">
        <v>295</v>
      </c>
      <c r="F21" s="39"/>
      <c r="G21" s="39"/>
      <c r="H21" s="39"/>
      <c r="I21" s="39"/>
      <c r="J21" s="40"/>
    </row>
    <row r="22" spans="1:16" ht="30" x14ac:dyDescent="0.25">
      <c r="A22" s="31" t="s">
        <v>72</v>
      </c>
      <c r="B22" s="31">
        <v>4</v>
      </c>
      <c r="C22" s="32" t="s">
        <v>374</v>
      </c>
      <c r="D22" s="31" t="s">
        <v>91</v>
      </c>
      <c r="E22" s="33" t="s">
        <v>375</v>
      </c>
      <c r="F22" s="34" t="s">
        <v>130</v>
      </c>
      <c r="G22" s="35">
        <v>563</v>
      </c>
      <c r="H22" s="36">
        <v>0</v>
      </c>
      <c r="I22" s="36">
        <f>ROUND(G22*H22,P4)</f>
        <v>0</v>
      </c>
      <c r="J22" s="31"/>
      <c r="O22" s="37">
        <f>I22*0.21</f>
        <v>0</v>
      </c>
      <c r="P22">
        <v>3</v>
      </c>
    </row>
    <row r="23" spans="1:16" ht="45" x14ac:dyDescent="0.25">
      <c r="A23" s="31" t="s">
        <v>77</v>
      </c>
      <c r="B23" s="38"/>
      <c r="C23" s="39"/>
      <c r="D23" s="39"/>
      <c r="E23" s="33" t="s">
        <v>376</v>
      </c>
      <c r="F23" s="39"/>
      <c r="G23" s="39"/>
      <c r="H23" s="39"/>
      <c r="I23" s="39"/>
      <c r="J23" s="40"/>
    </row>
    <row r="24" spans="1:16" ht="30" x14ac:dyDescent="0.25">
      <c r="A24" s="31" t="s">
        <v>79</v>
      </c>
      <c r="B24" s="38"/>
      <c r="C24" s="39"/>
      <c r="D24" s="39"/>
      <c r="E24" s="41" t="s">
        <v>373</v>
      </c>
      <c r="F24" s="39"/>
      <c r="G24" s="39"/>
      <c r="H24" s="39"/>
      <c r="I24" s="39"/>
      <c r="J24" s="40"/>
    </row>
    <row r="25" spans="1:16" ht="165" x14ac:dyDescent="0.25">
      <c r="A25" s="31" t="s">
        <v>81</v>
      </c>
      <c r="B25" s="38"/>
      <c r="C25" s="39"/>
      <c r="D25" s="39"/>
      <c r="E25" s="33" t="s">
        <v>315</v>
      </c>
      <c r="F25" s="39"/>
      <c r="G25" s="39"/>
      <c r="H25" s="39"/>
      <c r="I25" s="39"/>
      <c r="J25" s="40"/>
    </row>
    <row r="26" spans="1:16" x14ac:dyDescent="0.25">
      <c r="A26" s="31" t="s">
        <v>72</v>
      </c>
      <c r="B26" s="31">
        <v>5</v>
      </c>
      <c r="C26" s="32" t="s">
        <v>377</v>
      </c>
      <c r="D26" s="31" t="s">
        <v>91</v>
      </c>
      <c r="E26" s="33" t="s">
        <v>378</v>
      </c>
      <c r="F26" s="34" t="s">
        <v>213</v>
      </c>
      <c r="G26" s="35">
        <v>250</v>
      </c>
      <c r="H26" s="36">
        <v>0</v>
      </c>
      <c r="I26" s="36">
        <f>ROUND(G26*H26,P4)</f>
        <v>0</v>
      </c>
      <c r="J26" s="31"/>
      <c r="O26" s="37">
        <f>I26*0.21</f>
        <v>0</v>
      </c>
      <c r="P26">
        <v>3</v>
      </c>
    </row>
    <row r="27" spans="1:16" x14ac:dyDescent="0.25">
      <c r="A27" s="31" t="s">
        <v>77</v>
      </c>
      <c r="B27" s="38"/>
      <c r="C27" s="39"/>
      <c r="D27" s="39"/>
      <c r="E27" s="33" t="s">
        <v>379</v>
      </c>
      <c r="F27" s="39"/>
      <c r="G27" s="39"/>
      <c r="H27" s="39"/>
      <c r="I27" s="39"/>
      <c r="J27" s="40"/>
    </row>
    <row r="28" spans="1:16" x14ac:dyDescent="0.25">
      <c r="A28" s="31" t="s">
        <v>79</v>
      </c>
      <c r="B28" s="38"/>
      <c r="C28" s="39"/>
      <c r="D28" s="39"/>
      <c r="E28" s="41" t="s">
        <v>380</v>
      </c>
      <c r="F28" s="39"/>
      <c r="G28" s="39"/>
      <c r="H28" s="39"/>
      <c r="I28" s="39"/>
      <c r="J28" s="40"/>
    </row>
    <row r="29" spans="1:16" ht="45" x14ac:dyDescent="0.25">
      <c r="A29" s="31" t="s">
        <v>81</v>
      </c>
      <c r="B29" s="38"/>
      <c r="C29" s="39"/>
      <c r="D29" s="39"/>
      <c r="E29" s="33" t="s">
        <v>381</v>
      </c>
      <c r="F29" s="39"/>
      <c r="G29" s="39"/>
      <c r="H29" s="39"/>
      <c r="I29" s="39"/>
      <c r="J29" s="40"/>
    </row>
    <row r="30" spans="1:16" x14ac:dyDescent="0.25">
      <c r="A30" s="25" t="s">
        <v>69</v>
      </c>
      <c r="B30" s="26"/>
      <c r="C30" s="27" t="s">
        <v>122</v>
      </c>
      <c r="D30" s="28"/>
      <c r="E30" s="25" t="s">
        <v>123</v>
      </c>
      <c r="F30" s="28"/>
      <c r="G30" s="28"/>
      <c r="H30" s="28"/>
      <c r="I30" s="29">
        <f>SUMIFS(I31:I38,A31:A38,"P")</f>
        <v>0</v>
      </c>
      <c r="J30" s="30"/>
    </row>
    <row r="31" spans="1:16" ht="30" x14ac:dyDescent="0.25">
      <c r="A31" s="31" t="s">
        <v>72</v>
      </c>
      <c r="B31" s="31">
        <v>6</v>
      </c>
      <c r="C31" s="32" t="s">
        <v>359</v>
      </c>
      <c r="D31" s="31" t="s">
        <v>91</v>
      </c>
      <c r="E31" s="33" t="s">
        <v>360</v>
      </c>
      <c r="F31" s="34" t="s">
        <v>130</v>
      </c>
      <c r="G31" s="35">
        <v>50</v>
      </c>
      <c r="H31" s="36">
        <v>0</v>
      </c>
      <c r="I31" s="36">
        <f>ROUND(G31*H31,P4)</f>
        <v>0</v>
      </c>
      <c r="J31" s="31"/>
      <c r="O31" s="37">
        <f>I31*0.21</f>
        <v>0</v>
      </c>
      <c r="P31">
        <v>3</v>
      </c>
    </row>
    <row r="32" spans="1:16" ht="45" x14ac:dyDescent="0.25">
      <c r="A32" s="31" t="s">
        <v>77</v>
      </c>
      <c r="B32" s="38"/>
      <c r="C32" s="39"/>
      <c r="D32" s="39"/>
      <c r="E32" s="33" t="s">
        <v>382</v>
      </c>
      <c r="F32" s="39"/>
      <c r="G32" s="39"/>
      <c r="H32" s="39"/>
      <c r="I32" s="39"/>
      <c r="J32" s="40"/>
    </row>
    <row r="33" spans="1:16" ht="30" x14ac:dyDescent="0.25">
      <c r="A33" s="31" t="s">
        <v>79</v>
      </c>
      <c r="B33" s="38"/>
      <c r="C33" s="39"/>
      <c r="D33" s="39"/>
      <c r="E33" s="41" t="s">
        <v>383</v>
      </c>
      <c r="F33" s="39"/>
      <c r="G33" s="39"/>
      <c r="H33" s="39"/>
      <c r="I33" s="39"/>
      <c r="J33" s="40"/>
    </row>
    <row r="34" spans="1:16" ht="60" x14ac:dyDescent="0.25">
      <c r="A34" s="31" t="s">
        <v>81</v>
      </c>
      <c r="B34" s="38"/>
      <c r="C34" s="39"/>
      <c r="D34" s="39"/>
      <c r="E34" s="33" t="s">
        <v>363</v>
      </c>
      <c r="F34" s="39"/>
      <c r="G34" s="39"/>
      <c r="H34" s="39"/>
      <c r="I34" s="39"/>
      <c r="J34" s="40"/>
    </row>
    <row r="35" spans="1:16" x14ac:dyDescent="0.25">
      <c r="A35" s="31" t="s">
        <v>72</v>
      </c>
      <c r="B35" s="31">
        <v>7</v>
      </c>
      <c r="C35" s="32" t="s">
        <v>384</v>
      </c>
      <c r="D35" s="31" t="s">
        <v>91</v>
      </c>
      <c r="E35" s="33" t="s">
        <v>385</v>
      </c>
      <c r="F35" s="34" t="s">
        <v>213</v>
      </c>
      <c r="G35" s="35">
        <v>300</v>
      </c>
      <c r="H35" s="36">
        <v>0</v>
      </c>
      <c r="I35" s="36">
        <f>ROUND(G35*H35,P4)</f>
        <v>0</v>
      </c>
      <c r="J35" s="31"/>
      <c r="O35" s="37">
        <f>I35*0.21</f>
        <v>0</v>
      </c>
      <c r="P35">
        <v>3</v>
      </c>
    </row>
    <row r="36" spans="1:16" x14ac:dyDescent="0.25">
      <c r="A36" s="31" t="s">
        <v>77</v>
      </c>
      <c r="B36" s="38"/>
      <c r="C36" s="39"/>
      <c r="D36" s="39"/>
      <c r="E36" s="42" t="s">
        <v>91</v>
      </c>
      <c r="F36" s="39"/>
      <c r="G36" s="39"/>
      <c r="H36" s="39"/>
      <c r="I36" s="39"/>
      <c r="J36" s="40"/>
    </row>
    <row r="37" spans="1:16" x14ac:dyDescent="0.25">
      <c r="A37" s="31" t="s">
        <v>79</v>
      </c>
      <c r="B37" s="38"/>
      <c r="C37" s="39"/>
      <c r="D37" s="39"/>
      <c r="E37" s="41" t="s">
        <v>386</v>
      </c>
      <c r="F37" s="39"/>
      <c r="G37" s="39"/>
      <c r="H37" s="39"/>
      <c r="I37" s="39"/>
      <c r="J37" s="40"/>
    </row>
    <row r="38" spans="1:16" ht="30" x14ac:dyDescent="0.25">
      <c r="A38" s="31" t="s">
        <v>81</v>
      </c>
      <c r="B38" s="43"/>
      <c r="C38" s="44"/>
      <c r="D38" s="44"/>
      <c r="E38" s="33" t="s">
        <v>387</v>
      </c>
      <c r="F38" s="44"/>
      <c r="G38" s="44"/>
      <c r="H38" s="44"/>
      <c r="I38" s="44"/>
      <c r="J38" s="45"/>
    </row>
  </sheetData>
  <mergeCells count="11">
    <mergeCell ref="E5:E6"/>
    <mergeCell ref="F5:F6"/>
    <mergeCell ref="G5:G6"/>
    <mergeCell ref="H5:I5"/>
    <mergeCell ref="J5:J6"/>
    <mergeCell ref="C3:D3"/>
    <mergeCell ref="C4:D4"/>
    <mergeCell ref="A5:A6"/>
    <mergeCell ref="B5:B6"/>
    <mergeCell ref="C5:C6"/>
    <mergeCell ref="D5:D6"/>
  </mergeCells>
  <pageMargins left="0.7" right="0.7" top="0.75" bottom="0.75" header="0.3" footer="0.3"/>
  <pageSetup fitToHeight="0"/>
  <headerFooter>
    <oddFooter>&amp;C_x000D_&amp;1#&amp;"Calibri"&amp;10&amp;K000000 Mott MacDonald Restricted</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308"/>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48" t="s">
        <v>54</v>
      </c>
      <c r="D3" s="49"/>
      <c r="E3" s="18" t="s">
        <v>55</v>
      </c>
      <c r="F3" s="14"/>
      <c r="G3" s="14"/>
      <c r="H3" s="19" t="s">
        <v>19</v>
      </c>
      <c r="I3" s="20">
        <f>SUMIFS(I8:I308,A8:A308,"SD")</f>
        <v>0</v>
      </c>
      <c r="J3" s="16"/>
      <c r="O3">
        <v>0</v>
      </c>
      <c r="P3">
        <v>2</v>
      </c>
    </row>
    <row r="4" spans="1:16" ht="30" x14ac:dyDescent="0.25">
      <c r="A4" s="3" t="s">
        <v>56</v>
      </c>
      <c r="B4" s="17" t="s">
        <v>57</v>
      </c>
      <c r="C4" s="48" t="s">
        <v>19</v>
      </c>
      <c r="D4" s="49"/>
      <c r="E4" s="18" t="s">
        <v>20</v>
      </c>
      <c r="F4" s="14"/>
      <c r="G4" s="14"/>
      <c r="H4" s="14"/>
      <c r="I4" s="14"/>
      <c r="J4" s="16"/>
      <c r="O4">
        <v>0.15</v>
      </c>
      <c r="P4">
        <v>2</v>
      </c>
    </row>
    <row r="5" spans="1:16" x14ac:dyDescent="0.25">
      <c r="A5" s="50" t="s">
        <v>58</v>
      </c>
      <c r="B5" s="51" t="s">
        <v>59</v>
      </c>
      <c r="C5" s="52" t="s">
        <v>60</v>
      </c>
      <c r="D5" s="52" t="s">
        <v>61</v>
      </c>
      <c r="E5" s="52" t="s">
        <v>62</v>
      </c>
      <c r="F5" s="52" t="s">
        <v>63</v>
      </c>
      <c r="G5" s="52" t="s">
        <v>64</v>
      </c>
      <c r="H5" s="52" t="s">
        <v>65</v>
      </c>
      <c r="I5" s="52"/>
      <c r="J5" s="53" t="s">
        <v>66</v>
      </c>
      <c r="O5">
        <v>0.21</v>
      </c>
    </row>
    <row r="6" spans="1:16" x14ac:dyDescent="0.25">
      <c r="A6" s="50"/>
      <c r="B6" s="51"/>
      <c r="C6" s="52"/>
      <c r="D6" s="52"/>
      <c r="E6" s="52"/>
      <c r="F6" s="52"/>
      <c r="G6" s="52"/>
      <c r="H6" s="6" t="s">
        <v>67</v>
      </c>
      <c r="I6" s="6" t="s">
        <v>68</v>
      </c>
      <c r="J6" s="53"/>
    </row>
    <row r="7" spans="1:16" x14ac:dyDescent="0.25">
      <c r="A7" s="23">
        <v>0</v>
      </c>
      <c r="B7" s="21">
        <v>1</v>
      </c>
      <c r="C7" s="24">
        <v>2</v>
      </c>
      <c r="D7" s="6">
        <v>3</v>
      </c>
      <c r="E7" s="24">
        <v>4</v>
      </c>
      <c r="F7" s="6">
        <v>5</v>
      </c>
      <c r="G7" s="6">
        <v>6</v>
      </c>
      <c r="H7" s="6">
        <v>7</v>
      </c>
      <c r="I7" s="24">
        <v>8</v>
      </c>
      <c r="J7" s="22">
        <v>9</v>
      </c>
    </row>
    <row r="8" spans="1:16" x14ac:dyDescent="0.25">
      <c r="A8" s="25" t="s">
        <v>69</v>
      </c>
      <c r="B8" s="26"/>
      <c r="C8" s="27" t="s">
        <v>70</v>
      </c>
      <c r="D8" s="28"/>
      <c r="E8" s="25" t="s">
        <v>71</v>
      </c>
      <c r="F8" s="28"/>
      <c r="G8" s="28"/>
      <c r="H8" s="28"/>
      <c r="I8" s="29">
        <f>SUMIFS(I9:I36,A9:A36,"P")</f>
        <v>0</v>
      </c>
      <c r="J8" s="30"/>
    </row>
    <row r="9" spans="1:16" ht="30" x14ac:dyDescent="0.25">
      <c r="A9" s="31" t="s">
        <v>72</v>
      </c>
      <c r="B9" s="31">
        <v>1</v>
      </c>
      <c r="C9" s="32" t="s">
        <v>388</v>
      </c>
      <c r="D9" s="31" t="s">
        <v>389</v>
      </c>
      <c r="E9" s="33" t="s">
        <v>152</v>
      </c>
      <c r="F9" s="34" t="s">
        <v>153</v>
      </c>
      <c r="G9" s="35">
        <v>1218.355</v>
      </c>
      <c r="H9" s="36">
        <v>0</v>
      </c>
      <c r="I9" s="36">
        <f>ROUND(G9*H9,P4)</f>
        <v>0</v>
      </c>
      <c r="J9" s="31"/>
      <c r="O9" s="37">
        <f>I9*0.21</f>
        <v>0</v>
      </c>
      <c r="P9">
        <v>3</v>
      </c>
    </row>
    <row r="10" spans="1:16" ht="135" x14ac:dyDescent="0.25">
      <c r="A10" s="31" t="s">
        <v>77</v>
      </c>
      <c r="B10" s="38"/>
      <c r="C10" s="39"/>
      <c r="D10" s="39"/>
      <c r="E10" s="33" t="s">
        <v>390</v>
      </c>
      <c r="F10" s="39"/>
      <c r="G10" s="39"/>
      <c r="H10" s="39"/>
      <c r="I10" s="39"/>
      <c r="J10" s="40"/>
    </row>
    <row r="11" spans="1:16" ht="30" x14ac:dyDescent="0.25">
      <c r="A11" s="31" t="s">
        <v>79</v>
      </c>
      <c r="B11" s="38"/>
      <c r="C11" s="39"/>
      <c r="D11" s="39"/>
      <c r="E11" s="41" t="s">
        <v>391</v>
      </c>
      <c r="F11" s="39"/>
      <c r="G11" s="39"/>
      <c r="H11" s="39"/>
      <c r="I11" s="39"/>
      <c r="J11" s="40"/>
    </row>
    <row r="12" spans="1:16" ht="105" x14ac:dyDescent="0.25">
      <c r="A12" s="31" t="s">
        <v>81</v>
      </c>
      <c r="B12" s="38"/>
      <c r="C12" s="39"/>
      <c r="D12" s="39"/>
      <c r="E12" s="33" t="s">
        <v>392</v>
      </c>
      <c r="F12" s="39"/>
      <c r="G12" s="39"/>
      <c r="H12" s="39"/>
      <c r="I12" s="39"/>
      <c r="J12" s="40"/>
    </row>
    <row r="13" spans="1:16" ht="30" x14ac:dyDescent="0.25">
      <c r="A13" s="31" t="s">
        <v>72</v>
      </c>
      <c r="B13" s="31">
        <v>2</v>
      </c>
      <c r="C13" s="32" t="s">
        <v>388</v>
      </c>
      <c r="D13" s="31" t="s">
        <v>393</v>
      </c>
      <c r="E13" s="33" t="s">
        <v>152</v>
      </c>
      <c r="F13" s="34" t="s">
        <v>153</v>
      </c>
      <c r="G13" s="35">
        <v>7.5</v>
      </c>
      <c r="H13" s="36">
        <v>0</v>
      </c>
      <c r="I13" s="36">
        <f>ROUND(G13*H13,P4)</f>
        <v>0</v>
      </c>
      <c r="J13" s="31"/>
      <c r="O13" s="37">
        <f>I13*0.21</f>
        <v>0</v>
      </c>
      <c r="P13">
        <v>3</v>
      </c>
    </row>
    <row r="14" spans="1:16" ht="135" x14ac:dyDescent="0.25">
      <c r="A14" s="31" t="s">
        <v>77</v>
      </c>
      <c r="B14" s="38"/>
      <c r="C14" s="39"/>
      <c r="D14" s="39"/>
      <c r="E14" s="33" t="s">
        <v>394</v>
      </c>
      <c r="F14" s="39"/>
      <c r="G14" s="39"/>
      <c r="H14" s="39"/>
      <c r="I14" s="39"/>
      <c r="J14" s="40"/>
    </row>
    <row r="15" spans="1:16" ht="30" x14ac:dyDescent="0.25">
      <c r="A15" s="31" t="s">
        <v>79</v>
      </c>
      <c r="B15" s="38"/>
      <c r="C15" s="39"/>
      <c r="D15" s="39"/>
      <c r="E15" s="41" t="s">
        <v>395</v>
      </c>
      <c r="F15" s="39"/>
      <c r="G15" s="39"/>
      <c r="H15" s="39"/>
      <c r="I15" s="39"/>
      <c r="J15" s="40"/>
    </row>
    <row r="16" spans="1:16" ht="105" x14ac:dyDescent="0.25">
      <c r="A16" s="31" t="s">
        <v>81</v>
      </c>
      <c r="B16" s="38"/>
      <c r="C16" s="39"/>
      <c r="D16" s="39"/>
      <c r="E16" s="33" t="s">
        <v>392</v>
      </c>
      <c r="F16" s="39"/>
      <c r="G16" s="39"/>
      <c r="H16" s="39"/>
      <c r="I16" s="39"/>
      <c r="J16" s="40"/>
    </row>
    <row r="17" spans="1:16" ht="30" x14ac:dyDescent="0.25">
      <c r="A17" s="31" t="s">
        <v>72</v>
      </c>
      <c r="B17" s="31">
        <v>3</v>
      </c>
      <c r="C17" s="32" t="s">
        <v>151</v>
      </c>
      <c r="D17" s="31" t="s">
        <v>389</v>
      </c>
      <c r="E17" s="33" t="s">
        <v>152</v>
      </c>
      <c r="F17" s="34" t="s">
        <v>153</v>
      </c>
      <c r="G17" s="35">
        <v>3596.1120000000001</v>
      </c>
      <c r="H17" s="36">
        <v>0</v>
      </c>
      <c r="I17" s="36">
        <f>ROUND(G17*H17,P4)</f>
        <v>0</v>
      </c>
      <c r="J17" s="31"/>
      <c r="O17" s="37">
        <f>I17*0.21</f>
        <v>0</v>
      </c>
      <c r="P17">
        <v>3</v>
      </c>
    </row>
    <row r="18" spans="1:16" ht="120" x14ac:dyDescent="0.25">
      <c r="A18" s="31" t="s">
        <v>77</v>
      </c>
      <c r="B18" s="38"/>
      <c r="C18" s="39"/>
      <c r="D18" s="39"/>
      <c r="E18" s="33" t="s">
        <v>396</v>
      </c>
      <c r="F18" s="39"/>
      <c r="G18" s="39"/>
      <c r="H18" s="39"/>
      <c r="I18" s="39"/>
      <c r="J18" s="40"/>
    </row>
    <row r="19" spans="1:16" ht="30" x14ac:dyDescent="0.25">
      <c r="A19" s="31" t="s">
        <v>79</v>
      </c>
      <c r="B19" s="38"/>
      <c r="C19" s="39"/>
      <c r="D19" s="39"/>
      <c r="E19" s="41" t="s">
        <v>397</v>
      </c>
      <c r="F19" s="39"/>
      <c r="G19" s="39"/>
      <c r="H19" s="39"/>
      <c r="I19" s="39"/>
      <c r="J19" s="40"/>
    </row>
    <row r="20" spans="1:16" ht="105" x14ac:dyDescent="0.25">
      <c r="A20" s="31" t="s">
        <v>81</v>
      </c>
      <c r="B20" s="38"/>
      <c r="C20" s="39"/>
      <c r="D20" s="39"/>
      <c r="E20" s="33" t="s">
        <v>398</v>
      </c>
      <c r="F20" s="39"/>
      <c r="G20" s="39"/>
      <c r="H20" s="39"/>
      <c r="I20" s="39"/>
      <c r="J20" s="40"/>
    </row>
    <row r="21" spans="1:16" ht="30" x14ac:dyDescent="0.25">
      <c r="A21" s="31" t="s">
        <v>72</v>
      </c>
      <c r="B21" s="31">
        <v>6</v>
      </c>
      <c r="C21" s="32" t="s">
        <v>157</v>
      </c>
      <c r="D21" s="31" t="s">
        <v>74</v>
      </c>
      <c r="E21" s="33" t="s">
        <v>158</v>
      </c>
      <c r="F21" s="34" t="s">
        <v>159</v>
      </c>
      <c r="G21" s="35">
        <v>5</v>
      </c>
      <c r="H21" s="36">
        <v>0</v>
      </c>
      <c r="I21" s="36">
        <f>ROUND(G21*H21,P4)</f>
        <v>0</v>
      </c>
      <c r="J21" s="31"/>
      <c r="O21" s="37">
        <f>I21*0.21</f>
        <v>0</v>
      </c>
      <c r="P21">
        <v>3</v>
      </c>
    </row>
    <row r="22" spans="1:16" x14ac:dyDescent="0.25">
      <c r="A22" s="31" t="s">
        <v>77</v>
      </c>
      <c r="B22" s="38"/>
      <c r="C22" s="39"/>
      <c r="D22" s="39"/>
      <c r="E22" s="33" t="s">
        <v>399</v>
      </c>
      <c r="F22" s="39"/>
      <c r="G22" s="39"/>
      <c r="H22" s="39"/>
      <c r="I22" s="39"/>
      <c r="J22" s="40"/>
    </row>
    <row r="23" spans="1:16" ht="30" x14ac:dyDescent="0.25">
      <c r="A23" s="31" t="s">
        <v>79</v>
      </c>
      <c r="B23" s="38"/>
      <c r="C23" s="39"/>
      <c r="D23" s="39"/>
      <c r="E23" s="41" t="s">
        <v>400</v>
      </c>
      <c r="F23" s="39"/>
      <c r="G23" s="39"/>
      <c r="H23" s="39"/>
      <c r="I23" s="39"/>
      <c r="J23" s="40"/>
    </row>
    <row r="24" spans="1:16" ht="150" x14ac:dyDescent="0.25">
      <c r="A24" s="31" t="s">
        <v>81</v>
      </c>
      <c r="B24" s="38"/>
      <c r="C24" s="39"/>
      <c r="D24" s="39"/>
      <c r="E24" s="33" t="s">
        <v>162</v>
      </c>
      <c r="F24" s="39"/>
      <c r="G24" s="39"/>
      <c r="H24" s="39"/>
      <c r="I24" s="39"/>
      <c r="J24" s="40"/>
    </row>
    <row r="25" spans="1:16" x14ac:dyDescent="0.25">
      <c r="A25" s="31" t="s">
        <v>72</v>
      </c>
      <c r="B25" s="31">
        <v>7</v>
      </c>
      <c r="C25" s="32" t="s">
        <v>401</v>
      </c>
      <c r="D25" s="31" t="s">
        <v>74</v>
      </c>
      <c r="E25" s="33" t="s">
        <v>402</v>
      </c>
      <c r="F25" s="34" t="s">
        <v>76</v>
      </c>
      <c r="G25" s="35">
        <v>1</v>
      </c>
      <c r="H25" s="36">
        <v>0</v>
      </c>
      <c r="I25" s="36">
        <f>ROUND(G25*H25,P4)</f>
        <v>0</v>
      </c>
      <c r="J25" s="31"/>
      <c r="O25" s="37">
        <f>I25*0.21</f>
        <v>0</v>
      </c>
      <c r="P25">
        <v>3</v>
      </c>
    </row>
    <row r="26" spans="1:16" ht="60" x14ac:dyDescent="0.25">
      <c r="A26" s="31" t="s">
        <v>77</v>
      </c>
      <c r="B26" s="38"/>
      <c r="C26" s="39"/>
      <c r="D26" s="39"/>
      <c r="E26" s="33" t="s">
        <v>403</v>
      </c>
      <c r="F26" s="39"/>
      <c r="G26" s="39"/>
      <c r="H26" s="39"/>
      <c r="I26" s="39"/>
      <c r="J26" s="40"/>
    </row>
    <row r="27" spans="1:16" ht="30" x14ac:dyDescent="0.25">
      <c r="A27" s="31" t="s">
        <v>79</v>
      </c>
      <c r="B27" s="38"/>
      <c r="C27" s="39"/>
      <c r="D27" s="39"/>
      <c r="E27" s="41" t="s">
        <v>80</v>
      </c>
      <c r="F27" s="39"/>
      <c r="G27" s="39"/>
      <c r="H27" s="39"/>
      <c r="I27" s="39"/>
      <c r="J27" s="40"/>
    </row>
    <row r="28" spans="1:16" ht="30" x14ac:dyDescent="0.25">
      <c r="A28" s="31" t="s">
        <v>81</v>
      </c>
      <c r="B28" s="38"/>
      <c r="C28" s="39"/>
      <c r="D28" s="39"/>
      <c r="E28" s="33" t="s">
        <v>404</v>
      </c>
      <c r="F28" s="39"/>
      <c r="G28" s="39"/>
      <c r="H28" s="39"/>
      <c r="I28" s="39"/>
      <c r="J28" s="40"/>
    </row>
    <row r="29" spans="1:16" x14ac:dyDescent="0.25">
      <c r="A29" s="31" t="s">
        <v>72</v>
      </c>
      <c r="B29" s="31">
        <v>8</v>
      </c>
      <c r="C29" s="32" t="s">
        <v>163</v>
      </c>
      <c r="D29" s="31" t="s">
        <v>74</v>
      </c>
      <c r="E29" s="33" t="s">
        <v>164</v>
      </c>
      <c r="F29" s="34" t="s">
        <v>76</v>
      </c>
      <c r="G29" s="35">
        <v>1</v>
      </c>
      <c r="H29" s="36">
        <v>0</v>
      </c>
      <c r="I29" s="36">
        <f>ROUND(G29*H29,P4)</f>
        <v>0</v>
      </c>
      <c r="J29" s="31"/>
      <c r="O29" s="37">
        <f>I29*0.21</f>
        <v>0</v>
      </c>
      <c r="P29">
        <v>3</v>
      </c>
    </row>
    <row r="30" spans="1:16" ht="60" x14ac:dyDescent="0.25">
      <c r="A30" s="31" t="s">
        <v>77</v>
      </c>
      <c r="B30" s="38"/>
      <c r="C30" s="39"/>
      <c r="D30" s="39"/>
      <c r="E30" s="33" t="s">
        <v>405</v>
      </c>
      <c r="F30" s="39"/>
      <c r="G30" s="39"/>
      <c r="H30" s="39"/>
      <c r="I30" s="39"/>
      <c r="J30" s="40"/>
    </row>
    <row r="31" spans="1:16" ht="30" x14ac:dyDescent="0.25">
      <c r="A31" s="31" t="s">
        <v>79</v>
      </c>
      <c r="B31" s="38"/>
      <c r="C31" s="39"/>
      <c r="D31" s="39"/>
      <c r="E31" s="41" t="s">
        <v>80</v>
      </c>
      <c r="F31" s="39"/>
      <c r="G31" s="39"/>
      <c r="H31" s="39"/>
      <c r="I31" s="39"/>
      <c r="J31" s="40"/>
    </row>
    <row r="32" spans="1:16" ht="30" x14ac:dyDescent="0.25">
      <c r="A32" s="31" t="s">
        <v>81</v>
      </c>
      <c r="B32" s="38"/>
      <c r="C32" s="39"/>
      <c r="D32" s="39"/>
      <c r="E32" s="33" t="s">
        <v>166</v>
      </c>
      <c r="F32" s="39"/>
      <c r="G32" s="39"/>
      <c r="H32" s="39"/>
      <c r="I32" s="39"/>
      <c r="J32" s="40"/>
    </row>
    <row r="33" spans="1:16" ht="30" x14ac:dyDescent="0.25">
      <c r="A33" s="31" t="s">
        <v>72</v>
      </c>
      <c r="B33" s="31">
        <v>9</v>
      </c>
      <c r="C33" s="32" t="s">
        <v>101</v>
      </c>
      <c r="D33" s="31" t="s">
        <v>74</v>
      </c>
      <c r="E33" s="33" t="s">
        <v>406</v>
      </c>
      <c r="F33" s="34" t="s">
        <v>76</v>
      </c>
      <c r="G33" s="35">
        <v>1</v>
      </c>
      <c r="H33" s="36">
        <v>0</v>
      </c>
      <c r="I33" s="36">
        <f>ROUND(G33*H33,P4)</f>
        <v>0</v>
      </c>
      <c r="J33" s="31"/>
      <c r="O33" s="37">
        <f>I33*0.21</f>
        <v>0</v>
      </c>
      <c r="P33">
        <v>3</v>
      </c>
    </row>
    <row r="34" spans="1:16" x14ac:dyDescent="0.25">
      <c r="A34" s="31" t="s">
        <v>77</v>
      </c>
      <c r="B34" s="38"/>
      <c r="C34" s="39"/>
      <c r="D34" s="39"/>
      <c r="E34" s="33" t="s">
        <v>407</v>
      </c>
      <c r="F34" s="39"/>
      <c r="G34" s="39"/>
      <c r="H34" s="39"/>
      <c r="I34" s="39"/>
      <c r="J34" s="40"/>
    </row>
    <row r="35" spans="1:16" ht="30" x14ac:dyDescent="0.25">
      <c r="A35" s="31" t="s">
        <v>79</v>
      </c>
      <c r="B35" s="38"/>
      <c r="C35" s="39"/>
      <c r="D35" s="39"/>
      <c r="E35" s="41" t="s">
        <v>80</v>
      </c>
      <c r="F35" s="39"/>
      <c r="G35" s="39"/>
      <c r="H35" s="39"/>
      <c r="I35" s="39"/>
      <c r="J35" s="40"/>
    </row>
    <row r="36" spans="1:16" ht="30" x14ac:dyDescent="0.25">
      <c r="A36" s="31" t="s">
        <v>81</v>
      </c>
      <c r="B36" s="38"/>
      <c r="C36" s="39"/>
      <c r="D36" s="39"/>
      <c r="E36" s="33" t="s">
        <v>93</v>
      </c>
      <c r="F36" s="39"/>
      <c r="G36" s="39"/>
      <c r="H36" s="39"/>
      <c r="I36" s="39"/>
      <c r="J36" s="40"/>
    </row>
    <row r="37" spans="1:16" x14ac:dyDescent="0.25">
      <c r="A37" s="25" t="s">
        <v>69</v>
      </c>
      <c r="B37" s="26"/>
      <c r="C37" s="27" t="s">
        <v>134</v>
      </c>
      <c r="D37" s="28"/>
      <c r="E37" s="25" t="s">
        <v>135</v>
      </c>
      <c r="F37" s="28"/>
      <c r="G37" s="28"/>
      <c r="H37" s="28"/>
      <c r="I37" s="29">
        <f>SUMIFS(I38:I101,A38:A101,"P")</f>
        <v>0</v>
      </c>
      <c r="J37" s="30"/>
    </row>
    <row r="38" spans="1:16" ht="30" x14ac:dyDescent="0.25">
      <c r="A38" s="31" t="s">
        <v>72</v>
      </c>
      <c r="B38" s="31">
        <v>11</v>
      </c>
      <c r="C38" s="32" t="s">
        <v>178</v>
      </c>
      <c r="D38" s="31" t="s">
        <v>91</v>
      </c>
      <c r="E38" s="33" t="s">
        <v>179</v>
      </c>
      <c r="F38" s="34" t="s">
        <v>138</v>
      </c>
      <c r="G38" s="35">
        <v>2585.6999999999998</v>
      </c>
      <c r="H38" s="36">
        <v>0</v>
      </c>
      <c r="I38" s="36">
        <f>ROUND(G38*H38,P4)</f>
        <v>0</v>
      </c>
      <c r="J38" s="31"/>
      <c r="O38" s="37">
        <f>I38*0.21</f>
        <v>0</v>
      </c>
      <c r="P38">
        <v>3</v>
      </c>
    </row>
    <row r="39" spans="1:16" ht="345" x14ac:dyDescent="0.25">
      <c r="A39" s="31" t="s">
        <v>77</v>
      </c>
      <c r="B39" s="38"/>
      <c r="C39" s="39"/>
      <c r="D39" s="39"/>
      <c r="E39" s="33" t="s">
        <v>408</v>
      </c>
      <c r="F39" s="39"/>
      <c r="G39" s="39"/>
      <c r="H39" s="39"/>
      <c r="I39" s="39"/>
      <c r="J39" s="40"/>
    </row>
    <row r="40" spans="1:16" ht="30" x14ac:dyDescent="0.25">
      <c r="A40" s="31" t="s">
        <v>79</v>
      </c>
      <c r="B40" s="38"/>
      <c r="C40" s="39"/>
      <c r="D40" s="39"/>
      <c r="E40" s="41" t="s">
        <v>409</v>
      </c>
      <c r="F40" s="39"/>
      <c r="G40" s="39"/>
      <c r="H40" s="39"/>
      <c r="I40" s="39"/>
      <c r="J40" s="40"/>
    </row>
    <row r="41" spans="1:16" ht="90" x14ac:dyDescent="0.25">
      <c r="A41" s="31" t="s">
        <v>81</v>
      </c>
      <c r="B41" s="38"/>
      <c r="C41" s="39"/>
      <c r="D41" s="39"/>
      <c r="E41" s="33" t="s">
        <v>410</v>
      </c>
      <c r="F41" s="39"/>
      <c r="G41" s="39"/>
      <c r="H41" s="39"/>
      <c r="I41" s="39"/>
      <c r="J41" s="40"/>
    </row>
    <row r="42" spans="1:16" ht="30" x14ac:dyDescent="0.25">
      <c r="A42" s="31" t="s">
        <v>72</v>
      </c>
      <c r="B42" s="31">
        <v>12</v>
      </c>
      <c r="C42" s="32" t="s">
        <v>411</v>
      </c>
      <c r="D42" s="31" t="s">
        <v>91</v>
      </c>
      <c r="E42" s="33" t="s">
        <v>412</v>
      </c>
      <c r="F42" s="34" t="s">
        <v>138</v>
      </c>
      <c r="G42" s="35">
        <v>65</v>
      </c>
      <c r="H42" s="36">
        <v>0</v>
      </c>
      <c r="I42" s="36">
        <f>ROUND(G42*H42,P4)</f>
        <v>0</v>
      </c>
      <c r="J42" s="31"/>
      <c r="O42" s="37">
        <f>I42*0.21</f>
        <v>0</v>
      </c>
      <c r="P42">
        <v>3</v>
      </c>
    </row>
    <row r="43" spans="1:16" ht="120" x14ac:dyDescent="0.25">
      <c r="A43" s="31" t="s">
        <v>77</v>
      </c>
      <c r="B43" s="38"/>
      <c r="C43" s="39"/>
      <c r="D43" s="39"/>
      <c r="E43" s="33" t="s">
        <v>413</v>
      </c>
      <c r="F43" s="39"/>
      <c r="G43" s="39"/>
      <c r="H43" s="39"/>
      <c r="I43" s="39"/>
      <c r="J43" s="40"/>
    </row>
    <row r="44" spans="1:16" ht="30" x14ac:dyDescent="0.25">
      <c r="A44" s="31" t="s">
        <v>79</v>
      </c>
      <c r="B44" s="38"/>
      <c r="C44" s="39"/>
      <c r="D44" s="39"/>
      <c r="E44" s="41" t="s">
        <v>414</v>
      </c>
      <c r="F44" s="39"/>
      <c r="G44" s="39"/>
      <c r="H44" s="39"/>
      <c r="I44" s="39"/>
      <c r="J44" s="40"/>
    </row>
    <row r="45" spans="1:16" ht="90" x14ac:dyDescent="0.25">
      <c r="A45" s="31" t="s">
        <v>81</v>
      </c>
      <c r="B45" s="38"/>
      <c r="C45" s="39"/>
      <c r="D45" s="39"/>
      <c r="E45" s="33" t="s">
        <v>171</v>
      </c>
      <c r="F45" s="39"/>
      <c r="G45" s="39"/>
      <c r="H45" s="39"/>
      <c r="I45" s="39"/>
      <c r="J45" s="40"/>
    </row>
    <row r="46" spans="1:16" ht="30" x14ac:dyDescent="0.25">
      <c r="A46" s="31" t="s">
        <v>72</v>
      </c>
      <c r="B46" s="31">
        <v>13</v>
      </c>
      <c r="C46" s="32" t="s">
        <v>415</v>
      </c>
      <c r="D46" s="31" t="s">
        <v>91</v>
      </c>
      <c r="E46" s="33" t="s">
        <v>416</v>
      </c>
      <c r="F46" s="34" t="s">
        <v>213</v>
      </c>
      <c r="G46" s="35">
        <v>50</v>
      </c>
      <c r="H46" s="36">
        <v>0</v>
      </c>
      <c r="I46" s="36">
        <f>ROUND(G46*H46,P4)</f>
        <v>0</v>
      </c>
      <c r="J46" s="31"/>
      <c r="O46" s="37">
        <f>I46*0.21</f>
        <v>0</v>
      </c>
      <c r="P46">
        <v>3</v>
      </c>
    </row>
    <row r="47" spans="1:16" ht="120" x14ac:dyDescent="0.25">
      <c r="A47" s="31" t="s">
        <v>77</v>
      </c>
      <c r="B47" s="38"/>
      <c r="C47" s="39"/>
      <c r="D47" s="39"/>
      <c r="E47" s="33" t="s">
        <v>417</v>
      </c>
      <c r="F47" s="39"/>
      <c r="G47" s="39"/>
      <c r="H47" s="39"/>
      <c r="I47" s="39"/>
      <c r="J47" s="40"/>
    </row>
    <row r="48" spans="1:16" x14ac:dyDescent="0.25">
      <c r="A48" s="31" t="s">
        <v>79</v>
      </c>
      <c r="B48" s="38"/>
      <c r="C48" s="39"/>
      <c r="D48" s="39"/>
      <c r="E48" s="41" t="s">
        <v>418</v>
      </c>
      <c r="F48" s="39"/>
      <c r="G48" s="39"/>
      <c r="H48" s="39"/>
      <c r="I48" s="39"/>
      <c r="J48" s="40"/>
    </row>
    <row r="49" spans="1:16" ht="90" x14ac:dyDescent="0.25">
      <c r="A49" s="31" t="s">
        <v>81</v>
      </c>
      <c r="B49" s="38"/>
      <c r="C49" s="39"/>
      <c r="D49" s="39"/>
      <c r="E49" s="33" t="s">
        <v>171</v>
      </c>
      <c r="F49" s="39"/>
      <c r="G49" s="39"/>
      <c r="H49" s="39"/>
      <c r="I49" s="39"/>
      <c r="J49" s="40"/>
    </row>
    <row r="50" spans="1:16" ht="30" x14ac:dyDescent="0.25">
      <c r="A50" s="31" t="s">
        <v>72</v>
      </c>
      <c r="B50" s="31">
        <v>14</v>
      </c>
      <c r="C50" s="32" t="s">
        <v>419</v>
      </c>
      <c r="D50" s="31" t="s">
        <v>91</v>
      </c>
      <c r="E50" s="33" t="s">
        <v>420</v>
      </c>
      <c r="F50" s="34" t="s">
        <v>174</v>
      </c>
      <c r="G50" s="35">
        <v>262.5</v>
      </c>
      <c r="H50" s="36">
        <v>0</v>
      </c>
      <c r="I50" s="36">
        <f>ROUND(G50*H50,P4)</f>
        <v>0</v>
      </c>
      <c r="J50" s="31"/>
      <c r="O50" s="37">
        <f>I50*0.21</f>
        <v>0</v>
      </c>
      <c r="P50">
        <v>3</v>
      </c>
    </row>
    <row r="51" spans="1:16" x14ac:dyDescent="0.25">
      <c r="A51" s="31" t="s">
        <v>77</v>
      </c>
      <c r="B51" s="38"/>
      <c r="C51" s="39"/>
      <c r="D51" s="39"/>
      <c r="E51" s="33" t="s">
        <v>421</v>
      </c>
      <c r="F51" s="39"/>
      <c r="G51" s="39"/>
      <c r="H51" s="39"/>
      <c r="I51" s="39"/>
      <c r="J51" s="40"/>
    </row>
    <row r="52" spans="1:16" ht="30" x14ac:dyDescent="0.25">
      <c r="A52" s="31" t="s">
        <v>79</v>
      </c>
      <c r="B52" s="38"/>
      <c r="C52" s="39"/>
      <c r="D52" s="39"/>
      <c r="E52" s="41" t="s">
        <v>422</v>
      </c>
      <c r="F52" s="39"/>
      <c r="G52" s="39"/>
      <c r="H52" s="39"/>
      <c r="I52" s="39"/>
      <c r="J52" s="40"/>
    </row>
    <row r="53" spans="1:16" ht="45" x14ac:dyDescent="0.25">
      <c r="A53" s="31" t="s">
        <v>81</v>
      </c>
      <c r="B53" s="38"/>
      <c r="C53" s="39"/>
      <c r="D53" s="39"/>
      <c r="E53" s="33" t="s">
        <v>177</v>
      </c>
      <c r="F53" s="39"/>
      <c r="G53" s="39"/>
      <c r="H53" s="39"/>
      <c r="I53" s="39"/>
      <c r="J53" s="40"/>
    </row>
    <row r="54" spans="1:16" ht="30" x14ac:dyDescent="0.25">
      <c r="A54" s="31" t="s">
        <v>72</v>
      </c>
      <c r="B54" s="31">
        <v>15</v>
      </c>
      <c r="C54" s="32" t="s">
        <v>182</v>
      </c>
      <c r="D54" s="31" t="s">
        <v>183</v>
      </c>
      <c r="E54" s="33" t="s">
        <v>423</v>
      </c>
      <c r="F54" s="34" t="s">
        <v>130</v>
      </c>
      <c r="G54" s="35">
        <v>500</v>
      </c>
      <c r="H54" s="36">
        <v>0</v>
      </c>
      <c r="I54" s="36">
        <f>ROUND(G54*H54,P4)</f>
        <v>0</v>
      </c>
      <c r="J54" s="31"/>
      <c r="O54" s="37">
        <f>I54*0.21</f>
        <v>0</v>
      </c>
      <c r="P54">
        <v>3</v>
      </c>
    </row>
    <row r="55" spans="1:16" ht="75" x14ac:dyDescent="0.25">
      <c r="A55" s="31" t="s">
        <v>77</v>
      </c>
      <c r="B55" s="38"/>
      <c r="C55" s="39"/>
      <c r="D55" s="39"/>
      <c r="E55" s="33" t="s">
        <v>424</v>
      </c>
      <c r="F55" s="39"/>
      <c r="G55" s="39"/>
      <c r="H55" s="39"/>
      <c r="I55" s="39"/>
      <c r="J55" s="40"/>
    </row>
    <row r="56" spans="1:16" x14ac:dyDescent="0.25">
      <c r="A56" s="31" t="s">
        <v>79</v>
      </c>
      <c r="B56" s="38"/>
      <c r="C56" s="39"/>
      <c r="D56" s="39"/>
      <c r="E56" s="41" t="s">
        <v>425</v>
      </c>
      <c r="F56" s="39"/>
      <c r="G56" s="39"/>
      <c r="H56" s="39"/>
      <c r="I56" s="39"/>
      <c r="J56" s="40"/>
    </row>
    <row r="57" spans="1:16" x14ac:dyDescent="0.25">
      <c r="A57" s="31" t="s">
        <v>81</v>
      </c>
      <c r="B57" s="38"/>
      <c r="C57" s="39"/>
      <c r="D57" s="39"/>
      <c r="E57" s="33" t="s">
        <v>187</v>
      </c>
      <c r="F57" s="39"/>
      <c r="G57" s="39"/>
      <c r="H57" s="39"/>
      <c r="I57" s="39"/>
      <c r="J57" s="40"/>
    </row>
    <row r="58" spans="1:16" ht="30" x14ac:dyDescent="0.25">
      <c r="A58" s="31" t="s">
        <v>72</v>
      </c>
      <c r="B58" s="31">
        <v>16</v>
      </c>
      <c r="C58" s="32" t="s">
        <v>188</v>
      </c>
      <c r="D58" s="31" t="s">
        <v>189</v>
      </c>
      <c r="E58" s="33" t="s">
        <v>190</v>
      </c>
      <c r="F58" s="34" t="s">
        <v>114</v>
      </c>
      <c r="G58" s="35">
        <v>3</v>
      </c>
      <c r="H58" s="36">
        <v>0</v>
      </c>
      <c r="I58" s="36">
        <f>ROUND(G58*H58,P4)</f>
        <v>0</v>
      </c>
      <c r="J58" s="31"/>
      <c r="O58" s="37">
        <f>I58*0.21</f>
        <v>0</v>
      </c>
      <c r="P58">
        <v>3</v>
      </c>
    </row>
    <row r="59" spans="1:16" ht="75" x14ac:dyDescent="0.25">
      <c r="A59" s="31" t="s">
        <v>77</v>
      </c>
      <c r="B59" s="38"/>
      <c r="C59" s="39"/>
      <c r="D59" s="39"/>
      <c r="E59" s="33" t="s">
        <v>424</v>
      </c>
      <c r="F59" s="39"/>
      <c r="G59" s="39"/>
      <c r="H59" s="39"/>
      <c r="I59" s="39"/>
      <c r="J59" s="40"/>
    </row>
    <row r="60" spans="1:16" x14ac:dyDescent="0.25">
      <c r="A60" s="31" t="s">
        <v>79</v>
      </c>
      <c r="B60" s="38"/>
      <c r="C60" s="39"/>
      <c r="D60" s="39"/>
      <c r="E60" s="41" t="s">
        <v>191</v>
      </c>
      <c r="F60" s="39"/>
      <c r="G60" s="39"/>
      <c r="H60" s="39"/>
      <c r="I60" s="39"/>
      <c r="J60" s="40"/>
    </row>
    <row r="61" spans="1:16" x14ac:dyDescent="0.25">
      <c r="A61" s="31" t="s">
        <v>81</v>
      </c>
      <c r="B61" s="38"/>
      <c r="C61" s="39"/>
      <c r="D61" s="39"/>
      <c r="E61" s="33" t="s">
        <v>192</v>
      </c>
      <c r="F61" s="39"/>
      <c r="G61" s="39"/>
      <c r="H61" s="39"/>
      <c r="I61" s="39"/>
      <c r="J61" s="40"/>
    </row>
    <row r="62" spans="1:16" x14ac:dyDescent="0.25">
      <c r="A62" s="31" t="s">
        <v>72</v>
      </c>
      <c r="B62" s="31">
        <v>17</v>
      </c>
      <c r="C62" s="32" t="s">
        <v>193</v>
      </c>
      <c r="D62" s="31" t="s">
        <v>134</v>
      </c>
      <c r="E62" s="33" t="s">
        <v>194</v>
      </c>
      <c r="F62" s="34" t="s">
        <v>138</v>
      </c>
      <c r="G62" s="35">
        <v>397.8</v>
      </c>
      <c r="H62" s="36">
        <v>0</v>
      </c>
      <c r="I62" s="36">
        <f>ROUND(G62*H62,P4)</f>
        <v>0</v>
      </c>
      <c r="J62" s="31"/>
      <c r="O62" s="37">
        <f>I62*0.21</f>
        <v>0</v>
      </c>
      <c r="P62">
        <v>3</v>
      </c>
    </row>
    <row r="63" spans="1:16" ht="120" x14ac:dyDescent="0.25">
      <c r="A63" s="31" t="s">
        <v>77</v>
      </c>
      <c r="B63" s="38"/>
      <c r="C63" s="39"/>
      <c r="D63" s="39"/>
      <c r="E63" s="33" t="s">
        <v>426</v>
      </c>
      <c r="F63" s="39"/>
      <c r="G63" s="39"/>
      <c r="H63" s="39"/>
      <c r="I63" s="39"/>
      <c r="J63" s="40"/>
    </row>
    <row r="64" spans="1:16" ht="30" x14ac:dyDescent="0.25">
      <c r="A64" s="31" t="s">
        <v>79</v>
      </c>
      <c r="B64" s="38"/>
      <c r="C64" s="39"/>
      <c r="D64" s="39"/>
      <c r="E64" s="41" t="s">
        <v>427</v>
      </c>
      <c r="F64" s="39"/>
      <c r="G64" s="39"/>
      <c r="H64" s="39"/>
      <c r="I64" s="39"/>
      <c r="J64" s="40"/>
    </row>
    <row r="65" spans="1:16" ht="90" x14ac:dyDescent="0.25">
      <c r="A65" s="31" t="s">
        <v>81</v>
      </c>
      <c r="B65" s="38"/>
      <c r="C65" s="39"/>
      <c r="D65" s="39"/>
      <c r="E65" s="33" t="s">
        <v>171</v>
      </c>
      <c r="F65" s="39"/>
      <c r="G65" s="39"/>
      <c r="H65" s="39"/>
      <c r="I65" s="39"/>
      <c r="J65" s="40"/>
    </row>
    <row r="66" spans="1:16" x14ac:dyDescent="0.25">
      <c r="A66" s="31" t="s">
        <v>72</v>
      </c>
      <c r="B66" s="31">
        <v>19</v>
      </c>
      <c r="C66" s="32" t="s">
        <v>428</v>
      </c>
      <c r="D66" s="31" t="s">
        <v>134</v>
      </c>
      <c r="E66" s="33" t="s">
        <v>429</v>
      </c>
      <c r="F66" s="34" t="s">
        <v>138</v>
      </c>
      <c r="G66" s="35">
        <v>1989</v>
      </c>
      <c r="H66" s="36">
        <v>0</v>
      </c>
      <c r="I66" s="36">
        <f>ROUND(G66*H66,P4)</f>
        <v>0</v>
      </c>
      <c r="J66" s="31"/>
      <c r="O66" s="37">
        <f>I66*0.21</f>
        <v>0</v>
      </c>
      <c r="P66">
        <v>3</v>
      </c>
    </row>
    <row r="67" spans="1:16" ht="105" x14ac:dyDescent="0.25">
      <c r="A67" s="31" t="s">
        <v>77</v>
      </c>
      <c r="B67" s="38"/>
      <c r="C67" s="39"/>
      <c r="D67" s="39"/>
      <c r="E67" s="33" t="s">
        <v>430</v>
      </c>
      <c r="F67" s="39"/>
      <c r="G67" s="39"/>
      <c r="H67" s="39"/>
      <c r="I67" s="39"/>
      <c r="J67" s="40"/>
    </row>
    <row r="68" spans="1:16" x14ac:dyDescent="0.25">
      <c r="A68" s="31" t="s">
        <v>79</v>
      </c>
      <c r="B68" s="38"/>
      <c r="C68" s="39"/>
      <c r="D68" s="39"/>
      <c r="E68" s="41" t="s">
        <v>431</v>
      </c>
      <c r="F68" s="39"/>
      <c r="G68" s="39"/>
      <c r="H68" s="39"/>
      <c r="I68" s="39"/>
      <c r="J68" s="40"/>
    </row>
    <row r="69" spans="1:16" ht="409.5" x14ac:dyDescent="0.25">
      <c r="A69" s="31" t="s">
        <v>81</v>
      </c>
      <c r="B69" s="38"/>
      <c r="C69" s="39"/>
      <c r="D69" s="39"/>
      <c r="E69" s="33" t="s">
        <v>204</v>
      </c>
      <c r="F69" s="39"/>
      <c r="G69" s="39"/>
      <c r="H69" s="39"/>
      <c r="I69" s="39"/>
      <c r="J69" s="40"/>
    </row>
    <row r="70" spans="1:16" x14ac:dyDescent="0.25">
      <c r="A70" s="31" t="s">
        <v>72</v>
      </c>
      <c r="B70" s="31">
        <v>21</v>
      </c>
      <c r="C70" s="32" t="s">
        <v>432</v>
      </c>
      <c r="D70" s="31" t="s">
        <v>91</v>
      </c>
      <c r="E70" s="33" t="s">
        <v>433</v>
      </c>
      <c r="F70" s="34" t="s">
        <v>207</v>
      </c>
      <c r="G70" s="35">
        <v>39780</v>
      </c>
      <c r="H70" s="36">
        <v>0</v>
      </c>
      <c r="I70" s="36">
        <f>ROUND(G70*H70,P4)</f>
        <v>0</v>
      </c>
      <c r="J70" s="31"/>
      <c r="O70" s="37">
        <f>I70*0.21</f>
        <v>0</v>
      </c>
      <c r="P70">
        <v>3</v>
      </c>
    </row>
    <row r="71" spans="1:16" ht="45" x14ac:dyDescent="0.25">
      <c r="A71" s="31" t="s">
        <v>77</v>
      </c>
      <c r="B71" s="38"/>
      <c r="C71" s="39"/>
      <c r="D71" s="39"/>
      <c r="E71" s="33" t="s">
        <v>434</v>
      </c>
      <c r="F71" s="39"/>
      <c r="G71" s="39"/>
      <c r="H71" s="39"/>
      <c r="I71" s="39"/>
      <c r="J71" s="40"/>
    </row>
    <row r="72" spans="1:16" ht="30" x14ac:dyDescent="0.25">
      <c r="A72" s="31" t="s">
        <v>79</v>
      </c>
      <c r="B72" s="38"/>
      <c r="C72" s="39"/>
      <c r="D72" s="39"/>
      <c r="E72" s="41" t="s">
        <v>435</v>
      </c>
      <c r="F72" s="39"/>
      <c r="G72" s="39"/>
      <c r="H72" s="39"/>
      <c r="I72" s="39"/>
      <c r="J72" s="40"/>
    </row>
    <row r="73" spans="1:16" ht="30" x14ac:dyDescent="0.25">
      <c r="A73" s="31" t="s">
        <v>81</v>
      </c>
      <c r="B73" s="38"/>
      <c r="C73" s="39"/>
      <c r="D73" s="39"/>
      <c r="E73" s="33" t="s">
        <v>210</v>
      </c>
      <c r="F73" s="39"/>
      <c r="G73" s="39"/>
      <c r="H73" s="39"/>
      <c r="I73" s="39"/>
      <c r="J73" s="40"/>
    </row>
    <row r="74" spans="1:16" x14ac:dyDescent="0.25">
      <c r="A74" s="31" t="s">
        <v>72</v>
      </c>
      <c r="B74" s="31">
        <v>22</v>
      </c>
      <c r="C74" s="32" t="s">
        <v>436</v>
      </c>
      <c r="D74" s="31" t="s">
        <v>91</v>
      </c>
      <c r="E74" s="33" t="s">
        <v>437</v>
      </c>
      <c r="F74" s="34" t="s">
        <v>96</v>
      </c>
      <c r="G74" s="35">
        <v>1</v>
      </c>
      <c r="H74" s="36">
        <v>0</v>
      </c>
      <c r="I74" s="36">
        <f>ROUND(G74*H74,P4)</f>
        <v>0</v>
      </c>
      <c r="J74" s="31"/>
      <c r="O74" s="37">
        <f>I74*0.21</f>
        <v>0</v>
      </c>
      <c r="P74">
        <v>3</v>
      </c>
    </row>
    <row r="75" spans="1:16" ht="45" x14ac:dyDescent="0.25">
      <c r="A75" s="31" t="s">
        <v>77</v>
      </c>
      <c r="B75" s="38"/>
      <c r="C75" s="39"/>
      <c r="D75" s="39"/>
      <c r="E75" s="33" t="s">
        <v>438</v>
      </c>
      <c r="F75" s="39"/>
      <c r="G75" s="39"/>
      <c r="H75" s="39"/>
      <c r="I75" s="39"/>
      <c r="J75" s="40"/>
    </row>
    <row r="76" spans="1:16" ht="30" x14ac:dyDescent="0.25">
      <c r="A76" s="31" t="s">
        <v>79</v>
      </c>
      <c r="B76" s="38"/>
      <c r="C76" s="39"/>
      <c r="D76" s="39"/>
      <c r="E76" s="41" t="s">
        <v>80</v>
      </c>
      <c r="F76" s="39"/>
      <c r="G76" s="39"/>
      <c r="H76" s="39"/>
      <c r="I76" s="39"/>
      <c r="J76" s="40"/>
    </row>
    <row r="77" spans="1:16" ht="90" x14ac:dyDescent="0.25">
      <c r="A77" s="31" t="s">
        <v>81</v>
      </c>
      <c r="B77" s="38"/>
      <c r="C77" s="39"/>
      <c r="D77" s="39"/>
      <c r="E77" s="33" t="s">
        <v>439</v>
      </c>
      <c r="F77" s="39"/>
      <c r="G77" s="39"/>
      <c r="H77" s="39"/>
      <c r="I77" s="39"/>
      <c r="J77" s="40"/>
    </row>
    <row r="78" spans="1:16" x14ac:dyDescent="0.25">
      <c r="A78" s="31" t="s">
        <v>72</v>
      </c>
      <c r="B78" s="31">
        <v>23</v>
      </c>
      <c r="C78" s="32" t="s">
        <v>440</v>
      </c>
      <c r="D78" s="31" t="s">
        <v>91</v>
      </c>
      <c r="E78" s="33" t="s">
        <v>441</v>
      </c>
      <c r="F78" s="34" t="s">
        <v>213</v>
      </c>
      <c r="G78" s="35">
        <v>25</v>
      </c>
      <c r="H78" s="36">
        <v>0</v>
      </c>
      <c r="I78" s="36">
        <f>ROUND(G78*H78,P4)</f>
        <v>0</v>
      </c>
      <c r="J78" s="31"/>
      <c r="O78" s="37">
        <f>I78*0.21</f>
        <v>0</v>
      </c>
      <c r="P78">
        <v>3</v>
      </c>
    </row>
    <row r="79" spans="1:16" ht="75" x14ac:dyDescent="0.25">
      <c r="A79" s="31" t="s">
        <v>77</v>
      </c>
      <c r="B79" s="38"/>
      <c r="C79" s="39"/>
      <c r="D79" s="39"/>
      <c r="E79" s="33" t="s">
        <v>442</v>
      </c>
      <c r="F79" s="39"/>
      <c r="G79" s="39"/>
      <c r="H79" s="39"/>
      <c r="I79" s="39"/>
      <c r="J79" s="40"/>
    </row>
    <row r="80" spans="1:16" ht="30" x14ac:dyDescent="0.25">
      <c r="A80" s="31" t="s">
        <v>79</v>
      </c>
      <c r="B80" s="38"/>
      <c r="C80" s="39"/>
      <c r="D80" s="39"/>
      <c r="E80" s="41" t="s">
        <v>145</v>
      </c>
      <c r="F80" s="39"/>
      <c r="G80" s="39"/>
      <c r="H80" s="39"/>
      <c r="I80" s="39"/>
      <c r="J80" s="40"/>
    </row>
    <row r="81" spans="1:16" ht="90" x14ac:dyDescent="0.25">
      <c r="A81" s="31" t="s">
        <v>81</v>
      </c>
      <c r="B81" s="38"/>
      <c r="C81" s="39"/>
      <c r="D81" s="39"/>
      <c r="E81" s="33" t="s">
        <v>439</v>
      </c>
      <c r="F81" s="39"/>
      <c r="G81" s="39"/>
      <c r="H81" s="39"/>
      <c r="I81" s="39"/>
      <c r="J81" s="40"/>
    </row>
    <row r="82" spans="1:16" x14ac:dyDescent="0.25">
      <c r="A82" s="31" t="s">
        <v>72</v>
      </c>
      <c r="B82" s="31">
        <v>25</v>
      </c>
      <c r="C82" s="32" t="s">
        <v>225</v>
      </c>
      <c r="D82" s="31" t="s">
        <v>197</v>
      </c>
      <c r="E82" s="33" t="s">
        <v>226</v>
      </c>
      <c r="F82" s="34" t="s">
        <v>138</v>
      </c>
      <c r="G82" s="35">
        <v>5633.5</v>
      </c>
      <c r="H82" s="36">
        <v>0</v>
      </c>
      <c r="I82" s="36">
        <f>ROUND(G82*H82,P4)</f>
        <v>0</v>
      </c>
      <c r="J82" s="31"/>
      <c r="O82" s="37">
        <f>I82*0.21</f>
        <v>0</v>
      </c>
      <c r="P82">
        <v>3</v>
      </c>
    </row>
    <row r="83" spans="1:16" ht="180" x14ac:dyDescent="0.25">
      <c r="A83" s="31" t="s">
        <v>77</v>
      </c>
      <c r="B83" s="38"/>
      <c r="C83" s="39"/>
      <c r="D83" s="39"/>
      <c r="E83" s="33" t="s">
        <v>443</v>
      </c>
      <c r="F83" s="39"/>
      <c r="G83" s="39"/>
      <c r="H83" s="39"/>
      <c r="I83" s="39"/>
      <c r="J83" s="40"/>
    </row>
    <row r="84" spans="1:16" x14ac:dyDescent="0.25">
      <c r="A84" s="31" t="s">
        <v>79</v>
      </c>
      <c r="B84" s="38"/>
      <c r="C84" s="39"/>
      <c r="D84" s="39"/>
      <c r="E84" s="41" t="s">
        <v>444</v>
      </c>
      <c r="F84" s="39"/>
      <c r="G84" s="39"/>
      <c r="H84" s="39"/>
      <c r="I84" s="39"/>
      <c r="J84" s="40"/>
    </row>
    <row r="85" spans="1:16" ht="255" x14ac:dyDescent="0.25">
      <c r="A85" s="31" t="s">
        <v>81</v>
      </c>
      <c r="B85" s="38"/>
      <c r="C85" s="39"/>
      <c r="D85" s="39"/>
      <c r="E85" s="33" t="s">
        <v>445</v>
      </c>
      <c r="F85" s="39"/>
      <c r="G85" s="39"/>
      <c r="H85" s="39"/>
      <c r="I85" s="39"/>
      <c r="J85" s="40"/>
    </row>
    <row r="86" spans="1:16" ht="30" x14ac:dyDescent="0.25">
      <c r="A86" s="31" t="s">
        <v>72</v>
      </c>
      <c r="B86" s="31">
        <v>26</v>
      </c>
      <c r="C86" s="32" t="s">
        <v>446</v>
      </c>
      <c r="D86" s="31" t="s">
        <v>91</v>
      </c>
      <c r="E86" s="33" t="s">
        <v>447</v>
      </c>
      <c r="F86" s="34" t="s">
        <v>138</v>
      </c>
      <c r="G86" s="35">
        <v>1989</v>
      </c>
      <c r="H86" s="36">
        <v>0</v>
      </c>
      <c r="I86" s="36">
        <f>ROUND(G86*H86,P4)</f>
        <v>0</v>
      </c>
      <c r="J86" s="31"/>
      <c r="O86" s="37">
        <f>I86*0.21</f>
        <v>0</v>
      </c>
      <c r="P86">
        <v>3</v>
      </c>
    </row>
    <row r="87" spans="1:16" ht="30" x14ac:dyDescent="0.25">
      <c r="A87" s="31" t="s">
        <v>77</v>
      </c>
      <c r="B87" s="38"/>
      <c r="C87" s="39"/>
      <c r="D87" s="39"/>
      <c r="E87" s="33" t="s">
        <v>448</v>
      </c>
      <c r="F87" s="39"/>
      <c r="G87" s="39"/>
      <c r="H87" s="39"/>
      <c r="I87" s="39"/>
      <c r="J87" s="40"/>
    </row>
    <row r="88" spans="1:16" ht="30" x14ac:dyDescent="0.25">
      <c r="A88" s="31" t="s">
        <v>79</v>
      </c>
      <c r="B88" s="38"/>
      <c r="C88" s="39"/>
      <c r="D88" s="39"/>
      <c r="E88" s="41" t="s">
        <v>449</v>
      </c>
      <c r="F88" s="39"/>
      <c r="G88" s="39"/>
      <c r="H88" s="39"/>
      <c r="I88" s="39"/>
      <c r="J88" s="40"/>
    </row>
    <row r="89" spans="1:16" ht="390" x14ac:dyDescent="0.25">
      <c r="A89" s="31" t="s">
        <v>81</v>
      </c>
      <c r="B89" s="38"/>
      <c r="C89" s="39"/>
      <c r="D89" s="39"/>
      <c r="E89" s="33" t="s">
        <v>450</v>
      </c>
      <c r="F89" s="39"/>
      <c r="G89" s="39"/>
      <c r="H89" s="39"/>
      <c r="I89" s="39"/>
      <c r="J89" s="40"/>
    </row>
    <row r="90" spans="1:16" x14ac:dyDescent="0.25">
      <c r="A90" s="31" t="s">
        <v>72</v>
      </c>
      <c r="B90" s="31">
        <v>27</v>
      </c>
      <c r="C90" s="32" t="s">
        <v>230</v>
      </c>
      <c r="D90" s="31" t="s">
        <v>74</v>
      </c>
      <c r="E90" s="33" t="s">
        <v>231</v>
      </c>
      <c r="F90" s="34" t="s">
        <v>138</v>
      </c>
      <c r="G90" s="35">
        <v>75</v>
      </c>
      <c r="H90" s="36">
        <v>0</v>
      </c>
      <c r="I90" s="36">
        <f>ROUND(G90*H90,P4)</f>
        <v>0</v>
      </c>
      <c r="J90" s="31"/>
      <c r="O90" s="37">
        <f>I90*0.21</f>
        <v>0</v>
      </c>
      <c r="P90">
        <v>3</v>
      </c>
    </row>
    <row r="91" spans="1:16" ht="45" x14ac:dyDescent="0.25">
      <c r="A91" s="31" t="s">
        <v>77</v>
      </c>
      <c r="B91" s="38"/>
      <c r="C91" s="39"/>
      <c r="D91" s="39"/>
      <c r="E91" s="33" t="s">
        <v>232</v>
      </c>
      <c r="F91" s="39"/>
      <c r="G91" s="39"/>
      <c r="H91" s="39"/>
      <c r="I91" s="39"/>
      <c r="J91" s="40"/>
    </row>
    <row r="92" spans="1:16" ht="30" x14ac:dyDescent="0.25">
      <c r="A92" s="31" t="s">
        <v>79</v>
      </c>
      <c r="B92" s="38"/>
      <c r="C92" s="39"/>
      <c r="D92" s="39"/>
      <c r="E92" s="41" t="s">
        <v>451</v>
      </c>
      <c r="F92" s="39"/>
      <c r="G92" s="39"/>
      <c r="H92" s="39"/>
      <c r="I92" s="39"/>
      <c r="J92" s="40"/>
    </row>
    <row r="93" spans="1:16" ht="405" x14ac:dyDescent="0.25">
      <c r="A93" s="31" t="s">
        <v>81</v>
      </c>
      <c r="B93" s="38"/>
      <c r="C93" s="39"/>
      <c r="D93" s="39"/>
      <c r="E93" s="33" t="s">
        <v>234</v>
      </c>
      <c r="F93" s="39"/>
      <c r="G93" s="39"/>
      <c r="H93" s="39"/>
      <c r="I93" s="39"/>
      <c r="J93" s="40"/>
    </row>
    <row r="94" spans="1:16" x14ac:dyDescent="0.25">
      <c r="A94" s="31" t="s">
        <v>72</v>
      </c>
      <c r="B94" s="31">
        <v>28</v>
      </c>
      <c r="C94" s="32" t="s">
        <v>235</v>
      </c>
      <c r="D94" s="31" t="s">
        <v>91</v>
      </c>
      <c r="E94" s="33" t="s">
        <v>236</v>
      </c>
      <c r="F94" s="34" t="s">
        <v>138</v>
      </c>
      <c r="G94" s="35">
        <v>196</v>
      </c>
      <c r="H94" s="36">
        <v>0</v>
      </c>
      <c r="I94" s="36">
        <f>ROUND(G94*H94,P4)</f>
        <v>0</v>
      </c>
      <c r="J94" s="31"/>
      <c r="O94" s="37">
        <f>I94*0.21</f>
        <v>0</v>
      </c>
      <c r="P94">
        <v>3</v>
      </c>
    </row>
    <row r="95" spans="1:16" ht="90" x14ac:dyDescent="0.25">
      <c r="A95" s="31" t="s">
        <v>77</v>
      </c>
      <c r="B95" s="38"/>
      <c r="C95" s="39"/>
      <c r="D95" s="39"/>
      <c r="E95" s="33" t="s">
        <v>452</v>
      </c>
      <c r="F95" s="39"/>
      <c r="G95" s="39"/>
      <c r="H95" s="39"/>
      <c r="I95" s="39"/>
      <c r="J95" s="40"/>
    </row>
    <row r="96" spans="1:16" ht="30" x14ac:dyDescent="0.25">
      <c r="A96" s="31" t="s">
        <v>79</v>
      </c>
      <c r="B96" s="38"/>
      <c r="C96" s="39"/>
      <c r="D96" s="39"/>
      <c r="E96" s="41" t="s">
        <v>453</v>
      </c>
      <c r="F96" s="39"/>
      <c r="G96" s="39"/>
      <c r="H96" s="39"/>
      <c r="I96" s="39"/>
      <c r="J96" s="40"/>
    </row>
    <row r="97" spans="1:16" ht="345" x14ac:dyDescent="0.25">
      <c r="A97" s="31" t="s">
        <v>81</v>
      </c>
      <c r="B97" s="38"/>
      <c r="C97" s="39"/>
      <c r="D97" s="39"/>
      <c r="E97" s="33" t="s">
        <v>239</v>
      </c>
      <c r="F97" s="39"/>
      <c r="G97" s="39"/>
      <c r="H97" s="39"/>
      <c r="I97" s="39"/>
      <c r="J97" s="40"/>
    </row>
    <row r="98" spans="1:16" ht="30" x14ac:dyDescent="0.25">
      <c r="A98" s="31" t="s">
        <v>72</v>
      </c>
      <c r="B98" s="31">
        <v>29</v>
      </c>
      <c r="C98" s="32" t="s">
        <v>245</v>
      </c>
      <c r="D98" s="31" t="s">
        <v>183</v>
      </c>
      <c r="E98" s="33" t="s">
        <v>246</v>
      </c>
      <c r="F98" s="34" t="s">
        <v>130</v>
      </c>
      <c r="G98" s="35">
        <v>1000</v>
      </c>
      <c r="H98" s="36">
        <v>0</v>
      </c>
      <c r="I98" s="36">
        <f>ROUND(G98*H98,P4)</f>
        <v>0</v>
      </c>
      <c r="J98" s="31"/>
      <c r="O98" s="37">
        <f>I98*0.21</f>
        <v>0</v>
      </c>
      <c r="P98">
        <v>3</v>
      </c>
    </row>
    <row r="99" spans="1:16" ht="75" x14ac:dyDescent="0.25">
      <c r="A99" s="31" t="s">
        <v>77</v>
      </c>
      <c r="B99" s="38"/>
      <c r="C99" s="39"/>
      <c r="D99" s="39"/>
      <c r="E99" s="33" t="s">
        <v>185</v>
      </c>
      <c r="F99" s="39"/>
      <c r="G99" s="39"/>
      <c r="H99" s="39"/>
      <c r="I99" s="39"/>
      <c r="J99" s="40"/>
    </row>
    <row r="100" spans="1:16" x14ac:dyDescent="0.25">
      <c r="A100" s="31" t="s">
        <v>79</v>
      </c>
      <c r="B100" s="38"/>
      <c r="C100" s="39"/>
      <c r="D100" s="39"/>
      <c r="E100" s="41" t="s">
        <v>186</v>
      </c>
      <c r="F100" s="39"/>
      <c r="G100" s="39"/>
      <c r="H100" s="39"/>
      <c r="I100" s="39"/>
      <c r="J100" s="40"/>
    </row>
    <row r="101" spans="1:16" ht="30" x14ac:dyDescent="0.25">
      <c r="A101" s="31" t="s">
        <v>81</v>
      </c>
      <c r="B101" s="38"/>
      <c r="C101" s="39"/>
      <c r="D101" s="39"/>
      <c r="E101" s="33" t="s">
        <v>247</v>
      </c>
      <c r="F101" s="39"/>
      <c r="G101" s="39"/>
      <c r="H101" s="39"/>
      <c r="I101" s="39"/>
      <c r="J101" s="40"/>
    </row>
    <row r="102" spans="1:16" x14ac:dyDescent="0.25">
      <c r="A102" s="25" t="s">
        <v>69</v>
      </c>
      <c r="B102" s="26"/>
      <c r="C102" s="27" t="s">
        <v>197</v>
      </c>
      <c r="D102" s="28"/>
      <c r="E102" s="25" t="s">
        <v>256</v>
      </c>
      <c r="F102" s="28"/>
      <c r="G102" s="28"/>
      <c r="H102" s="28"/>
      <c r="I102" s="29">
        <f>SUMIFS(I103:I106,A103:A106,"P")</f>
        <v>0</v>
      </c>
      <c r="J102" s="30"/>
    </row>
    <row r="103" spans="1:16" x14ac:dyDescent="0.25">
      <c r="A103" s="31" t="s">
        <v>72</v>
      </c>
      <c r="B103" s="31">
        <v>30</v>
      </c>
      <c r="C103" s="32" t="s">
        <v>454</v>
      </c>
      <c r="D103" s="31" t="s">
        <v>74</v>
      </c>
      <c r="E103" s="33" t="s">
        <v>455</v>
      </c>
      <c r="F103" s="34" t="s">
        <v>213</v>
      </c>
      <c r="G103" s="35">
        <v>1275</v>
      </c>
      <c r="H103" s="36">
        <v>0</v>
      </c>
      <c r="I103" s="36">
        <f>ROUND(G103*H103,P4)</f>
        <v>0</v>
      </c>
      <c r="J103" s="31"/>
      <c r="O103" s="37">
        <f>I103*0.21</f>
        <v>0</v>
      </c>
      <c r="P103">
        <v>3</v>
      </c>
    </row>
    <row r="104" spans="1:16" ht="195" x14ac:dyDescent="0.25">
      <c r="A104" s="31" t="s">
        <v>77</v>
      </c>
      <c r="B104" s="38"/>
      <c r="C104" s="39"/>
      <c r="D104" s="39"/>
      <c r="E104" s="33" t="s">
        <v>456</v>
      </c>
      <c r="F104" s="39"/>
      <c r="G104" s="39"/>
      <c r="H104" s="39"/>
      <c r="I104" s="39"/>
      <c r="J104" s="40"/>
    </row>
    <row r="105" spans="1:16" ht="30" x14ac:dyDescent="0.25">
      <c r="A105" s="31" t="s">
        <v>79</v>
      </c>
      <c r="B105" s="38"/>
      <c r="C105" s="39"/>
      <c r="D105" s="39"/>
      <c r="E105" s="41" t="s">
        <v>457</v>
      </c>
      <c r="F105" s="39"/>
      <c r="G105" s="39"/>
      <c r="H105" s="39"/>
      <c r="I105" s="39"/>
      <c r="J105" s="40"/>
    </row>
    <row r="106" spans="1:16" ht="195" x14ac:dyDescent="0.25">
      <c r="A106" s="31" t="s">
        <v>81</v>
      </c>
      <c r="B106" s="38"/>
      <c r="C106" s="39"/>
      <c r="D106" s="39"/>
      <c r="E106" s="33" t="s">
        <v>458</v>
      </c>
      <c r="F106" s="39"/>
      <c r="G106" s="39"/>
      <c r="H106" s="39"/>
      <c r="I106" s="39"/>
      <c r="J106" s="40"/>
    </row>
    <row r="107" spans="1:16" x14ac:dyDescent="0.25">
      <c r="A107" s="25" t="s">
        <v>69</v>
      </c>
      <c r="B107" s="26"/>
      <c r="C107" s="27" t="s">
        <v>262</v>
      </c>
      <c r="D107" s="28"/>
      <c r="E107" s="25" t="s">
        <v>263</v>
      </c>
      <c r="F107" s="28"/>
      <c r="G107" s="28"/>
      <c r="H107" s="28"/>
      <c r="I107" s="29">
        <f>SUMIFS(I108:I115,A108:A115,"P")</f>
        <v>0</v>
      </c>
      <c r="J107" s="30"/>
    </row>
    <row r="108" spans="1:16" ht="30" x14ac:dyDescent="0.25">
      <c r="A108" s="31" t="s">
        <v>72</v>
      </c>
      <c r="B108" s="31">
        <v>31</v>
      </c>
      <c r="C108" s="32" t="s">
        <v>459</v>
      </c>
      <c r="D108" s="31" t="s">
        <v>389</v>
      </c>
      <c r="E108" s="33" t="s">
        <v>460</v>
      </c>
      <c r="F108" s="34" t="s">
        <v>138</v>
      </c>
      <c r="G108" s="35">
        <v>30</v>
      </c>
      <c r="H108" s="36">
        <v>0</v>
      </c>
      <c r="I108" s="36">
        <f>ROUND(G108*H108,P4)</f>
        <v>0</v>
      </c>
      <c r="J108" s="31"/>
      <c r="O108" s="37">
        <f>I108*0.21</f>
        <v>0</v>
      </c>
      <c r="P108">
        <v>3</v>
      </c>
    </row>
    <row r="109" spans="1:16" ht="45" x14ac:dyDescent="0.25">
      <c r="A109" s="31" t="s">
        <v>77</v>
      </c>
      <c r="B109" s="38"/>
      <c r="C109" s="39"/>
      <c r="D109" s="39"/>
      <c r="E109" s="33" t="s">
        <v>461</v>
      </c>
      <c r="F109" s="39"/>
      <c r="G109" s="39"/>
      <c r="H109" s="39"/>
      <c r="I109" s="39"/>
      <c r="J109" s="40"/>
    </row>
    <row r="110" spans="1:16" ht="30" x14ac:dyDescent="0.25">
      <c r="A110" s="31" t="s">
        <v>79</v>
      </c>
      <c r="B110" s="38"/>
      <c r="C110" s="39"/>
      <c r="D110" s="39"/>
      <c r="E110" s="41" t="s">
        <v>462</v>
      </c>
      <c r="F110" s="39"/>
      <c r="G110" s="39"/>
      <c r="H110" s="39"/>
      <c r="I110" s="39"/>
      <c r="J110" s="40"/>
    </row>
    <row r="111" spans="1:16" ht="75" x14ac:dyDescent="0.25">
      <c r="A111" s="31" t="s">
        <v>81</v>
      </c>
      <c r="B111" s="38"/>
      <c r="C111" s="39"/>
      <c r="D111" s="39"/>
      <c r="E111" s="33" t="s">
        <v>463</v>
      </c>
      <c r="F111" s="39"/>
      <c r="G111" s="39"/>
      <c r="H111" s="39"/>
      <c r="I111" s="39"/>
      <c r="J111" s="40"/>
    </row>
    <row r="112" spans="1:16" x14ac:dyDescent="0.25">
      <c r="A112" s="31" t="s">
        <v>72</v>
      </c>
      <c r="B112" s="31">
        <v>32</v>
      </c>
      <c r="C112" s="32" t="s">
        <v>459</v>
      </c>
      <c r="D112" s="31" t="s">
        <v>393</v>
      </c>
      <c r="E112" s="33" t="s">
        <v>464</v>
      </c>
      <c r="F112" s="34" t="s">
        <v>465</v>
      </c>
      <c r="G112" s="35">
        <v>20</v>
      </c>
      <c r="H112" s="36">
        <v>0</v>
      </c>
      <c r="I112" s="36">
        <f>ROUND(G112*H112,P4)</f>
        <v>0</v>
      </c>
      <c r="J112" s="31"/>
      <c r="O112" s="37">
        <f>I112*0.21</f>
        <v>0</v>
      </c>
      <c r="P112">
        <v>3</v>
      </c>
    </row>
    <row r="113" spans="1:16" x14ac:dyDescent="0.25">
      <c r="A113" s="31" t="s">
        <v>77</v>
      </c>
      <c r="B113" s="38"/>
      <c r="C113" s="39"/>
      <c r="D113" s="39"/>
      <c r="E113" s="33" t="s">
        <v>466</v>
      </c>
      <c r="F113" s="39"/>
      <c r="G113" s="39"/>
      <c r="H113" s="39"/>
      <c r="I113" s="39"/>
      <c r="J113" s="40"/>
    </row>
    <row r="114" spans="1:16" ht="30" x14ac:dyDescent="0.25">
      <c r="A114" s="31" t="s">
        <v>79</v>
      </c>
      <c r="B114" s="38"/>
      <c r="C114" s="39"/>
      <c r="D114" s="39"/>
      <c r="E114" s="41" t="s">
        <v>467</v>
      </c>
      <c r="F114" s="39"/>
      <c r="G114" s="39"/>
      <c r="H114" s="39"/>
      <c r="I114" s="39"/>
      <c r="J114" s="40"/>
    </row>
    <row r="115" spans="1:16" ht="75" x14ac:dyDescent="0.25">
      <c r="A115" s="31" t="s">
        <v>81</v>
      </c>
      <c r="B115" s="38"/>
      <c r="C115" s="39"/>
      <c r="D115" s="39"/>
      <c r="E115" s="33" t="s">
        <v>468</v>
      </c>
      <c r="F115" s="39"/>
      <c r="G115" s="39"/>
      <c r="H115" s="39"/>
      <c r="I115" s="39"/>
      <c r="J115" s="40"/>
    </row>
    <row r="116" spans="1:16" x14ac:dyDescent="0.25">
      <c r="A116" s="25" t="s">
        <v>69</v>
      </c>
      <c r="B116" s="26"/>
      <c r="C116" s="27" t="s">
        <v>274</v>
      </c>
      <c r="D116" s="28"/>
      <c r="E116" s="25" t="s">
        <v>275</v>
      </c>
      <c r="F116" s="28"/>
      <c r="G116" s="28"/>
      <c r="H116" s="28"/>
      <c r="I116" s="29">
        <f>SUMIFS(I117:I208,A117:A208,"P")</f>
        <v>0</v>
      </c>
      <c r="J116" s="30"/>
    </row>
    <row r="117" spans="1:16" ht="30" x14ac:dyDescent="0.25">
      <c r="A117" s="31" t="s">
        <v>72</v>
      </c>
      <c r="B117" s="31">
        <v>33</v>
      </c>
      <c r="C117" s="32" t="s">
        <v>469</v>
      </c>
      <c r="D117" s="31" t="s">
        <v>134</v>
      </c>
      <c r="E117" s="33" t="s">
        <v>470</v>
      </c>
      <c r="F117" s="34" t="s">
        <v>130</v>
      </c>
      <c r="G117" s="35">
        <v>105</v>
      </c>
      <c r="H117" s="36">
        <v>0</v>
      </c>
      <c r="I117" s="36">
        <f>ROUND(G117*H117,P4)</f>
        <v>0</v>
      </c>
      <c r="J117" s="31"/>
      <c r="O117" s="37">
        <f>I117*0.21</f>
        <v>0</v>
      </c>
      <c r="P117">
        <v>3</v>
      </c>
    </row>
    <row r="118" spans="1:16" ht="45" x14ac:dyDescent="0.25">
      <c r="A118" s="31" t="s">
        <v>77</v>
      </c>
      <c r="B118" s="38"/>
      <c r="C118" s="39"/>
      <c r="D118" s="39"/>
      <c r="E118" s="33" t="s">
        <v>471</v>
      </c>
      <c r="F118" s="39"/>
      <c r="G118" s="39"/>
      <c r="H118" s="39"/>
      <c r="I118" s="39"/>
      <c r="J118" s="40"/>
    </row>
    <row r="119" spans="1:16" ht="30" x14ac:dyDescent="0.25">
      <c r="A119" s="31" t="s">
        <v>79</v>
      </c>
      <c r="B119" s="38"/>
      <c r="C119" s="39"/>
      <c r="D119" s="39"/>
      <c r="E119" s="41" t="s">
        <v>472</v>
      </c>
      <c r="F119" s="39"/>
      <c r="G119" s="39"/>
      <c r="H119" s="39"/>
      <c r="I119" s="39"/>
      <c r="J119" s="40"/>
    </row>
    <row r="120" spans="1:16" ht="60" x14ac:dyDescent="0.25">
      <c r="A120" s="31" t="s">
        <v>81</v>
      </c>
      <c r="B120" s="38"/>
      <c r="C120" s="39"/>
      <c r="D120" s="39"/>
      <c r="E120" s="33" t="s">
        <v>280</v>
      </c>
      <c r="F120" s="39"/>
      <c r="G120" s="39"/>
      <c r="H120" s="39"/>
      <c r="I120" s="39"/>
      <c r="J120" s="40"/>
    </row>
    <row r="121" spans="1:16" ht="30" x14ac:dyDescent="0.25">
      <c r="A121" s="31" t="s">
        <v>72</v>
      </c>
      <c r="B121" s="31">
        <v>34</v>
      </c>
      <c r="C121" s="32" t="s">
        <v>469</v>
      </c>
      <c r="D121" s="31" t="s">
        <v>197</v>
      </c>
      <c r="E121" s="33" t="s">
        <v>470</v>
      </c>
      <c r="F121" s="34" t="s">
        <v>130</v>
      </c>
      <c r="G121" s="35">
        <v>6144</v>
      </c>
      <c r="H121" s="36">
        <v>0</v>
      </c>
      <c r="I121" s="36">
        <f>ROUND(G121*H121,P4)</f>
        <v>0</v>
      </c>
      <c r="J121" s="31"/>
      <c r="O121" s="37">
        <f>I121*0.21</f>
        <v>0</v>
      </c>
      <c r="P121">
        <v>3</v>
      </c>
    </row>
    <row r="122" spans="1:16" ht="60" x14ac:dyDescent="0.25">
      <c r="A122" s="31" t="s">
        <v>77</v>
      </c>
      <c r="B122" s="38"/>
      <c r="C122" s="39"/>
      <c r="D122" s="39"/>
      <c r="E122" s="33" t="s">
        <v>473</v>
      </c>
      <c r="F122" s="39"/>
      <c r="G122" s="39"/>
      <c r="H122" s="39"/>
      <c r="I122" s="39"/>
      <c r="J122" s="40"/>
    </row>
    <row r="123" spans="1:16" x14ac:dyDescent="0.25">
      <c r="A123" s="31" t="s">
        <v>79</v>
      </c>
      <c r="B123" s="38"/>
      <c r="C123" s="39"/>
      <c r="D123" s="39"/>
      <c r="E123" s="41" t="s">
        <v>474</v>
      </c>
      <c r="F123" s="39"/>
      <c r="G123" s="39"/>
      <c r="H123" s="39"/>
      <c r="I123" s="39"/>
      <c r="J123" s="40"/>
    </row>
    <row r="124" spans="1:16" ht="60" x14ac:dyDescent="0.25">
      <c r="A124" s="31" t="s">
        <v>81</v>
      </c>
      <c r="B124" s="38"/>
      <c r="C124" s="39"/>
      <c r="D124" s="39"/>
      <c r="E124" s="33" t="s">
        <v>280</v>
      </c>
      <c r="F124" s="39"/>
      <c r="G124" s="39"/>
      <c r="H124" s="39"/>
      <c r="I124" s="39"/>
      <c r="J124" s="40"/>
    </row>
    <row r="125" spans="1:16" ht="30" x14ac:dyDescent="0.25">
      <c r="A125" s="31" t="s">
        <v>72</v>
      </c>
      <c r="B125" s="31">
        <v>79</v>
      </c>
      <c r="C125" s="32" t="s">
        <v>469</v>
      </c>
      <c r="D125" s="31" t="s">
        <v>303</v>
      </c>
      <c r="E125" s="33" t="s">
        <v>470</v>
      </c>
      <c r="F125" s="34" t="s">
        <v>130</v>
      </c>
      <c r="G125" s="35">
        <v>486</v>
      </c>
      <c r="H125" s="36">
        <v>0</v>
      </c>
      <c r="I125" s="36">
        <f>ROUND(G125*H125,P4)</f>
        <v>0</v>
      </c>
      <c r="J125" s="31"/>
      <c r="O125" s="37">
        <f>I125*0.21</f>
        <v>0</v>
      </c>
      <c r="P125">
        <v>3</v>
      </c>
    </row>
    <row r="126" spans="1:16" ht="60" x14ac:dyDescent="0.25">
      <c r="A126" s="31" t="s">
        <v>77</v>
      </c>
      <c r="B126" s="38"/>
      <c r="C126" s="39"/>
      <c r="D126" s="39"/>
      <c r="E126" s="33" t="s">
        <v>475</v>
      </c>
      <c r="F126" s="39"/>
      <c r="G126" s="39"/>
      <c r="H126" s="39"/>
      <c r="I126" s="39"/>
      <c r="J126" s="40"/>
    </row>
    <row r="127" spans="1:16" ht="30" x14ac:dyDescent="0.25">
      <c r="A127" s="31" t="s">
        <v>79</v>
      </c>
      <c r="B127" s="38"/>
      <c r="C127" s="39"/>
      <c r="D127" s="39"/>
      <c r="E127" s="41" t="s">
        <v>476</v>
      </c>
      <c r="F127" s="39"/>
      <c r="G127" s="39"/>
      <c r="H127" s="39"/>
      <c r="I127" s="39"/>
      <c r="J127" s="40"/>
    </row>
    <row r="128" spans="1:16" ht="60" x14ac:dyDescent="0.25">
      <c r="A128" s="31" t="s">
        <v>81</v>
      </c>
      <c r="B128" s="38"/>
      <c r="C128" s="39"/>
      <c r="D128" s="39"/>
      <c r="E128" s="33" t="s">
        <v>280</v>
      </c>
      <c r="F128" s="39"/>
      <c r="G128" s="39"/>
      <c r="H128" s="39"/>
      <c r="I128" s="39"/>
      <c r="J128" s="40"/>
    </row>
    <row r="129" spans="1:16" x14ac:dyDescent="0.25">
      <c r="A129" s="31" t="s">
        <v>72</v>
      </c>
      <c r="B129" s="31">
        <v>35</v>
      </c>
      <c r="C129" s="32" t="s">
        <v>477</v>
      </c>
      <c r="D129" s="31" t="s">
        <v>91</v>
      </c>
      <c r="E129" s="33" t="s">
        <v>478</v>
      </c>
      <c r="F129" s="34" t="s">
        <v>130</v>
      </c>
      <c r="G129" s="35">
        <v>103</v>
      </c>
      <c r="H129" s="36">
        <v>0</v>
      </c>
      <c r="I129" s="36">
        <f>ROUND(G129*H129,P4)</f>
        <v>0</v>
      </c>
      <c r="J129" s="31"/>
      <c r="O129" s="37">
        <f>I129*0.21</f>
        <v>0</v>
      </c>
      <c r="P129">
        <v>3</v>
      </c>
    </row>
    <row r="130" spans="1:16" x14ac:dyDescent="0.25">
      <c r="A130" s="31" t="s">
        <v>77</v>
      </c>
      <c r="B130" s="38"/>
      <c r="C130" s="39"/>
      <c r="D130" s="39"/>
      <c r="E130" s="33" t="s">
        <v>479</v>
      </c>
      <c r="F130" s="39"/>
      <c r="G130" s="39"/>
      <c r="H130" s="39"/>
      <c r="I130" s="39"/>
      <c r="J130" s="40"/>
    </row>
    <row r="131" spans="1:16" ht="30" x14ac:dyDescent="0.25">
      <c r="A131" s="31" t="s">
        <v>79</v>
      </c>
      <c r="B131" s="38"/>
      <c r="C131" s="39"/>
      <c r="D131" s="39"/>
      <c r="E131" s="41" t="s">
        <v>480</v>
      </c>
      <c r="F131" s="39"/>
      <c r="G131" s="39"/>
      <c r="H131" s="39"/>
      <c r="I131" s="39"/>
      <c r="J131" s="40"/>
    </row>
    <row r="132" spans="1:16" ht="60" x14ac:dyDescent="0.25">
      <c r="A132" s="31" t="s">
        <v>81</v>
      </c>
      <c r="B132" s="38"/>
      <c r="C132" s="39"/>
      <c r="D132" s="39"/>
      <c r="E132" s="33" t="s">
        <v>280</v>
      </c>
      <c r="F132" s="39"/>
      <c r="G132" s="39"/>
      <c r="H132" s="39"/>
      <c r="I132" s="39"/>
      <c r="J132" s="40"/>
    </row>
    <row r="133" spans="1:16" x14ac:dyDescent="0.25">
      <c r="A133" s="31" t="s">
        <v>72</v>
      </c>
      <c r="B133" s="31">
        <v>36</v>
      </c>
      <c r="C133" s="32" t="s">
        <v>481</v>
      </c>
      <c r="D133" s="31" t="s">
        <v>134</v>
      </c>
      <c r="E133" s="33" t="s">
        <v>482</v>
      </c>
      <c r="F133" s="34" t="s">
        <v>130</v>
      </c>
      <c r="G133" s="35">
        <v>105</v>
      </c>
      <c r="H133" s="36">
        <v>0</v>
      </c>
      <c r="I133" s="36">
        <f>ROUND(G133*H133,P4)</f>
        <v>0</v>
      </c>
      <c r="J133" s="31"/>
      <c r="O133" s="37">
        <f>I133*0.21</f>
        <v>0</v>
      </c>
      <c r="P133">
        <v>3</v>
      </c>
    </row>
    <row r="134" spans="1:16" ht="45" x14ac:dyDescent="0.25">
      <c r="A134" s="31" t="s">
        <v>77</v>
      </c>
      <c r="B134" s="38"/>
      <c r="C134" s="39"/>
      <c r="D134" s="39"/>
      <c r="E134" s="33" t="s">
        <v>483</v>
      </c>
      <c r="F134" s="39"/>
      <c r="G134" s="39"/>
      <c r="H134" s="39"/>
      <c r="I134" s="39"/>
      <c r="J134" s="40"/>
    </row>
    <row r="135" spans="1:16" ht="30" x14ac:dyDescent="0.25">
      <c r="A135" s="31" t="s">
        <v>79</v>
      </c>
      <c r="B135" s="38"/>
      <c r="C135" s="39"/>
      <c r="D135" s="39"/>
      <c r="E135" s="41" t="s">
        <v>472</v>
      </c>
      <c r="F135" s="39"/>
      <c r="G135" s="39"/>
      <c r="H135" s="39"/>
      <c r="I135" s="39"/>
      <c r="J135" s="40"/>
    </row>
    <row r="136" spans="1:16" ht="60" x14ac:dyDescent="0.25">
      <c r="A136" s="31" t="s">
        <v>81</v>
      </c>
      <c r="B136" s="38"/>
      <c r="C136" s="39"/>
      <c r="D136" s="39"/>
      <c r="E136" s="33" t="s">
        <v>280</v>
      </c>
      <c r="F136" s="39"/>
      <c r="G136" s="39"/>
      <c r="H136" s="39"/>
      <c r="I136" s="39"/>
      <c r="J136" s="40"/>
    </row>
    <row r="137" spans="1:16" x14ac:dyDescent="0.25">
      <c r="A137" s="31" t="s">
        <v>72</v>
      </c>
      <c r="B137" s="31">
        <v>37</v>
      </c>
      <c r="C137" s="32" t="s">
        <v>481</v>
      </c>
      <c r="D137" s="31" t="s">
        <v>197</v>
      </c>
      <c r="E137" s="33" t="s">
        <v>482</v>
      </c>
      <c r="F137" s="34" t="s">
        <v>130</v>
      </c>
      <c r="G137" s="35">
        <v>6144</v>
      </c>
      <c r="H137" s="36">
        <v>0</v>
      </c>
      <c r="I137" s="36">
        <f>ROUND(G137*H137,P4)</f>
        <v>0</v>
      </c>
      <c r="J137" s="31"/>
      <c r="O137" s="37">
        <f>I137*0.21</f>
        <v>0</v>
      </c>
      <c r="P137">
        <v>3</v>
      </c>
    </row>
    <row r="138" spans="1:16" ht="60" x14ac:dyDescent="0.25">
      <c r="A138" s="31" t="s">
        <v>77</v>
      </c>
      <c r="B138" s="38"/>
      <c r="C138" s="39"/>
      <c r="D138" s="39"/>
      <c r="E138" s="33" t="s">
        <v>484</v>
      </c>
      <c r="F138" s="39"/>
      <c r="G138" s="39"/>
      <c r="H138" s="39"/>
      <c r="I138" s="39"/>
      <c r="J138" s="40"/>
    </row>
    <row r="139" spans="1:16" x14ac:dyDescent="0.25">
      <c r="A139" s="31" t="s">
        <v>79</v>
      </c>
      <c r="B139" s="38"/>
      <c r="C139" s="39"/>
      <c r="D139" s="39"/>
      <c r="E139" s="41" t="s">
        <v>474</v>
      </c>
      <c r="F139" s="39"/>
      <c r="G139" s="39"/>
      <c r="H139" s="39"/>
      <c r="I139" s="39"/>
      <c r="J139" s="40"/>
    </row>
    <row r="140" spans="1:16" ht="60" x14ac:dyDescent="0.25">
      <c r="A140" s="31" t="s">
        <v>81</v>
      </c>
      <c r="B140" s="38"/>
      <c r="C140" s="39"/>
      <c r="D140" s="39"/>
      <c r="E140" s="33" t="s">
        <v>280</v>
      </c>
      <c r="F140" s="39"/>
      <c r="G140" s="39"/>
      <c r="H140" s="39"/>
      <c r="I140" s="39"/>
      <c r="J140" s="40"/>
    </row>
    <row r="141" spans="1:16" x14ac:dyDescent="0.25">
      <c r="A141" s="31" t="s">
        <v>72</v>
      </c>
      <c r="B141" s="31">
        <v>80</v>
      </c>
      <c r="C141" s="32" t="s">
        <v>481</v>
      </c>
      <c r="D141" s="31" t="s">
        <v>303</v>
      </c>
      <c r="E141" s="33" t="s">
        <v>482</v>
      </c>
      <c r="F141" s="34" t="s">
        <v>130</v>
      </c>
      <c r="G141" s="35">
        <v>486</v>
      </c>
      <c r="H141" s="36">
        <v>0</v>
      </c>
      <c r="I141" s="36">
        <f>ROUND(G141*H141,P4)</f>
        <v>0</v>
      </c>
      <c r="J141" s="31"/>
      <c r="O141" s="37">
        <f>I141*0.21</f>
        <v>0</v>
      </c>
      <c r="P141">
        <v>3</v>
      </c>
    </row>
    <row r="142" spans="1:16" ht="60" x14ac:dyDescent="0.25">
      <c r="A142" s="31" t="s">
        <v>77</v>
      </c>
      <c r="B142" s="38"/>
      <c r="C142" s="39"/>
      <c r="D142" s="39"/>
      <c r="E142" s="33" t="s">
        <v>485</v>
      </c>
      <c r="F142" s="39"/>
      <c r="G142" s="39"/>
      <c r="H142" s="39"/>
      <c r="I142" s="39"/>
      <c r="J142" s="40"/>
    </row>
    <row r="143" spans="1:16" ht="30" x14ac:dyDescent="0.25">
      <c r="A143" s="31" t="s">
        <v>79</v>
      </c>
      <c r="B143" s="38"/>
      <c r="C143" s="39"/>
      <c r="D143" s="39"/>
      <c r="E143" s="41" t="s">
        <v>476</v>
      </c>
      <c r="F143" s="39"/>
      <c r="G143" s="39"/>
      <c r="H143" s="39"/>
      <c r="I143" s="39"/>
      <c r="J143" s="40"/>
    </row>
    <row r="144" spans="1:16" ht="60" x14ac:dyDescent="0.25">
      <c r="A144" s="31" t="s">
        <v>81</v>
      </c>
      <c r="B144" s="38"/>
      <c r="C144" s="39"/>
      <c r="D144" s="39"/>
      <c r="E144" s="33" t="s">
        <v>280</v>
      </c>
      <c r="F144" s="39"/>
      <c r="G144" s="39"/>
      <c r="H144" s="39"/>
      <c r="I144" s="39"/>
      <c r="J144" s="40"/>
    </row>
    <row r="145" spans="1:16" x14ac:dyDescent="0.25">
      <c r="A145" s="31" t="s">
        <v>72</v>
      </c>
      <c r="B145" s="31">
        <v>39</v>
      </c>
      <c r="C145" s="32" t="s">
        <v>291</v>
      </c>
      <c r="D145" s="31" t="s">
        <v>134</v>
      </c>
      <c r="E145" s="33" t="s">
        <v>292</v>
      </c>
      <c r="F145" s="34" t="s">
        <v>130</v>
      </c>
      <c r="G145" s="35">
        <v>6144</v>
      </c>
      <c r="H145" s="36">
        <v>0</v>
      </c>
      <c r="I145" s="36">
        <f>ROUND(G145*H145,P4)</f>
        <v>0</v>
      </c>
      <c r="J145" s="31"/>
      <c r="O145" s="37">
        <f>I145*0.21</f>
        <v>0</v>
      </c>
      <c r="P145">
        <v>3</v>
      </c>
    </row>
    <row r="146" spans="1:16" ht="60" x14ac:dyDescent="0.25">
      <c r="A146" s="31" t="s">
        <v>77</v>
      </c>
      <c r="B146" s="38"/>
      <c r="C146" s="39"/>
      <c r="D146" s="39"/>
      <c r="E146" s="33" t="s">
        <v>486</v>
      </c>
      <c r="F146" s="39"/>
      <c r="G146" s="39"/>
      <c r="H146" s="39"/>
      <c r="I146" s="39"/>
      <c r="J146" s="40"/>
    </row>
    <row r="147" spans="1:16" x14ac:dyDescent="0.25">
      <c r="A147" s="31" t="s">
        <v>79</v>
      </c>
      <c r="B147" s="38"/>
      <c r="C147" s="39"/>
      <c r="D147" s="39"/>
      <c r="E147" s="41" t="s">
        <v>474</v>
      </c>
      <c r="F147" s="39"/>
      <c r="G147" s="39"/>
      <c r="H147" s="39"/>
      <c r="I147" s="39"/>
      <c r="J147" s="40"/>
    </row>
    <row r="148" spans="1:16" ht="75" x14ac:dyDescent="0.25">
      <c r="A148" s="31" t="s">
        <v>81</v>
      </c>
      <c r="B148" s="38"/>
      <c r="C148" s="39"/>
      <c r="D148" s="39"/>
      <c r="E148" s="33" t="s">
        <v>295</v>
      </c>
      <c r="F148" s="39"/>
      <c r="G148" s="39"/>
      <c r="H148" s="39"/>
      <c r="I148" s="39"/>
      <c r="J148" s="40"/>
    </row>
    <row r="149" spans="1:16" x14ac:dyDescent="0.25">
      <c r="A149" s="31" t="s">
        <v>72</v>
      </c>
      <c r="B149" s="31">
        <v>83</v>
      </c>
      <c r="C149" s="32" t="s">
        <v>291</v>
      </c>
      <c r="D149" s="31" t="s">
        <v>303</v>
      </c>
      <c r="E149" s="33" t="s">
        <v>292</v>
      </c>
      <c r="F149" s="34" t="s">
        <v>130</v>
      </c>
      <c r="G149" s="35">
        <v>486</v>
      </c>
      <c r="H149" s="36">
        <v>0</v>
      </c>
      <c r="I149" s="36">
        <f>ROUND(G149*H149,P4)</f>
        <v>0</v>
      </c>
      <c r="J149" s="31"/>
      <c r="O149" s="37">
        <f>I149*0.21</f>
        <v>0</v>
      </c>
      <c r="P149">
        <v>3</v>
      </c>
    </row>
    <row r="150" spans="1:16" ht="60" x14ac:dyDescent="0.25">
      <c r="A150" s="31" t="s">
        <v>77</v>
      </c>
      <c r="B150" s="38"/>
      <c r="C150" s="39"/>
      <c r="D150" s="39"/>
      <c r="E150" s="33" t="s">
        <v>487</v>
      </c>
      <c r="F150" s="39"/>
      <c r="G150" s="39"/>
      <c r="H150" s="39"/>
      <c r="I150" s="39"/>
      <c r="J150" s="40"/>
    </row>
    <row r="151" spans="1:16" ht="30" x14ac:dyDescent="0.25">
      <c r="A151" s="31" t="s">
        <v>79</v>
      </c>
      <c r="B151" s="38"/>
      <c r="C151" s="39"/>
      <c r="D151" s="39"/>
      <c r="E151" s="41" t="s">
        <v>476</v>
      </c>
      <c r="F151" s="39"/>
      <c r="G151" s="39"/>
      <c r="H151" s="39"/>
      <c r="I151" s="39"/>
      <c r="J151" s="40"/>
    </row>
    <row r="152" spans="1:16" ht="75" x14ac:dyDescent="0.25">
      <c r="A152" s="31" t="s">
        <v>81</v>
      </c>
      <c r="B152" s="38"/>
      <c r="C152" s="39"/>
      <c r="D152" s="39"/>
      <c r="E152" s="33" t="s">
        <v>295</v>
      </c>
      <c r="F152" s="39"/>
      <c r="G152" s="39"/>
      <c r="H152" s="39"/>
      <c r="I152" s="39"/>
      <c r="J152" s="40"/>
    </row>
    <row r="153" spans="1:16" x14ac:dyDescent="0.25">
      <c r="A153" s="31" t="s">
        <v>72</v>
      </c>
      <c r="B153" s="31">
        <v>41</v>
      </c>
      <c r="C153" s="32" t="s">
        <v>297</v>
      </c>
      <c r="D153" s="31" t="s">
        <v>134</v>
      </c>
      <c r="E153" s="33" t="s">
        <v>298</v>
      </c>
      <c r="F153" s="34" t="s">
        <v>130</v>
      </c>
      <c r="G153" s="35">
        <v>6144</v>
      </c>
      <c r="H153" s="36">
        <v>0</v>
      </c>
      <c r="I153" s="36">
        <f>ROUND(G153*H153,P4)</f>
        <v>0</v>
      </c>
      <c r="J153" s="31"/>
      <c r="O153" s="37">
        <f>I153*0.21</f>
        <v>0</v>
      </c>
      <c r="P153">
        <v>3</v>
      </c>
    </row>
    <row r="154" spans="1:16" ht="60" x14ac:dyDescent="0.25">
      <c r="A154" s="31" t="s">
        <v>77</v>
      </c>
      <c r="B154" s="38"/>
      <c r="C154" s="39"/>
      <c r="D154" s="39"/>
      <c r="E154" s="33" t="s">
        <v>488</v>
      </c>
      <c r="F154" s="39"/>
      <c r="G154" s="39"/>
      <c r="H154" s="39"/>
      <c r="I154" s="39"/>
      <c r="J154" s="40"/>
    </row>
    <row r="155" spans="1:16" x14ac:dyDescent="0.25">
      <c r="A155" s="31" t="s">
        <v>79</v>
      </c>
      <c r="B155" s="38"/>
      <c r="C155" s="39"/>
      <c r="D155" s="39"/>
      <c r="E155" s="41" t="s">
        <v>474</v>
      </c>
      <c r="F155" s="39"/>
      <c r="G155" s="39"/>
      <c r="H155" s="39"/>
      <c r="I155" s="39"/>
      <c r="J155" s="40"/>
    </row>
    <row r="156" spans="1:16" ht="75" x14ac:dyDescent="0.25">
      <c r="A156" s="31" t="s">
        <v>81</v>
      </c>
      <c r="B156" s="38"/>
      <c r="C156" s="39"/>
      <c r="D156" s="39"/>
      <c r="E156" s="33" t="s">
        <v>295</v>
      </c>
      <c r="F156" s="39"/>
      <c r="G156" s="39"/>
      <c r="H156" s="39"/>
      <c r="I156" s="39"/>
      <c r="J156" s="40"/>
    </row>
    <row r="157" spans="1:16" x14ac:dyDescent="0.25">
      <c r="A157" s="31" t="s">
        <v>72</v>
      </c>
      <c r="B157" s="31">
        <v>42</v>
      </c>
      <c r="C157" s="32" t="s">
        <v>297</v>
      </c>
      <c r="D157" s="31" t="s">
        <v>197</v>
      </c>
      <c r="E157" s="33" t="s">
        <v>298</v>
      </c>
      <c r="F157" s="34" t="s">
        <v>130</v>
      </c>
      <c r="G157" s="35">
        <v>6144</v>
      </c>
      <c r="H157" s="36">
        <v>0</v>
      </c>
      <c r="I157" s="36">
        <f>ROUND(G157*H157,P4)</f>
        <v>0</v>
      </c>
      <c r="J157" s="31"/>
      <c r="O157" s="37">
        <f>I157*0.21</f>
        <v>0</v>
      </c>
      <c r="P157">
        <v>3</v>
      </c>
    </row>
    <row r="158" spans="1:16" ht="60" x14ac:dyDescent="0.25">
      <c r="A158" s="31" t="s">
        <v>77</v>
      </c>
      <c r="B158" s="38"/>
      <c r="C158" s="39"/>
      <c r="D158" s="39"/>
      <c r="E158" s="33" t="s">
        <v>489</v>
      </c>
      <c r="F158" s="39"/>
      <c r="G158" s="39"/>
      <c r="H158" s="39"/>
      <c r="I158" s="39"/>
      <c r="J158" s="40"/>
    </row>
    <row r="159" spans="1:16" x14ac:dyDescent="0.25">
      <c r="A159" s="31" t="s">
        <v>79</v>
      </c>
      <c r="B159" s="38"/>
      <c r="C159" s="39"/>
      <c r="D159" s="39"/>
      <c r="E159" s="41" t="s">
        <v>474</v>
      </c>
      <c r="F159" s="39"/>
      <c r="G159" s="39"/>
      <c r="H159" s="39"/>
      <c r="I159" s="39"/>
      <c r="J159" s="40"/>
    </row>
    <row r="160" spans="1:16" ht="75" x14ac:dyDescent="0.25">
      <c r="A160" s="31" t="s">
        <v>81</v>
      </c>
      <c r="B160" s="38"/>
      <c r="C160" s="39"/>
      <c r="D160" s="39"/>
      <c r="E160" s="33" t="s">
        <v>295</v>
      </c>
      <c r="F160" s="39"/>
      <c r="G160" s="39"/>
      <c r="H160" s="39"/>
      <c r="I160" s="39"/>
      <c r="J160" s="40"/>
    </row>
    <row r="161" spans="1:16" x14ac:dyDescent="0.25">
      <c r="A161" s="31" t="s">
        <v>72</v>
      </c>
      <c r="B161" s="31">
        <v>81</v>
      </c>
      <c r="C161" s="32" t="s">
        <v>297</v>
      </c>
      <c r="D161" s="31" t="s">
        <v>262</v>
      </c>
      <c r="E161" s="33" t="s">
        <v>298</v>
      </c>
      <c r="F161" s="34" t="s">
        <v>130</v>
      </c>
      <c r="G161" s="35">
        <v>486</v>
      </c>
      <c r="H161" s="36">
        <v>0</v>
      </c>
      <c r="I161" s="36">
        <f>ROUND(G161*H161,P4)</f>
        <v>0</v>
      </c>
      <c r="J161" s="31"/>
      <c r="O161" s="37">
        <f>I161*0.21</f>
        <v>0</v>
      </c>
      <c r="P161">
        <v>3</v>
      </c>
    </row>
    <row r="162" spans="1:16" ht="60" x14ac:dyDescent="0.25">
      <c r="A162" s="31" t="s">
        <v>77</v>
      </c>
      <c r="B162" s="38"/>
      <c r="C162" s="39"/>
      <c r="D162" s="39"/>
      <c r="E162" s="33" t="s">
        <v>490</v>
      </c>
      <c r="F162" s="39"/>
      <c r="G162" s="39"/>
      <c r="H162" s="39"/>
      <c r="I162" s="39"/>
      <c r="J162" s="40"/>
    </row>
    <row r="163" spans="1:16" ht="30" x14ac:dyDescent="0.25">
      <c r="A163" s="31" t="s">
        <v>79</v>
      </c>
      <c r="B163" s="38"/>
      <c r="C163" s="39"/>
      <c r="D163" s="39"/>
      <c r="E163" s="41" t="s">
        <v>476</v>
      </c>
      <c r="F163" s="39"/>
      <c r="G163" s="39"/>
      <c r="H163" s="39"/>
      <c r="I163" s="39"/>
      <c r="J163" s="40"/>
    </row>
    <row r="164" spans="1:16" ht="75" x14ac:dyDescent="0.25">
      <c r="A164" s="31" t="s">
        <v>81</v>
      </c>
      <c r="B164" s="38"/>
      <c r="C164" s="39"/>
      <c r="D164" s="39"/>
      <c r="E164" s="33" t="s">
        <v>295</v>
      </c>
      <c r="F164" s="39"/>
      <c r="G164" s="39"/>
      <c r="H164" s="39"/>
      <c r="I164" s="39"/>
      <c r="J164" s="40"/>
    </row>
    <row r="165" spans="1:16" x14ac:dyDescent="0.25">
      <c r="A165" s="31" t="s">
        <v>72</v>
      </c>
      <c r="B165" s="31">
        <v>82</v>
      </c>
      <c r="C165" s="32" t="s">
        <v>297</v>
      </c>
      <c r="D165" s="31" t="s">
        <v>274</v>
      </c>
      <c r="E165" s="33" t="s">
        <v>298</v>
      </c>
      <c r="F165" s="34" t="s">
        <v>130</v>
      </c>
      <c r="G165" s="35">
        <v>486</v>
      </c>
      <c r="H165" s="36">
        <v>0</v>
      </c>
      <c r="I165" s="36">
        <f>ROUND(G165*H165,P4)</f>
        <v>0</v>
      </c>
      <c r="J165" s="31"/>
      <c r="O165" s="37">
        <f>I165*0.21</f>
        <v>0</v>
      </c>
      <c r="P165">
        <v>3</v>
      </c>
    </row>
    <row r="166" spans="1:16" ht="60" x14ac:dyDescent="0.25">
      <c r="A166" s="31" t="s">
        <v>77</v>
      </c>
      <c r="B166" s="38"/>
      <c r="C166" s="39"/>
      <c r="D166" s="39"/>
      <c r="E166" s="33" t="s">
        <v>491</v>
      </c>
      <c r="F166" s="39"/>
      <c r="G166" s="39"/>
      <c r="H166" s="39"/>
      <c r="I166" s="39"/>
      <c r="J166" s="40"/>
    </row>
    <row r="167" spans="1:16" ht="30" x14ac:dyDescent="0.25">
      <c r="A167" s="31" t="s">
        <v>79</v>
      </c>
      <c r="B167" s="38"/>
      <c r="C167" s="39"/>
      <c r="D167" s="39"/>
      <c r="E167" s="41" t="s">
        <v>476</v>
      </c>
      <c r="F167" s="39"/>
      <c r="G167" s="39"/>
      <c r="H167" s="39"/>
      <c r="I167" s="39"/>
      <c r="J167" s="40"/>
    </row>
    <row r="168" spans="1:16" ht="75" x14ac:dyDescent="0.25">
      <c r="A168" s="31" t="s">
        <v>81</v>
      </c>
      <c r="B168" s="38"/>
      <c r="C168" s="39"/>
      <c r="D168" s="39"/>
      <c r="E168" s="33" t="s">
        <v>295</v>
      </c>
      <c r="F168" s="39"/>
      <c r="G168" s="39"/>
      <c r="H168" s="39"/>
      <c r="I168" s="39"/>
      <c r="J168" s="40"/>
    </row>
    <row r="169" spans="1:16" x14ac:dyDescent="0.25">
      <c r="A169" s="31" t="s">
        <v>72</v>
      </c>
      <c r="B169" s="31">
        <v>44</v>
      </c>
      <c r="C169" s="32" t="s">
        <v>312</v>
      </c>
      <c r="D169" s="31" t="s">
        <v>134</v>
      </c>
      <c r="E169" s="33" t="s">
        <v>313</v>
      </c>
      <c r="F169" s="34" t="s">
        <v>130</v>
      </c>
      <c r="G169" s="35">
        <v>6144</v>
      </c>
      <c r="H169" s="36">
        <v>0</v>
      </c>
      <c r="I169" s="36">
        <f>ROUND(G169*H169,P4)</f>
        <v>0</v>
      </c>
      <c r="J169" s="31"/>
      <c r="O169" s="37">
        <f>I169*0.21</f>
        <v>0</v>
      </c>
      <c r="P169">
        <v>3</v>
      </c>
    </row>
    <row r="170" spans="1:16" ht="75" x14ac:dyDescent="0.25">
      <c r="A170" s="31" t="s">
        <v>77</v>
      </c>
      <c r="B170" s="38"/>
      <c r="C170" s="39"/>
      <c r="D170" s="39"/>
      <c r="E170" s="33" t="s">
        <v>492</v>
      </c>
      <c r="F170" s="39"/>
      <c r="G170" s="39"/>
      <c r="H170" s="39"/>
      <c r="I170" s="39"/>
      <c r="J170" s="40"/>
    </row>
    <row r="171" spans="1:16" x14ac:dyDescent="0.25">
      <c r="A171" s="31" t="s">
        <v>79</v>
      </c>
      <c r="B171" s="38"/>
      <c r="C171" s="39"/>
      <c r="D171" s="39"/>
      <c r="E171" s="41" t="s">
        <v>474</v>
      </c>
      <c r="F171" s="39"/>
      <c r="G171" s="39"/>
      <c r="H171" s="39"/>
      <c r="I171" s="39"/>
      <c r="J171" s="40"/>
    </row>
    <row r="172" spans="1:16" ht="165" x14ac:dyDescent="0.25">
      <c r="A172" s="31" t="s">
        <v>81</v>
      </c>
      <c r="B172" s="38"/>
      <c r="C172" s="39"/>
      <c r="D172" s="39"/>
      <c r="E172" s="33" t="s">
        <v>315</v>
      </c>
      <c r="F172" s="39"/>
      <c r="G172" s="39"/>
      <c r="H172" s="39"/>
      <c r="I172" s="39"/>
      <c r="J172" s="40"/>
    </row>
    <row r="173" spans="1:16" x14ac:dyDescent="0.25">
      <c r="A173" s="31" t="s">
        <v>72</v>
      </c>
      <c r="B173" s="31">
        <v>84</v>
      </c>
      <c r="C173" s="32" t="s">
        <v>312</v>
      </c>
      <c r="D173" s="31" t="s">
        <v>197</v>
      </c>
      <c r="E173" s="33" t="s">
        <v>313</v>
      </c>
      <c r="F173" s="34" t="s">
        <v>130</v>
      </c>
      <c r="G173" s="35">
        <v>486</v>
      </c>
      <c r="H173" s="36">
        <v>0</v>
      </c>
      <c r="I173" s="36">
        <f>ROUND(G173*H173,P4)</f>
        <v>0</v>
      </c>
      <c r="J173" s="31"/>
      <c r="O173" s="37">
        <f>I173*0.21</f>
        <v>0</v>
      </c>
      <c r="P173">
        <v>3</v>
      </c>
    </row>
    <row r="174" spans="1:16" ht="60" x14ac:dyDescent="0.25">
      <c r="A174" s="31" t="s">
        <v>77</v>
      </c>
      <c r="B174" s="38"/>
      <c r="C174" s="39"/>
      <c r="D174" s="39"/>
      <c r="E174" s="33" t="s">
        <v>493</v>
      </c>
      <c r="F174" s="39"/>
      <c r="G174" s="39"/>
      <c r="H174" s="39"/>
      <c r="I174" s="39"/>
      <c r="J174" s="40"/>
    </row>
    <row r="175" spans="1:16" ht="30" x14ac:dyDescent="0.25">
      <c r="A175" s="31" t="s">
        <v>79</v>
      </c>
      <c r="B175" s="38"/>
      <c r="C175" s="39"/>
      <c r="D175" s="39"/>
      <c r="E175" s="41" t="s">
        <v>476</v>
      </c>
      <c r="F175" s="39"/>
      <c r="G175" s="39"/>
      <c r="H175" s="39"/>
      <c r="I175" s="39"/>
      <c r="J175" s="40"/>
    </row>
    <row r="176" spans="1:16" ht="165" x14ac:dyDescent="0.25">
      <c r="A176" s="31" t="s">
        <v>81</v>
      </c>
      <c r="B176" s="38"/>
      <c r="C176" s="39"/>
      <c r="D176" s="39"/>
      <c r="E176" s="33" t="s">
        <v>315</v>
      </c>
      <c r="F176" s="39"/>
      <c r="G176" s="39"/>
      <c r="H176" s="39"/>
      <c r="I176" s="39"/>
      <c r="J176" s="40"/>
    </row>
    <row r="177" spans="1:16" x14ac:dyDescent="0.25">
      <c r="A177" s="31" t="s">
        <v>72</v>
      </c>
      <c r="B177" s="31">
        <v>46</v>
      </c>
      <c r="C177" s="32" t="s">
        <v>317</v>
      </c>
      <c r="D177" s="31" t="s">
        <v>134</v>
      </c>
      <c r="E177" s="33" t="s">
        <v>318</v>
      </c>
      <c r="F177" s="34" t="s">
        <v>130</v>
      </c>
      <c r="G177" s="35">
        <v>6144</v>
      </c>
      <c r="H177" s="36">
        <v>0</v>
      </c>
      <c r="I177" s="36">
        <f>ROUND(G177*H177,P4)</f>
        <v>0</v>
      </c>
      <c r="J177" s="31"/>
      <c r="O177" s="37">
        <f>I177*0.21</f>
        <v>0</v>
      </c>
      <c r="P177">
        <v>3</v>
      </c>
    </row>
    <row r="178" spans="1:16" ht="60" x14ac:dyDescent="0.25">
      <c r="A178" s="31" t="s">
        <v>77</v>
      </c>
      <c r="B178" s="38"/>
      <c r="C178" s="39"/>
      <c r="D178" s="39"/>
      <c r="E178" s="33" t="s">
        <v>494</v>
      </c>
      <c r="F178" s="39"/>
      <c r="G178" s="39"/>
      <c r="H178" s="39"/>
      <c r="I178" s="39"/>
      <c r="J178" s="40"/>
    </row>
    <row r="179" spans="1:16" x14ac:dyDescent="0.25">
      <c r="A179" s="31" t="s">
        <v>79</v>
      </c>
      <c r="B179" s="38"/>
      <c r="C179" s="39"/>
      <c r="D179" s="39"/>
      <c r="E179" s="41" t="s">
        <v>474</v>
      </c>
      <c r="F179" s="39"/>
      <c r="G179" s="39"/>
      <c r="H179" s="39"/>
      <c r="I179" s="39"/>
      <c r="J179" s="40"/>
    </row>
    <row r="180" spans="1:16" ht="165" x14ac:dyDescent="0.25">
      <c r="A180" s="31" t="s">
        <v>81</v>
      </c>
      <c r="B180" s="38"/>
      <c r="C180" s="39"/>
      <c r="D180" s="39"/>
      <c r="E180" s="33" t="s">
        <v>315</v>
      </c>
      <c r="F180" s="39"/>
      <c r="G180" s="39"/>
      <c r="H180" s="39"/>
      <c r="I180" s="39"/>
      <c r="J180" s="40"/>
    </row>
    <row r="181" spans="1:16" x14ac:dyDescent="0.25">
      <c r="A181" s="31" t="s">
        <v>72</v>
      </c>
      <c r="B181" s="31">
        <v>85</v>
      </c>
      <c r="C181" s="32" t="s">
        <v>317</v>
      </c>
      <c r="D181" s="31" t="s">
        <v>197</v>
      </c>
      <c r="E181" s="33" t="s">
        <v>318</v>
      </c>
      <c r="F181" s="34" t="s">
        <v>130</v>
      </c>
      <c r="G181" s="35">
        <v>486</v>
      </c>
      <c r="H181" s="36">
        <v>0</v>
      </c>
      <c r="I181" s="36">
        <f>ROUND(G181*H181,P4)</f>
        <v>0</v>
      </c>
      <c r="J181" s="31"/>
      <c r="O181" s="37">
        <f>I181*0.21</f>
        <v>0</v>
      </c>
      <c r="P181">
        <v>3</v>
      </c>
    </row>
    <row r="182" spans="1:16" ht="60" x14ac:dyDescent="0.25">
      <c r="A182" s="31" t="s">
        <v>77</v>
      </c>
      <c r="B182" s="38"/>
      <c r="C182" s="39"/>
      <c r="D182" s="39"/>
      <c r="E182" s="33" t="s">
        <v>320</v>
      </c>
      <c r="F182" s="39"/>
      <c r="G182" s="39"/>
      <c r="H182" s="39"/>
      <c r="I182" s="39"/>
      <c r="J182" s="40"/>
    </row>
    <row r="183" spans="1:16" ht="30" x14ac:dyDescent="0.25">
      <c r="A183" s="31" t="s">
        <v>79</v>
      </c>
      <c r="B183" s="38"/>
      <c r="C183" s="39"/>
      <c r="D183" s="39"/>
      <c r="E183" s="41" t="s">
        <v>476</v>
      </c>
      <c r="F183" s="39"/>
      <c r="G183" s="39"/>
      <c r="H183" s="39"/>
      <c r="I183" s="39"/>
      <c r="J183" s="40"/>
    </row>
    <row r="184" spans="1:16" ht="165" x14ac:dyDescent="0.25">
      <c r="A184" s="31" t="s">
        <v>81</v>
      </c>
      <c r="B184" s="38"/>
      <c r="C184" s="39"/>
      <c r="D184" s="39"/>
      <c r="E184" s="33" t="s">
        <v>315</v>
      </c>
      <c r="F184" s="39"/>
      <c r="G184" s="39"/>
      <c r="H184" s="39"/>
      <c r="I184" s="39"/>
      <c r="J184" s="40"/>
    </row>
    <row r="185" spans="1:16" x14ac:dyDescent="0.25">
      <c r="A185" s="31" t="s">
        <v>72</v>
      </c>
      <c r="B185" s="31">
        <v>47</v>
      </c>
      <c r="C185" s="32" t="s">
        <v>321</v>
      </c>
      <c r="D185" s="31" t="s">
        <v>134</v>
      </c>
      <c r="E185" s="33" t="s">
        <v>322</v>
      </c>
      <c r="F185" s="34" t="s">
        <v>130</v>
      </c>
      <c r="G185" s="35">
        <v>6144</v>
      </c>
      <c r="H185" s="36">
        <v>0</v>
      </c>
      <c r="I185" s="36">
        <f>ROUND(G185*H185,P4)</f>
        <v>0</v>
      </c>
      <c r="J185" s="31"/>
      <c r="O185" s="37">
        <f>I185*0.21</f>
        <v>0</v>
      </c>
      <c r="P185">
        <v>3</v>
      </c>
    </row>
    <row r="186" spans="1:16" ht="60" x14ac:dyDescent="0.25">
      <c r="A186" s="31" t="s">
        <v>77</v>
      </c>
      <c r="B186" s="38"/>
      <c r="C186" s="39"/>
      <c r="D186" s="39"/>
      <c r="E186" s="33" t="s">
        <v>495</v>
      </c>
      <c r="F186" s="39"/>
      <c r="G186" s="39"/>
      <c r="H186" s="39"/>
      <c r="I186" s="39"/>
      <c r="J186" s="40"/>
    </row>
    <row r="187" spans="1:16" x14ac:dyDescent="0.25">
      <c r="A187" s="31" t="s">
        <v>79</v>
      </c>
      <c r="B187" s="38"/>
      <c r="C187" s="39"/>
      <c r="D187" s="39"/>
      <c r="E187" s="41" t="s">
        <v>474</v>
      </c>
      <c r="F187" s="39"/>
      <c r="G187" s="39"/>
      <c r="H187" s="39"/>
      <c r="I187" s="39"/>
      <c r="J187" s="40"/>
    </row>
    <row r="188" spans="1:16" ht="165" x14ac:dyDescent="0.25">
      <c r="A188" s="31" t="s">
        <v>81</v>
      </c>
      <c r="B188" s="38"/>
      <c r="C188" s="39"/>
      <c r="D188" s="39"/>
      <c r="E188" s="33" t="s">
        <v>315</v>
      </c>
      <c r="F188" s="39"/>
      <c r="G188" s="39"/>
      <c r="H188" s="39"/>
      <c r="I188" s="39"/>
      <c r="J188" s="40"/>
    </row>
    <row r="189" spans="1:16" x14ac:dyDescent="0.25">
      <c r="A189" s="31" t="s">
        <v>72</v>
      </c>
      <c r="B189" s="31">
        <v>86</v>
      </c>
      <c r="C189" s="32" t="s">
        <v>321</v>
      </c>
      <c r="D189" s="31" t="s">
        <v>303</v>
      </c>
      <c r="E189" s="33" t="s">
        <v>322</v>
      </c>
      <c r="F189" s="34" t="s">
        <v>130</v>
      </c>
      <c r="G189" s="35">
        <v>486</v>
      </c>
      <c r="H189" s="36">
        <v>0</v>
      </c>
      <c r="I189" s="36">
        <f>ROUND(G189*H189,P4)</f>
        <v>0</v>
      </c>
      <c r="J189" s="31"/>
      <c r="O189" s="37">
        <f>I189*0.21</f>
        <v>0</v>
      </c>
      <c r="P189">
        <v>3</v>
      </c>
    </row>
    <row r="190" spans="1:16" ht="60" x14ac:dyDescent="0.25">
      <c r="A190" s="31" t="s">
        <v>77</v>
      </c>
      <c r="B190" s="38"/>
      <c r="C190" s="39"/>
      <c r="D190" s="39"/>
      <c r="E190" s="33" t="s">
        <v>496</v>
      </c>
      <c r="F190" s="39"/>
      <c r="G190" s="39"/>
      <c r="H190" s="39"/>
      <c r="I190" s="39"/>
      <c r="J190" s="40"/>
    </row>
    <row r="191" spans="1:16" ht="30" x14ac:dyDescent="0.25">
      <c r="A191" s="31" t="s">
        <v>79</v>
      </c>
      <c r="B191" s="38"/>
      <c r="C191" s="39"/>
      <c r="D191" s="39"/>
      <c r="E191" s="41" t="s">
        <v>476</v>
      </c>
      <c r="F191" s="39"/>
      <c r="G191" s="39"/>
      <c r="H191" s="39"/>
      <c r="I191" s="39"/>
      <c r="J191" s="40"/>
    </row>
    <row r="192" spans="1:16" ht="165" x14ac:dyDescent="0.25">
      <c r="A192" s="31" t="s">
        <v>81</v>
      </c>
      <c r="B192" s="38"/>
      <c r="C192" s="39"/>
      <c r="D192" s="39"/>
      <c r="E192" s="33" t="s">
        <v>315</v>
      </c>
      <c r="F192" s="39"/>
      <c r="G192" s="39"/>
      <c r="H192" s="39"/>
      <c r="I192" s="39"/>
      <c r="J192" s="40"/>
    </row>
    <row r="193" spans="1:16" x14ac:dyDescent="0.25">
      <c r="A193" s="31" t="s">
        <v>72</v>
      </c>
      <c r="B193" s="31">
        <v>49</v>
      </c>
      <c r="C193" s="32" t="s">
        <v>497</v>
      </c>
      <c r="D193" s="31" t="s">
        <v>74</v>
      </c>
      <c r="E193" s="33" t="s">
        <v>498</v>
      </c>
      <c r="F193" s="34" t="s">
        <v>130</v>
      </c>
      <c r="G193" s="35">
        <v>105</v>
      </c>
      <c r="H193" s="36">
        <v>0</v>
      </c>
      <c r="I193" s="36">
        <f>ROUND(G193*H193,P4)</f>
        <v>0</v>
      </c>
      <c r="J193" s="31"/>
      <c r="O193" s="37">
        <f>I193*0.21</f>
        <v>0</v>
      </c>
      <c r="P193">
        <v>3</v>
      </c>
    </row>
    <row r="194" spans="1:16" ht="90" x14ac:dyDescent="0.25">
      <c r="A194" s="31" t="s">
        <v>77</v>
      </c>
      <c r="B194" s="38"/>
      <c r="C194" s="39"/>
      <c r="D194" s="39"/>
      <c r="E194" s="33" t="s">
        <v>499</v>
      </c>
      <c r="F194" s="39"/>
      <c r="G194" s="39"/>
      <c r="H194" s="39"/>
      <c r="I194" s="39"/>
      <c r="J194" s="40"/>
    </row>
    <row r="195" spans="1:16" ht="30" x14ac:dyDescent="0.25">
      <c r="A195" s="31" t="s">
        <v>79</v>
      </c>
      <c r="B195" s="38"/>
      <c r="C195" s="39"/>
      <c r="D195" s="39"/>
      <c r="E195" s="41" t="s">
        <v>472</v>
      </c>
      <c r="F195" s="39"/>
      <c r="G195" s="39"/>
      <c r="H195" s="39"/>
      <c r="I195" s="39"/>
      <c r="J195" s="40"/>
    </row>
    <row r="196" spans="1:16" ht="195" x14ac:dyDescent="0.25">
      <c r="A196" s="31" t="s">
        <v>81</v>
      </c>
      <c r="B196" s="38"/>
      <c r="C196" s="39"/>
      <c r="D196" s="39"/>
      <c r="E196" s="33" t="s">
        <v>500</v>
      </c>
      <c r="F196" s="39"/>
      <c r="G196" s="39"/>
      <c r="H196" s="39"/>
      <c r="I196" s="39"/>
      <c r="J196" s="40"/>
    </row>
    <row r="197" spans="1:16" x14ac:dyDescent="0.25">
      <c r="A197" s="31" t="s">
        <v>72</v>
      </c>
      <c r="B197" s="31">
        <v>51</v>
      </c>
      <c r="C197" s="32" t="s">
        <v>501</v>
      </c>
      <c r="D197" s="31" t="s">
        <v>197</v>
      </c>
      <c r="E197" s="33" t="s">
        <v>502</v>
      </c>
      <c r="F197" s="34" t="s">
        <v>130</v>
      </c>
      <c r="G197" s="35">
        <v>2</v>
      </c>
      <c r="H197" s="36">
        <v>0</v>
      </c>
      <c r="I197" s="36">
        <f>ROUND(G197*H197,P4)</f>
        <v>0</v>
      </c>
      <c r="J197" s="31"/>
      <c r="O197" s="37">
        <f>I197*0.21</f>
        <v>0</v>
      </c>
      <c r="P197">
        <v>3</v>
      </c>
    </row>
    <row r="198" spans="1:16" ht="30" x14ac:dyDescent="0.25">
      <c r="A198" s="31" t="s">
        <v>77</v>
      </c>
      <c r="B198" s="38"/>
      <c r="C198" s="39"/>
      <c r="D198" s="39"/>
      <c r="E198" s="33" t="s">
        <v>503</v>
      </c>
      <c r="F198" s="39"/>
      <c r="G198" s="39"/>
      <c r="H198" s="39"/>
      <c r="I198" s="39"/>
      <c r="J198" s="40"/>
    </row>
    <row r="199" spans="1:16" ht="30" x14ac:dyDescent="0.25">
      <c r="A199" s="31" t="s">
        <v>79</v>
      </c>
      <c r="B199" s="38"/>
      <c r="C199" s="39"/>
      <c r="D199" s="39"/>
      <c r="E199" s="41" t="s">
        <v>92</v>
      </c>
      <c r="F199" s="39"/>
      <c r="G199" s="39"/>
      <c r="H199" s="39"/>
      <c r="I199" s="39"/>
      <c r="J199" s="40"/>
    </row>
    <row r="200" spans="1:16" ht="195" x14ac:dyDescent="0.25">
      <c r="A200" s="31" t="s">
        <v>81</v>
      </c>
      <c r="B200" s="38"/>
      <c r="C200" s="39"/>
      <c r="D200" s="39"/>
      <c r="E200" s="33" t="s">
        <v>500</v>
      </c>
      <c r="F200" s="39"/>
      <c r="G200" s="39"/>
      <c r="H200" s="39"/>
      <c r="I200" s="39"/>
      <c r="J200" s="40"/>
    </row>
    <row r="201" spans="1:16" x14ac:dyDescent="0.25">
      <c r="A201" s="31" t="s">
        <v>72</v>
      </c>
      <c r="B201" s="31">
        <v>52</v>
      </c>
      <c r="C201" s="32" t="s">
        <v>377</v>
      </c>
      <c r="D201" s="31" t="s">
        <v>91</v>
      </c>
      <c r="E201" s="33" t="s">
        <v>378</v>
      </c>
      <c r="F201" s="34" t="s">
        <v>213</v>
      </c>
      <c r="G201" s="35">
        <v>296</v>
      </c>
      <c r="H201" s="36">
        <v>0</v>
      </c>
      <c r="I201" s="36">
        <f>ROUND(G201*H201,P4)</f>
        <v>0</v>
      </c>
      <c r="J201" s="31"/>
      <c r="O201" s="37">
        <f>I201*0.21</f>
        <v>0</v>
      </c>
      <c r="P201">
        <v>3</v>
      </c>
    </row>
    <row r="202" spans="1:16" ht="90" x14ac:dyDescent="0.25">
      <c r="A202" s="31" t="s">
        <v>77</v>
      </c>
      <c r="B202" s="38"/>
      <c r="C202" s="39"/>
      <c r="D202" s="39"/>
      <c r="E202" s="33" t="s">
        <v>504</v>
      </c>
      <c r="F202" s="39"/>
      <c r="G202" s="39"/>
      <c r="H202" s="39"/>
      <c r="I202" s="39"/>
      <c r="J202" s="40"/>
    </row>
    <row r="203" spans="1:16" ht="30" x14ac:dyDescent="0.25">
      <c r="A203" s="31" t="s">
        <v>79</v>
      </c>
      <c r="B203" s="38"/>
      <c r="C203" s="39"/>
      <c r="D203" s="39"/>
      <c r="E203" s="41" t="s">
        <v>505</v>
      </c>
      <c r="F203" s="39"/>
      <c r="G203" s="39"/>
      <c r="H203" s="39"/>
      <c r="I203" s="39"/>
      <c r="J203" s="40"/>
    </row>
    <row r="204" spans="1:16" ht="45" x14ac:dyDescent="0.25">
      <c r="A204" s="31" t="s">
        <v>81</v>
      </c>
      <c r="B204" s="38"/>
      <c r="C204" s="39"/>
      <c r="D204" s="39"/>
      <c r="E204" s="33" t="s">
        <v>381</v>
      </c>
      <c r="F204" s="39"/>
      <c r="G204" s="39"/>
      <c r="H204" s="39"/>
      <c r="I204" s="39"/>
      <c r="J204" s="40"/>
    </row>
    <row r="205" spans="1:16" x14ac:dyDescent="0.25">
      <c r="A205" s="31" t="s">
        <v>72</v>
      </c>
      <c r="B205" s="31">
        <v>53</v>
      </c>
      <c r="C205" s="32" t="s">
        <v>506</v>
      </c>
      <c r="D205" s="31" t="s">
        <v>91</v>
      </c>
      <c r="E205" s="33" t="s">
        <v>507</v>
      </c>
      <c r="F205" s="34" t="s">
        <v>213</v>
      </c>
      <c r="G205" s="35">
        <v>100</v>
      </c>
      <c r="H205" s="36">
        <v>0</v>
      </c>
      <c r="I205" s="36">
        <f>ROUND(G205*H205,P4)</f>
        <v>0</v>
      </c>
      <c r="J205" s="31"/>
      <c r="O205" s="37">
        <f>I205*0.21</f>
        <v>0</v>
      </c>
      <c r="P205">
        <v>3</v>
      </c>
    </row>
    <row r="206" spans="1:16" x14ac:dyDescent="0.25">
      <c r="A206" s="31" t="s">
        <v>77</v>
      </c>
      <c r="B206" s="38"/>
      <c r="C206" s="39"/>
      <c r="D206" s="39"/>
      <c r="E206" s="33" t="s">
        <v>508</v>
      </c>
      <c r="F206" s="39"/>
      <c r="G206" s="39"/>
      <c r="H206" s="39"/>
      <c r="I206" s="39"/>
      <c r="J206" s="40"/>
    </row>
    <row r="207" spans="1:16" ht="30" x14ac:dyDescent="0.25">
      <c r="A207" s="31" t="s">
        <v>79</v>
      </c>
      <c r="B207" s="38"/>
      <c r="C207" s="39"/>
      <c r="D207" s="39"/>
      <c r="E207" s="41" t="s">
        <v>509</v>
      </c>
      <c r="F207" s="39"/>
      <c r="G207" s="39"/>
      <c r="H207" s="39"/>
      <c r="I207" s="39"/>
      <c r="J207" s="40"/>
    </row>
    <row r="208" spans="1:16" ht="45" x14ac:dyDescent="0.25">
      <c r="A208" s="31" t="s">
        <v>81</v>
      </c>
      <c r="B208" s="38"/>
      <c r="C208" s="39"/>
      <c r="D208" s="39"/>
      <c r="E208" s="33" t="s">
        <v>381</v>
      </c>
      <c r="F208" s="39"/>
      <c r="G208" s="39"/>
      <c r="H208" s="39"/>
      <c r="I208" s="39"/>
      <c r="J208" s="40"/>
    </row>
    <row r="209" spans="1:16" x14ac:dyDescent="0.25">
      <c r="A209" s="25" t="s">
        <v>69</v>
      </c>
      <c r="B209" s="26"/>
      <c r="C209" s="27" t="s">
        <v>510</v>
      </c>
      <c r="D209" s="28"/>
      <c r="E209" s="25" t="s">
        <v>511</v>
      </c>
      <c r="F209" s="28"/>
      <c r="G209" s="28"/>
      <c r="H209" s="28"/>
      <c r="I209" s="29">
        <f>SUMIFS(I210:I213,A210:A213,"P")</f>
        <v>0</v>
      </c>
      <c r="J209" s="30"/>
    </row>
    <row r="210" spans="1:16" ht="30" x14ac:dyDescent="0.25">
      <c r="A210" s="31" t="s">
        <v>72</v>
      </c>
      <c r="B210" s="31">
        <v>54</v>
      </c>
      <c r="C210" s="32" t="s">
        <v>512</v>
      </c>
      <c r="D210" s="31" t="s">
        <v>91</v>
      </c>
      <c r="E210" s="33" t="s">
        <v>513</v>
      </c>
      <c r="F210" s="34" t="s">
        <v>130</v>
      </c>
      <c r="G210" s="35">
        <v>150</v>
      </c>
      <c r="H210" s="36">
        <v>0</v>
      </c>
      <c r="I210" s="36">
        <f>ROUND(G210*H210,P4)</f>
        <v>0</v>
      </c>
      <c r="J210" s="31"/>
      <c r="O210" s="37">
        <f>I210*0.21</f>
        <v>0</v>
      </c>
      <c r="P210">
        <v>3</v>
      </c>
    </row>
    <row r="211" spans="1:16" ht="30" x14ac:dyDescent="0.25">
      <c r="A211" s="31" t="s">
        <v>77</v>
      </c>
      <c r="B211" s="38"/>
      <c r="C211" s="39"/>
      <c r="D211" s="39"/>
      <c r="E211" s="33" t="s">
        <v>514</v>
      </c>
      <c r="F211" s="39"/>
      <c r="G211" s="39"/>
      <c r="H211" s="39"/>
      <c r="I211" s="39"/>
      <c r="J211" s="40"/>
    </row>
    <row r="212" spans="1:16" x14ac:dyDescent="0.25">
      <c r="A212" s="31" t="s">
        <v>79</v>
      </c>
      <c r="B212" s="38"/>
      <c r="C212" s="39"/>
      <c r="D212" s="39"/>
      <c r="E212" s="41" t="s">
        <v>515</v>
      </c>
      <c r="F212" s="39"/>
      <c r="G212" s="39"/>
      <c r="H212" s="39"/>
      <c r="I212" s="39"/>
      <c r="J212" s="40"/>
    </row>
    <row r="213" spans="1:16" ht="90" x14ac:dyDescent="0.25">
      <c r="A213" s="31" t="s">
        <v>81</v>
      </c>
      <c r="B213" s="38"/>
      <c r="C213" s="39"/>
      <c r="D213" s="39"/>
      <c r="E213" s="33" t="s">
        <v>516</v>
      </c>
      <c r="F213" s="39"/>
      <c r="G213" s="39"/>
      <c r="H213" s="39"/>
      <c r="I213" s="39"/>
      <c r="J213" s="40"/>
    </row>
    <row r="214" spans="1:16" x14ac:dyDescent="0.25">
      <c r="A214" s="25" t="s">
        <v>69</v>
      </c>
      <c r="B214" s="26"/>
      <c r="C214" s="27" t="s">
        <v>517</v>
      </c>
      <c r="D214" s="28"/>
      <c r="E214" s="25" t="s">
        <v>518</v>
      </c>
      <c r="F214" s="28"/>
      <c r="G214" s="28"/>
      <c r="H214" s="28"/>
      <c r="I214" s="29">
        <f>SUMIFS(I215:I218,A215:A218,"P")</f>
        <v>0</v>
      </c>
      <c r="J214" s="30"/>
    </row>
    <row r="215" spans="1:16" x14ac:dyDescent="0.25">
      <c r="A215" s="31" t="s">
        <v>72</v>
      </c>
      <c r="B215" s="31">
        <v>55</v>
      </c>
      <c r="C215" s="32" t="s">
        <v>519</v>
      </c>
      <c r="D215" s="31" t="s">
        <v>91</v>
      </c>
      <c r="E215" s="33" t="s">
        <v>520</v>
      </c>
      <c r="F215" s="34" t="s">
        <v>213</v>
      </c>
      <c r="G215" s="35">
        <v>20</v>
      </c>
      <c r="H215" s="36">
        <v>0</v>
      </c>
      <c r="I215" s="36">
        <f>ROUND(G215*H215,P4)</f>
        <v>0</v>
      </c>
      <c r="J215" s="31"/>
      <c r="O215" s="37">
        <f>I215*0.21</f>
        <v>0</v>
      </c>
      <c r="P215">
        <v>3</v>
      </c>
    </row>
    <row r="216" spans="1:16" ht="60" x14ac:dyDescent="0.25">
      <c r="A216" s="31" t="s">
        <v>77</v>
      </c>
      <c r="B216" s="38"/>
      <c r="C216" s="39"/>
      <c r="D216" s="39"/>
      <c r="E216" s="33" t="s">
        <v>521</v>
      </c>
      <c r="F216" s="39"/>
      <c r="G216" s="39"/>
      <c r="H216" s="39"/>
      <c r="I216" s="39"/>
      <c r="J216" s="40"/>
    </row>
    <row r="217" spans="1:16" ht="30" x14ac:dyDescent="0.25">
      <c r="A217" s="31" t="s">
        <v>79</v>
      </c>
      <c r="B217" s="38"/>
      <c r="C217" s="39"/>
      <c r="D217" s="39"/>
      <c r="E217" s="41" t="s">
        <v>522</v>
      </c>
      <c r="F217" s="39"/>
      <c r="G217" s="39"/>
      <c r="H217" s="39"/>
      <c r="I217" s="39"/>
      <c r="J217" s="40"/>
    </row>
    <row r="218" spans="1:16" ht="90" x14ac:dyDescent="0.25">
      <c r="A218" s="31" t="s">
        <v>81</v>
      </c>
      <c r="B218" s="38"/>
      <c r="C218" s="39"/>
      <c r="D218" s="39"/>
      <c r="E218" s="33" t="s">
        <v>523</v>
      </c>
      <c r="F218" s="39"/>
      <c r="G218" s="39"/>
      <c r="H218" s="39"/>
      <c r="I218" s="39"/>
      <c r="J218" s="40"/>
    </row>
    <row r="219" spans="1:16" x14ac:dyDescent="0.25">
      <c r="A219" s="25" t="s">
        <v>69</v>
      </c>
      <c r="B219" s="26"/>
      <c r="C219" s="27" t="s">
        <v>325</v>
      </c>
      <c r="D219" s="28"/>
      <c r="E219" s="25" t="s">
        <v>326</v>
      </c>
      <c r="F219" s="28"/>
      <c r="G219" s="28"/>
      <c r="H219" s="28"/>
      <c r="I219" s="29">
        <f>SUMIFS(I220:I239,A220:A239,"P")</f>
        <v>0</v>
      </c>
      <c r="J219" s="30"/>
    </row>
    <row r="220" spans="1:16" x14ac:dyDescent="0.25">
      <c r="A220" s="31" t="s">
        <v>72</v>
      </c>
      <c r="B220" s="31">
        <v>56</v>
      </c>
      <c r="C220" s="32" t="s">
        <v>524</v>
      </c>
      <c r="D220" s="31" t="s">
        <v>91</v>
      </c>
      <c r="E220" s="33" t="s">
        <v>525</v>
      </c>
      <c r="F220" s="34" t="s">
        <v>213</v>
      </c>
      <c r="G220" s="35">
        <v>250</v>
      </c>
      <c r="H220" s="36">
        <v>0</v>
      </c>
      <c r="I220" s="36">
        <f>ROUND(G220*H220,P4)</f>
        <v>0</v>
      </c>
      <c r="J220" s="31"/>
      <c r="O220" s="37">
        <f>I220*0.21</f>
        <v>0</v>
      </c>
      <c r="P220">
        <v>3</v>
      </c>
    </row>
    <row r="221" spans="1:16" x14ac:dyDescent="0.25">
      <c r="A221" s="31" t="s">
        <v>77</v>
      </c>
      <c r="B221" s="38"/>
      <c r="C221" s="39"/>
      <c r="D221" s="39"/>
      <c r="E221" s="33" t="s">
        <v>526</v>
      </c>
      <c r="F221" s="39"/>
      <c r="G221" s="39"/>
      <c r="H221" s="39"/>
      <c r="I221" s="39"/>
      <c r="J221" s="40"/>
    </row>
    <row r="222" spans="1:16" x14ac:dyDescent="0.25">
      <c r="A222" s="31" t="s">
        <v>79</v>
      </c>
      <c r="B222" s="38"/>
      <c r="C222" s="39"/>
      <c r="D222" s="39"/>
      <c r="E222" s="41" t="s">
        <v>380</v>
      </c>
      <c r="F222" s="39"/>
      <c r="G222" s="39"/>
      <c r="H222" s="39"/>
      <c r="I222" s="39"/>
      <c r="J222" s="40"/>
    </row>
    <row r="223" spans="1:16" ht="330" x14ac:dyDescent="0.25">
      <c r="A223" s="31" t="s">
        <v>81</v>
      </c>
      <c r="B223" s="38"/>
      <c r="C223" s="39"/>
      <c r="D223" s="39"/>
      <c r="E223" s="33" t="s">
        <v>527</v>
      </c>
      <c r="F223" s="39"/>
      <c r="G223" s="39"/>
      <c r="H223" s="39"/>
      <c r="I223" s="39"/>
      <c r="J223" s="40"/>
    </row>
    <row r="224" spans="1:16" x14ac:dyDescent="0.25">
      <c r="A224" s="31" t="s">
        <v>72</v>
      </c>
      <c r="B224" s="31">
        <v>78</v>
      </c>
      <c r="C224" s="32" t="s">
        <v>528</v>
      </c>
      <c r="D224" s="31" t="s">
        <v>91</v>
      </c>
      <c r="E224" s="33" t="s">
        <v>529</v>
      </c>
      <c r="F224" s="34" t="s">
        <v>96</v>
      </c>
      <c r="G224" s="35">
        <v>9</v>
      </c>
      <c r="H224" s="36">
        <v>0</v>
      </c>
      <c r="I224" s="36">
        <f>ROUND(G224*H224,P4)</f>
        <v>0</v>
      </c>
      <c r="J224" s="31"/>
      <c r="O224" s="37">
        <f>I224*0.21</f>
        <v>0</v>
      </c>
      <c r="P224">
        <v>3</v>
      </c>
    </row>
    <row r="225" spans="1:16" ht="45" x14ac:dyDescent="0.25">
      <c r="A225" s="31" t="s">
        <v>77</v>
      </c>
      <c r="B225" s="38"/>
      <c r="C225" s="39"/>
      <c r="D225" s="39"/>
      <c r="E225" s="33" t="s">
        <v>530</v>
      </c>
      <c r="F225" s="39"/>
      <c r="G225" s="39"/>
      <c r="H225" s="39"/>
      <c r="I225" s="39"/>
      <c r="J225" s="40"/>
    </row>
    <row r="226" spans="1:16" x14ac:dyDescent="0.25">
      <c r="A226" s="31" t="s">
        <v>79</v>
      </c>
      <c r="B226" s="38"/>
      <c r="C226" s="39"/>
      <c r="D226" s="39"/>
      <c r="E226" s="41" t="s">
        <v>531</v>
      </c>
      <c r="F226" s="39"/>
      <c r="G226" s="39"/>
      <c r="H226" s="39"/>
      <c r="I226" s="39"/>
      <c r="J226" s="40"/>
    </row>
    <row r="227" spans="1:16" ht="120" x14ac:dyDescent="0.25">
      <c r="A227" s="31" t="s">
        <v>81</v>
      </c>
      <c r="B227" s="38"/>
      <c r="C227" s="39"/>
      <c r="D227" s="39"/>
      <c r="E227" s="33" t="s">
        <v>532</v>
      </c>
      <c r="F227" s="39"/>
      <c r="G227" s="39"/>
      <c r="H227" s="39"/>
      <c r="I227" s="39"/>
      <c r="J227" s="40"/>
    </row>
    <row r="228" spans="1:16" x14ac:dyDescent="0.25">
      <c r="A228" s="31" t="s">
        <v>72</v>
      </c>
      <c r="B228" s="31">
        <v>57</v>
      </c>
      <c r="C228" s="32" t="s">
        <v>533</v>
      </c>
      <c r="D228" s="31" t="s">
        <v>91</v>
      </c>
      <c r="E228" s="33" t="s">
        <v>534</v>
      </c>
      <c r="F228" s="34" t="s">
        <v>96</v>
      </c>
      <c r="G228" s="35">
        <v>14</v>
      </c>
      <c r="H228" s="36">
        <v>0</v>
      </c>
      <c r="I228" s="36">
        <f>ROUND(G228*H228,P4)</f>
        <v>0</v>
      </c>
      <c r="J228" s="31"/>
      <c r="O228" s="37">
        <f>I228*0.21</f>
        <v>0</v>
      </c>
      <c r="P228">
        <v>3</v>
      </c>
    </row>
    <row r="229" spans="1:16" x14ac:dyDescent="0.25">
      <c r="A229" s="31" t="s">
        <v>77</v>
      </c>
      <c r="B229" s="38"/>
      <c r="C229" s="39"/>
      <c r="D229" s="39"/>
      <c r="E229" s="42" t="s">
        <v>91</v>
      </c>
      <c r="F229" s="39"/>
      <c r="G229" s="39"/>
      <c r="H229" s="39"/>
      <c r="I229" s="39"/>
      <c r="J229" s="40"/>
    </row>
    <row r="230" spans="1:16" ht="30" x14ac:dyDescent="0.25">
      <c r="A230" s="31" t="s">
        <v>79</v>
      </c>
      <c r="B230" s="38"/>
      <c r="C230" s="39"/>
      <c r="D230" s="39"/>
      <c r="E230" s="41" t="s">
        <v>535</v>
      </c>
      <c r="F230" s="39"/>
      <c r="G230" s="39"/>
      <c r="H230" s="39"/>
      <c r="I230" s="39"/>
      <c r="J230" s="40"/>
    </row>
    <row r="231" spans="1:16" ht="90" x14ac:dyDescent="0.25">
      <c r="A231" s="31" t="s">
        <v>81</v>
      </c>
      <c r="B231" s="38"/>
      <c r="C231" s="39"/>
      <c r="D231" s="39"/>
      <c r="E231" s="33" t="s">
        <v>536</v>
      </c>
      <c r="F231" s="39"/>
      <c r="G231" s="39"/>
      <c r="H231" s="39"/>
      <c r="I231" s="39"/>
      <c r="J231" s="40"/>
    </row>
    <row r="232" spans="1:16" x14ac:dyDescent="0.25">
      <c r="A232" s="31" t="s">
        <v>72</v>
      </c>
      <c r="B232" s="31">
        <v>58</v>
      </c>
      <c r="C232" s="32" t="s">
        <v>537</v>
      </c>
      <c r="D232" s="31" t="s">
        <v>91</v>
      </c>
      <c r="E232" s="33" t="s">
        <v>538</v>
      </c>
      <c r="F232" s="34" t="s">
        <v>96</v>
      </c>
      <c r="G232" s="35">
        <v>10</v>
      </c>
      <c r="H232" s="36">
        <v>0</v>
      </c>
      <c r="I232" s="36">
        <f>ROUND(G232*H232,P4)</f>
        <v>0</v>
      </c>
      <c r="J232" s="31"/>
      <c r="O232" s="37">
        <f>I232*0.21</f>
        <v>0</v>
      </c>
      <c r="P232">
        <v>3</v>
      </c>
    </row>
    <row r="233" spans="1:16" x14ac:dyDescent="0.25">
      <c r="A233" s="31" t="s">
        <v>77</v>
      </c>
      <c r="B233" s="38"/>
      <c r="C233" s="39"/>
      <c r="D233" s="39"/>
      <c r="E233" s="42" t="s">
        <v>91</v>
      </c>
      <c r="F233" s="39"/>
      <c r="G233" s="39"/>
      <c r="H233" s="39"/>
      <c r="I233" s="39"/>
      <c r="J233" s="40"/>
    </row>
    <row r="234" spans="1:16" x14ac:dyDescent="0.25">
      <c r="A234" s="31" t="s">
        <v>79</v>
      </c>
      <c r="B234" s="38"/>
      <c r="C234" s="39"/>
      <c r="D234" s="39"/>
      <c r="E234" s="41" t="s">
        <v>539</v>
      </c>
      <c r="F234" s="39"/>
      <c r="G234" s="39"/>
      <c r="H234" s="39"/>
      <c r="I234" s="39"/>
      <c r="J234" s="40"/>
    </row>
    <row r="235" spans="1:16" ht="30" x14ac:dyDescent="0.25">
      <c r="A235" s="31" t="s">
        <v>81</v>
      </c>
      <c r="B235" s="38"/>
      <c r="C235" s="39"/>
      <c r="D235" s="39"/>
      <c r="E235" s="33" t="s">
        <v>540</v>
      </c>
      <c r="F235" s="39"/>
      <c r="G235" s="39"/>
      <c r="H235" s="39"/>
      <c r="I235" s="39"/>
      <c r="J235" s="40"/>
    </row>
    <row r="236" spans="1:16" x14ac:dyDescent="0.25">
      <c r="A236" s="31" t="s">
        <v>72</v>
      </c>
      <c r="B236" s="31">
        <v>59</v>
      </c>
      <c r="C236" s="32" t="s">
        <v>327</v>
      </c>
      <c r="D236" s="31" t="s">
        <v>91</v>
      </c>
      <c r="E236" s="33" t="s">
        <v>328</v>
      </c>
      <c r="F236" s="34" t="s">
        <v>96</v>
      </c>
      <c r="G236" s="35">
        <v>15</v>
      </c>
      <c r="H236" s="36">
        <v>0</v>
      </c>
      <c r="I236" s="36">
        <f>ROUND(G236*H236,P4)</f>
        <v>0</v>
      </c>
      <c r="J236" s="31"/>
      <c r="O236" s="37">
        <f>I236*0.21</f>
        <v>0</v>
      </c>
      <c r="P236">
        <v>3</v>
      </c>
    </row>
    <row r="237" spans="1:16" ht="45" x14ac:dyDescent="0.25">
      <c r="A237" s="31" t="s">
        <v>77</v>
      </c>
      <c r="B237" s="38"/>
      <c r="C237" s="39"/>
      <c r="D237" s="39"/>
      <c r="E237" s="33" t="s">
        <v>329</v>
      </c>
      <c r="F237" s="39"/>
      <c r="G237" s="39"/>
      <c r="H237" s="39"/>
      <c r="I237" s="39"/>
      <c r="J237" s="40"/>
    </row>
    <row r="238" spans="1:16" ht="30" x14ac:dyDescent="0.25">
      <c r="A238" s="31" t="s">
        <v>79</v>
      </c>
      <c r="B238" s="38"/>
      <c r="C238" s="39"/>
      <c r="D238" s="39"/>
      <c r="E238" s="41" t="s">
        <v>541</v>
      </c>
      <c r="F238" s="39"/>
      <c r="G238" s="39"/>
      <c r="H238" s="39"/>
      <c r="I238" s="39"/>
      <c r="J238" s="40"/>
    </row>
    <row r="239" spans="1:16" ht="45" x14ac:dyDescent="0.25">
      <c r="A239" s="31" t="s">
        <v>81</v>
      </c>
      <c r="B239" s="38"/>
      <c r="C239" s="39"/>
      <c r="D239" s="39"/>
      <c r="E239" s="33" t="s">
        <v>331</v>
      </c>
      <c r="F239" s="39"/>
      <c r="G239" s="39"/>
      <c r="H239" s="39"/>
      <c r="I239" s="39"/>
      <c r="J239" s="40"/>
    </row>
    <row r="240" spans="1:16" x14ac:dyDescent="0.25">
      <c r="A240" s="25" t="s">
        <v>69</v>
      </c>
      <c r="B240" s="26"/>
      <c r="C240" s="27" t="s">
        <v>122</v>
      </c>
      <c r="D240" s="28"/>
      <c r="E240" s="25" t="s">
        <v>123</v>
      </c>
      <c r="F240" s="28"/>
      <c r="G240" s="28"/>
      <c r="H240" s="28"/>
      <c r="I240" s="29">
        <f>SUMIFS(I241:I308,A241:A308,"P")</f>
        <v>0</v>
      </c>
      <c r="J240" s="30"/>
    </row>
    <row r="241" spans="1:16" x14ac:dyDescent="0.25">
      <c r="A241" s="31" t="s">
        <v>72</v>
      </c>
      <c r="B241" s="31">
        <v>60</v>
      </c>
      <c r="C241" s="32" t="s">
        <v>542</v>
      </c>
      <c r="D241" s="31" t="s">
        <v>91</v>
      </c>
      <c r="E241" s="33" t="s">
        <v>543</v>
      </c>
      <c r="F241" s="34" t="s">
        <v>213</v>
      </c>
      <c r="G241" s="35">
        <v>10</v>
      </c>
      <c r="H241" s="36">
        <v>0</v>
      </c>
      <c r="I241" s="36">
        <f>ROUND(G241*H241,P4)</f>
        <v>0</v>
      </c>
      <c r="J241" s="31"/>
      <c r="O241" s="37">
        <f>I241*0.21</f>
        <v>0</v>
      </c>
      <c r="P241">
        <v>3</v>
      </c>
    </row>
    <row r="242" spans="1:16" ht="45" x14ac:dyDescent="0.25">
      <c r="A242" s="31" t="s">
        <v>77</v>
      </c>
      <c r="B242" s="38"/>
      <c r="C242" s="39"/>
      <c r="D242" s="39"/>
      <c r="E242" s="33" t="s">
        <v>544</v>
      </c>
      <c r="F242" s="39"/>
      <c r="G242" s="39"/>
      <c r="H242" s="39"/>
      <c r="I242" s="39"/>
      <c r="J242" s="40"/>
    </row>
    <row r="243" spans="1:16" ht="30" x14ac:dyDescent="0.25">
      <c r="A243" s="31" t="s">
        <v>79</v>
      </c>
      <c r="B243" s="38"/>
      <c r="C243" s="39"/>
      <c r="D243" s="39"/>
      <c r="E243" s="41" t="s">
        <v>545</v>
      </c>
      <c r="F243" s="39"/>
      <c r="G243" s="39"/>
      <c r="H243" s="39"/>
      <c r="I243" s="39"/>
      <c r="J243" s="40"/>
    </row>
    <row r="244" spans="1:16" ht="75" x14ac:dyDescent="0.25">
      <c r="A244" s="31" t="s">
        <v>81</v>
      </c>
      <c r="B244" s="38"/>
      <c r="C244" s="39"/>
      <c r="D244" s="39"/>
      <c r="E244" s="33" t="s">
        <v>546</v>
      </c>
      <c r="F244" s="39"/>
      <c r="G244" s="39"/>
      <c r="H244" s="39"/>
      <c r="I244" s="39"/>
      <c r="J244" s="40"/>
    </row>
    <row r="245" spans="1:16" x14ac:dyDescent="0.25">
      <c r="A245" s="31" t="s">
        <v>72</v>
      </c>
      <c r="B245" s="31">
        <v>61</v>
      </c>
      <c r="C245" s="32" t="s">
        <v>547</v>
      </c>
      <c r="D245" s="31" t="s">
        <v>91</v>
      </c>
      <c r="E245" s="33" t="s">
        <v>548</v>
      </c>
      <c r="F245" s="34" t="s">
        <v>213</v>
      </c>
      <c r="G245" s="35">
        <v>10</v>
      </c>
      <c r="H245" s="36">
        <v>0</v>
      </c>
      <c r="I245" s="36">
        <f>ROUND(G245*H245,P4)</f>
        <v>0</v>
      </c>
      <c r="J245" s="31"/>
      <c r="O245" s="37">
        <f>I245*0.21</f>
        <v>0</v>
      </c>
      <c r="P245">
        <v>3</v>
      </c>
    </row>
    <row r="246" spans="1:16" ht="60" x14ac:dyDescent="0.25">
      <c r="A246" s="31" t="s">
        <v>77</v>
      </c>
      <c r="B246" s="38"/>
      <c r="C246" s="39"/>
      <c r="D246" s="39"/>
      <c r="E246" s="33" t="s">
        <v>549</v>
      </c>
      <c r="F246" s="39"/>
      <c r="G246" s="39"/>
      <c r="H246" s="39"/>
      <c r="I246" s="39"/>
      <c r="J246" s="40"/>
    </row>
    <row r="247" spans="1:16" ht="30" x14ac:dyDescent="0.25">
      <c r="A247" s="31" t="s">
        <v>79</v>
      </c>
      <c r="B247" s="38"/>
      <c r="C247" s="39"/>
      <c r="D247" s="39"/>
      <c r="E247" s="41" t="s">
        <v>545</v>
      </c>
      <c r="F247" s="39"/>
      <c r="G247" s="39"/>
      <c r="H247" s="39"/>
      <c r="I247" s="39"/>
      <c r="J247" s="40"/>
    </row>
    <row r="248" spans="1:16" ht="45" x14ac:dyDescent="0.25">
      <c r="A248" s="31" t="s">
        <v>81</v>
      </c>
      <c r="B248" s="38"/>
      <c r="C248" s="39"/>
      <c r="D248" s="39"/>
      <c r="E248" s="33" t="s">
        <v>550</v>
      </c>
      <c r="F248" s="39"/>
      <c r="G248" s="39"/>
      <c r="H248" s="39"/>
      <c r="I248" s="39"/>
      <c r="J248" s="40"/>
    </row>
    <row r="249" spans="1:16" ht="30" x14ac:dyDescent="0.25">
      <c r="A249" s="31" t="s">
        <v>72</v>
      </c>
      <c r="B249" s="31">
        <v>62</v>
      </c>
      <c r="C249" s="32" t="s">
        <v>551</v>
      </c>
      <c r="D249" s="31" t="s">
        <v>91</v>
      </c>
      <c r="E249" s="33" t="s">
        <v>552</v>
      </c>
      <c r="F249" s="34" t="s">
        <v>213</v>
      </c>
      <c r="G249" s="35">
        <v>35</v>
      </c>
      <c r="H249" s="36">
        <v>0</v>
      </c>
      <c r="I249" s="36">
        <f>ROUND(G249*H249,P4)</f>
        <v>0</v>
      </c>
      <c r="J249" s="31"/>
      <c r="O249" s="37">
        <f>I249*0.21</f>
        <v>0</v>
      </c>
      <c r="P249">
        <v>3</v>
      </c>
    </row>
    <row r="250" spans="1:16" ht="105" x14ac:dyDescent="0.25">
      <c r="A250" s="31" t="s">
        <v>77</v>
      </c>
      <c r="B250" s="38"/>
      <c r="C250" s="39"/>
      <c r="D250" s="39"/>
      <c r="E250" s="33" t="s">
        <v>553</v>
      </c>
      <c r="F250" s="39"/>
      <c r="G250" s="39"/>
      <c r="H250" s="39"/>
      <c r="I250" s="39"/>
      <c r="J250" s="40"/>
    </row>
    <row r="251" spans="1:16" ht="30" x14ac:dyDescent="0.25">
      <c r="A251" s="31" t="s">
        <v>79</v>
      </c>
      <c r="B251" s="38"/>
      <c r="C251" s="39"/>
      <c r="D251" s="39"/>
      <c r="E251" s="41" t="s">
        <v>554</v>
      </c>
      <c r="F251" s="39"/>
      <c r="G251" s="39"/>
      <c r="H251" s="39"/>
      <c r="I251" s="39"/>
      <c r="J251" s="40"/>
    </row>
    <row r="252" spans="1:16" ht="165" x14ac:dyDescent="0.25">
      <c r="A252" s="31" t="s">
        <v>81</v>
      </c>
      <c r="B252" s="38"/>
      <c r="C252" s="39"/>
      <c r="D252" s="39"/>
      <c r="E252" s="33" t="s">
        <v>555</v>
      </c>
      <c r="F252" s="39"/>
      <c r="G252" s="39"/>
      <c r="H252" s="39"/>
      <c r="I252" s="39"/>
      <c r="J252" s="40"/>
    </row>
    <row r="253" spans="1:16" ht="30" x14ac:dyDescent="0.25">
      <c r="A253" s="31" t="s">
        <v>72</v>
      </c>
      <c r="B253" s="31">
        <v>64</v>
      </c>
      <c r="C253" s="32" t="s">
        <v>337</v>
      </c>
      <c r="D253" s="31" t="s">
        <v>134</v>
      </c>
      <c r="E253" s="33" t="s">
        <v>338</v>
      </c>
      <c r="F253" s="34" t="s">
        <v>96</v>
      </c>
      <c r="G253" s="35">
        <v>5</v>
      </c>
      <c r="H253" s="36">
        <v>0</v>
      </c>
      <c r="I253" s="36">
        <f>ROUND(G253*H253,P4)</f>
        <v>0</v>
      </c>
      <c r="J253" s="31"/>
      <c r="O253" s="37">
        <f>I253*0.21</f>
        <v>0</v>
      </c>
      <c r="P253">
        <v>3</v>
      </c>
    </row>
    <row r="254" spans="1:16" ht="60" x14ac:dyDescent="0.25">
      <c r="A254" s="31" t="s">
        <v>77</v>
      </c>
      <c r="B254" s="38"/>
      <c r="C254" s="39"/>
      <c r="D254" s="39"/>
      <c r="E254" s="33" t="s">
        <v>350</v>
      </c>
      <c r="F254" s="39"/>
      <c r="G254" s="39"/>
      <c r="H254" s="39"/>
      <c r="I254" s="39"/>
      <c r="J254" s="40"/>
    </row>
    <row r="255" spans="1:16" ht="30" x14ac:dyDescent="0.25">
      <c r="A255" s="31" t="s">
        <v>79</v>
      </c>
      <c r="B255" s="38"/>
      <c r="C255" s="39"/>
      <c r="D255" s="39"/>
      <c r="E255" s="41" t="s">
        <v>400</v>
      </c>
      <c r="F255" s="39"/>
      <c r="G255" s="39"/>
      <c r="H255" s="39"/>
      <c r="I255" s="39"/>
      <c r="J255" s="40"/>
    </row>
    <row r="256" spans="1:16" ht="30" x14ac:dyDescent="0.25">
      <c r="A256" s="31" t="s">
        <v>81</v>
      </c>
      <c r="B256" s="38"/>
      <c r="C256" s="39"/>
      <c r="D256" s="39"/>
      <c r="E256" s="33" t="s">
        <v>341</v>
      </c>
      <c r="F256" s="39"/>
      <c r="G256" s="39"/>
      <c r="H256" s="39"/>
      <c r="I256" s="39"/>
      <c r="J256" s="40"/>
    </row>
    <row r="257" spans="1:16" ht="30" x14ac:dyDescent="0.25">
      <c r="A257" s="31" t="s">
        <v>72</v>
      </c>
      <c r="B257" s="31">
        <v>65</v>
      </c>
      <c r="C257" s="32" t="s">
        <v>337</v>
      </c>
      <c r="D257" s="31" t="s">
        <v>197</v>
      </c>
      <c r="E257" s="33" t="s">
        <v>338</v>
      </c>
      <c r="F257" s="34" t="s">
        <v>96</v>
      </c>
      <c r="G257" s="35">
        <v>2</v>
      </c>
      <c r="H257" s="36">
        <v>0</v>
      </c>
      <c r="I257" s="36">
        <f>ROUND(G257*H257,P4)</f>
        <v>0</v>
      </c>
      <c r="J257" s="31"/>
      <c r="O257" s="37">
        <f>I257*0.21</f>
        <v>0</v>
      </c>
      <c r="P257">
        <v>3</v>
      </c>
    </row>
    <row r="258" spans="1:16" x14ac:dyDescent="0.25">
      <c r="A258" s="31" t="s">
        <v>77</v>
      </c>
      <c r="B258" s="38"/>
      <c r="C258" s="39"/>
      <c r="D258" s="39"/>
      <c r="E258" s="33" t="s">
        <v>556</v>
      </c>
      <c r="F258" s="39"/>
      <c r="G258" s="39"/>
      <c r="H258" s="39"/>
      <c r="I258" s="39"/>
      <c r="J258" s="40"/>
    </row>
    <row r="259" spans="1:16" ht="30" x14ac:dyDescent="0.25">
      <c r="A259" s="31" t="s">
        <v>79</v>
      </c>
      <c r="B259" s="38"/>
      <c r="C259" s="39"/>
      <c r="D259" s="39"/>
      <c r="E259" s="41" t="s">
        <v>92</v>
      </c>
      <c r="F259" s="39"/>
      <c r="G259" s="39"/>
      <c r="H259" s="39"/>
      <c r="I259" s="39"/>
      <c r="J259" s="40"/>
    </row>
    <row r="260" spans="1:16" ht="30" x14ac:dyDescent="0.25">
      <c r="A260" s="31" t="s">
        <v>81</v>
      </c>
      <c r="B260" s="38"/>
      <c r="C260" s="39"/>
      <c r="D260" s="39"/>
      <c r="E260" s="33" t="s">
        <v>341</v>
      </c>
      <c r="F260" s="39"/>
      <c r="G260" s="39"/>
      <c r="H260" s="39"/>
      <c r="I260" s="39"/>
      <c r="J260" s="40"/>
    </row>
    <row r="261" spans="1:16" ht="30" x14ac:dyDescent="0.25">
      <c r="A261" s="31" t="s">
        <v>72</v>
      </c>
      <c r="B261" s="31">
        <v>66</v>
      </c>
      <c r="C261" s="32" t="s">
        <v>344</v>
      </c>
      <c r="D261" s="31" t="s">
        <v>91</v>
      </c>
      <c r="E261" s="33" t="s">
        <v>345</v>
      </c>
      <c r="F261" s="34" t="s">
        <v>96</v>
      </c>
      <c r="G261" s="35">
        <v>8</v>
      </c>
      <c r="H261" s="36">
        <v>0</v>
      </c>
      <c r="I261" s="36">
        <f>ROUND(G261*H261,P4)</f>
        <v>0</v>
      </c>
      <c r="J261" s="31"/>
      <c r="O261" s="37">
        <f>I261*0.21</f>
        <v>0</v>
      </c>
      <c r="P261">
        <v>3</v>
      </c>
    </row>
    <row r="262" spans="1:16" x14ac:dyDescent="0.25">
      <c r="A262" s="31" t="s">
        <v>77</v>
      </c>
      <c r="B262" s="38"/>
      <c r="C262" s="39"/>
      <c r="D262" s="39"/>
      <c r="E262" s="33" t="s">
        <v>557</v>
      </c>
      <c r="F262" s="39"/>
      <c r="G262" s="39"/>
      <c r="H262" s="39"/>
      <c r="I262" s="39"/>
      <c r="J262" s="40"/>
    </row>
    <row r="263" spans="1:16" ht="30" x14ac:dyDescent="0.25">
      <c r="A263" s="31" t="s">
        <v>79</v>
      </c>
      <c r="B263" s="38"/>
      <c r="C263" s="39"/>
      <c r="D263" s="39"/>
      <c r="E263" s="41" t="s">
        <v>558</v>
      </c>
      <c r="F263" s="39"/>
      <c r="G263" s="39"/>
      <c r="H263" s="39"/>
      <c r="I263" s="39"/>
      <c r="J263" s="40"/>
    </row>
    <row r="264" spans="1:16" ht="75" x14ac:dyDescent="0.25">
      <c r="A264" s="31" t="s">
        <v>81</v>
      </c>
      <c r="B264" s="38"/>
      <c r="C264" s="39"/>
      <c r="D264" s="39"/>
      <c r="E264" s="33" t="s">
        <v>347</v>
      </c>
      <c r="F264" s="39"/>
      <c r="G264" s="39"/>
      <c r="H264" s="39"/>
      <c r="I264" s="39"/>
      <c r="J264" s="40"/>
    </row>
    <row r="265" spans="1:16" ht="30" x14ac:dyDescent="0.25">
      <c r="A265" s="31" t="s">
        <v>72</v>
      </c>
      <c r="B265" s="31">
        <v>67</v>
      </c>
      <c r="C265" s="32" t="s">
        <v>348</v>
      </c>
      <c r="D265" s="31" t="s">
        <v>134</v>
      </c>
      <c r="E265" s="33" t="s">
        <v>349</v>
      </c>
      <c r="F265" s="34" t="s">
        <v>96</v>
      </c>
      <c r="G265" s="35">
        <v>5</v>
      </c>
      <c r="H265" s="36">
        <v>0</v>
      </c>
      <c r="I265" s="36">
        <f>ROUND(G265*H265,P4)</f>
        <v>0</v>
      </c>
      <c r="J265" s="31"/>
      <c r="O265" s="37">
        <f>I265*0.21</f>
        <v>0</v>
      </c>
      <c r="P265">
        <v>3</v>
      </c>
    </row>
    <row r="266" spans="1:16" ht="60" x14ac:dyDescent="0.25">
      <c r="A266" s="31" t="s">
        <v>77</v>
      </c>
      <c r="B266" s="38"/>
      <c r="C266" s="39"/>
      <c r="D266" s="39"/>
      <c r="E266" s="33" t="s">
        <v>350</v>
      </c>
      <c r="F266" s="39"/>
      <c r="G266" s="39"/>
      <c r="H266" s="39"/>
      <c r="I266" s="39"/>
      <c r="J266" s="40"/>
    </row>
    <row r="267" spans="1:16" ht="30" x14ac:dyDescent="0.25">
      <c r="A267" s="31" t="s">
        <v>79</v>
      </c>
      <c r="B267" s="38"/>
      <c r="C267" s="39"/>
      <c r="D267" s="39"/>
      <c r="E267" s="41" t="s">
        <v>400</v>
      </c>
      <c r="F267" s="39"/>
      <c r="G267" s="39"/>
      <c r="H267" s="39"/>
      <c r="I267" s="39"/>
      <c r="J267" s="40"/>
    </row>
    <row r="268" spans="1:16" ht="30" x14ac:dyDescent="0.25">
      <c r="A268" s="31" t="s">
        <v>81</v>
      </c>
      <c r="B268" s="38"/>
      <c r="C268" s="39"/>
      <c r="D268" s="39"/>
      <c r="E268" s="33" t="s">
        <v>352</v>
      </c>
      <c r="F268" s="39"/>
      <c r="G268" s="39"/>
      <c r="H268" s="39"/>
      <c r="I268" s="39"/>
      <c r="J268" s="40"/>
    </row>
    <row r="269" spans="1:16" ht="30" x14ac:dyDescent="0.25">
      <c r="A269" s="31" t="s">
        <v>72</v>
      </c>
      <c r="B269" s="31">
        <v>68</v>
      </c>
      <c r="C269" s="32" t="s">
        <v>348</v>
      </c>
      <c r="D269" s="31" t="s">
        <v>197</v>
      </c>
      <c r="E269" s="33" t="s">
        <v>349</v>
      </c>
      <c r="F269" s="34" t="s">
        <v>96</v>
      </c>
      <c r="G269" s="35">
        <v>8</v>
      </c>
      <c r="H269" s="36">
        <v>0</v>
      </c>
      <c r="I269" s="36">
        <f>ROUND(G269*H269,P4)</f>
        <v>0</v>
      </c>
      <c r="J269" s="31"/>
      <c r="O269" s="37">
        <f>I269*0.21</f>
        <v>0</v>
      </c>
      <c r="P269">
        <v>3</v>
      </c>
    </row>
    <row r="270" spans="1:16" ht="150" x14ac:dyDescent="0.25">
      <c r="A270" s="31" t="s">
        <v>77</v>
      </c>
      <c r="B270" s="38"/>
      <c r="C270" s="39"/>
      <c r="D270" s="39"/>
      <c r="E270" s="33" t="s">
        <v>559</v>
      </c>
      <c r="F270" s="39"/>
      <c r="G270" s="39"/>
      <c r="H270" s="39"/>
      <c r="I270" s="39"/>
      <c r="J270" s="40"/>
    </row>
    <row r="271" spans="1:16" ht="30" x14ac:dyDescent="0.25">
      <c r="A271" s="31" t="s">
        <v>79</v>
      </c>
      <c r="B271" s="38"/>
      <c r="C271" s="39"/>
      <c r="D271" s="39"/>
      <c r="E271" s="41" t="s">
        <v>560</v>
      </c>
      <c r="F271" s="39"/>
      <c r="G271" s="39"/>
      <c r="H271" s="39"/>
      <c r="I271" s="39"/>
      <c r="J271" s="40"/>
    </row>
    <row r="272" spans="1:16" ht="30" x14ac:dyDescent="0.25">
      <c r="A272" s="31" t="s">
        <v>81</v>
      </c>
      <c r="B272" s="38"/>
      <c r="C272" s="39"/>
      <c r="D272" s="39"/>
      <c r="E272" s="33" t="s">
        <v>352</v>
      </c>
      <c r="F272" s="39"/>
      <c r="G272" s="39"/>
      <c r="H272" s="39"/>
      <c r="I272" s="39"/>
      <c r="J272" s="40"/>
    </row>
    <row r="273" spans="1:16" ht="30" x14ac:dyDescent="0.25">
      <c r="A273" s="31" t="s">
        <v>72</v>
      </c>
      <c r="B273" s="31">
        <v>69</v>
      </c>
      <c r="C273" s="32" t="s">
        <v>561</v>
      </c>
      <c r="D273" s="31" t="s">
        <v>91</v>
      </c>
      <c r="E273" s="33" t="s">
        <v>562</v>
      </c>
      <c r="F273" s="34" t="s">
        <v>96</v>
      </c>
      <c r="G273" s="35">
        <v>5</v>
      </c>
      <c r="H273" s="36">
        <v>0</v>
      </c>
      <c r="I273" s="36">
        <f>ROUND(G273*H273,P4)</f>
        <v>0</v>
      </c>
      <c r="J273" s="31"/>
      <c r="O273" s="37">
        <f>I273*0.21</f>
        <v>0</v>
      </c>
      <c r="P273">
        <v>3</v>
      </c>
    </row>
    <row r="274" spans="1:16" x14ac:dyDescent="0.25">
      <c r="A274" s="31" t="s">
        <v>77</v>
      </c>
      <c r="B274" s="38"/>
      <c r="C274" s="39"/>
      <c r="D274" s="39"/>
      <c r="E274" s="33" t="s">
        <v>563</v>
      </c>
      <c r="F274" s="39"/>
      <c r="G274" s="39"/>
      <c r="H274" s="39"/>
      <c r="I274" s="39"/>
      <c r="J274" s="40"/>
    </row>
    <row r="275" spans="1:16" ht="30" x14ac:dyDescent="0.25">
      <c r="A275" s="31" t="s">
        <v>79</v>
      </c>
      <c r="B275" s="38"/>
      <c r="C275" s="39"/>
      <c r="D275" s="39"/>
      <c r="E275" s="41" t="s">
        <v>400</v>
      </c>
      <c r="F275" s="39"/>
      <c r="G275" s="39"/>
      <c r="H275" s="39"/>
      <c r="I275" s="39"/>
      <c r="J275" s="40"/>
    </row>
    <row r="276" spans="1:16" ht="45" x14ac:dyDescent="0.25">
      <c r="A276" s="31" t="s">
        <v>81</v>
      </c>
      <c r="B276" s="38"/>
      <c r="C276" s="39"/>
      <c r="D276" s="39"/>
      <c r="E276" s="33" t="s">
        <v>358</v>
      </c>
      <c r="F276" s="39"/>
      <c r="G276" s="39"/>
      <c r="H276" s="39"/>
      <c r="I276" s="39"/>
      <c r="J276" s="40"/>
    </row>
    <row r="277" spans="1:16" ht="30" x14ac:dyDescent="0.25">
      <c r="A277" s="31" t="s">
        <v>72</v>
      </c>
      <c r="B277" s="31">
        <v>70</v>
      </c>
      <c r="C277" s="32" t="s">
        <v>359</v>
      </c>
      <c r="D277" s="31" t="s">
        <v>91</v>
      </c>
      <c r="E277" s="33" t="s">
        <v>360</v>
      </c>
      <c r="F277" s="34" t="s">
        <v>130</v>
      </c>
      <c r="G277" s="35">
        <v>3500</v>
      </c>
      <c r="H277" s="36">
        <v>0</v>
      </c>
      <c r="I277" s="36">
        <f>ROUND(G277*H277,P4)</f>
        <v>0</v>
      </c>
      <c r="J277" s="31"/>
      <c r="O277" s="37">
        <f>I277*0.21</f>
        <v>0</v>
      </c>
      <c r="P277">
        <v>3</v>
      </c>
    </row>
    <row r="278" spans="1:16" ht="90" x14ac:dyDescent="0.25">
      <c r="A278" s="31" t="s">
        <v>77</v>
      </c>
      <c r="B278" s="38"/>
      <c r="C278" s="39"/>
      <c r="D278" s="39"/>
      <c r="E278" s="33" t="s">
        <v>564</v>
      </c>
      <c r="F278" s="39"/>
      <c r="G278" s="39"/>
      <c r="H278" s="39"/>
      <c r="I278" s="39"/>
      <c r="J278" s="40"/>
    </row>
    <row r="279" spans="1:16" ht="30" x14ac:dyDescent="0.25">
      <c r="A279" s="31" t="s">
        <v>79</v>
      </c>
      <c r="B279" s="38"/>
      <c r="C279" s="39"/>
      <c r="D279" s="39"/>
      <c r="E279" s="41" t="s">
        <v>565</v>
      </c>
      <c r="F279" s="39"/>
      <c r="G279" s="39"/>
      <c r="H279" s="39"/>
      <c r="I279" s="39"/>
      <c r="J279" s="40"/>
    </row>
    <row r="280" spans="1:16" ht="60" x14ac:dyDescent="0.25">
      <c r="A280" s="31" t="s">
        <v>81</v>
      </c>
      <c r="B280" s="38"/>
      <c r="C280" s="39"/>
      <c r="D280" s="39"/>
      <c r="E280" s="33" t="s">
        <v>363</v>
      </c>
      <c r="F280" s="39"/>
      <c r="G280" s="39"/>
      <c r="H280" s="39"/>
      <c r="I280" s="39"/>
      <c r="J280" s="40"/>
    </row>
    <row r="281" spans="1:16" ht="30" x14ac:dyDescent="0.25">
      <c r="A281" s="31" t="s">
        <v>72</v>
      </c>
      <c r="B281" s="31">
        <v>71</v>
      </c>
      <c r="C281" s="32" t="s">
        <v>364</v>
      </c>
      <c r="D281" s="31" t="s">
        <v>91</v>
      </c>
      <c r="E281" s="33" t="s">
        <v>365</v>
      </c>
      <c r="F281" s="34" t="s">
        <v>130</v>
      </c>
      <c r="G281" s="35">
        <v>175</v>
      </c>
      <c r="H281" s="36">
        <v>0</v>
      </c>
      <c r="I281" s="36">
        <f>ROUND(G281*H281,P4)</f>
        <v>0</v>
      </c>
      <c r="J281" s="31"/>
      <c r="O281" s="37">
        <f>I281*0.21</f>
        <v>0</v>
      </c>
      <c r="P281">
        <v>3</v>
      </c>
    </row>
    <row r="282" spans="1:16" ht="30" x14ac:dyDescent="0.25">
      <c r="A282" s="31" t="s">
        <v>77</v>
      </c>
      <c r="B282" s="38"/>
      <c r="C282" s="39"/>
      <c r="D282" s="39"/>
      <c r="E282" s="33" t="s">
        <v>566</v>
      </c>
      <c r="F282" s="39"/>
      <c r="G282" s="39"/>
      <c r="H282" s="39"/>
      <c r="I282" s="39"/>
      <c r="J282" s="40"/>
    </row>
    <row r="283" spans="1:16" ht="30" x14ac:dyDescent="0.25">
      <c r="A283" s="31" t="s">
        <v>79</v>
      </c>
      <c r="B283" s="38"/>
      <c r="C283" s="39"/>
      <c r="D283" s="39"/>
      <c r="E283" s="41" t="s">
        <v>567</v>
      </c>
      <c r="F283" s="39"/>
      <c r="G283" s="39"/>
      <c r="H283" s="39"/>
      <c r="I283" s="39"/>
      <c r="J283" s="40"/>
    </row>
    <row r="284" spans="1:16" ht="60" x14ac:dyDescent="0.25">
      <c r="A284" s="31" t="s">
        <v>81</v>
      </c>
      <c r="B284" s="38"/>
      <c r="C284" s="39"/>
      <c r="D284" s="39"/>
      <c r="E284" s="33" t="s">
        <v>363</v>
      </c>
      <c r="F284" s="39"/>
      <c r="G284" s="39"/>
      <c r="H284" s="39"/>
      <c r="I284" s="39"/>
      <c r="J284" s="40"/>
    </row>
    <row r="285" spans="1:16" x14ac:dyDescent="0.25">
      <c r="A285" s="31" t="s">
        <v>72</v>
      </c>
      <c r="B285" s="31">
        <v>72</v>
      </c>
      <c r="C285" s="32" t="s">
        <v>568</v>
      </c>
      <c r="D285" s="31" t="s">
        <v>91</v>
      </c>
      <c r="E285" s="33" t="s">
        <v>569</v>
      </c>
      <c r="F285" s="34" t="s">
        <v>96</v>
      </c>
      <c r="G285" s="35">
        <v>21</v>
      </c>
      <c r="H285" s="36">
        <v>0</v>
      </c>
      <c r="I285" s="36">
        <f>ROUND(G285*H285,P4)</f>
        <v>0</v>
      </c>
      <c r="J285" s="31"/>
      <c r="O285" s="37">
        <f>I285*0.21</f>
        <v>0</v>
      </c>
      <c r="P285">
        <v>3</v>
      </c>
    </row>
    <row r="286" spans="1:16" ht="45" x14ac:dyDescent="0.25">
      <c r="A286" s="31" t="s">
        <v>77</v>
      </c>
      <c r="B286" s="38"/>
      <c r="C286" s="39"/>
      <c r="D286" s="39"/>
      <c r="E286" s="33" t="s">
        <v>570</v>
      </c>
      <c r="F286" s="39"/>
      <c r="G286" s="39"/>
      <c r="H286" s="39"/>
      <c r="I286" s="39"/>
      <c r="J286" s="40"/>
    </row>
    <row r="287" spans="1:16" x14ac:dyDescent="0.25">
      <c r="A287" s="31" t="s">
        <v>79</v>
      </c>
      <c r="B287" s="38"/>
      <c r="C287" s="39"/>
      <c r="D287" s="39"/>
      <c r="E287" s="41" t="s">
        <v>571</v>
      </c>
      <c r="F287" s="39"/>
      <c r="G287" s="39"/>
      <c r="H287" s="39"/>
      <c r="I287" s="39"/>
      <c r="J287" s="40"/>
    </row>
    <row r="288" spans="1:16" ht="45" x14ac:dyDescent="0.25">
      <c r="A288" s="31" t="s">
        <v>81</v>
      </c>
      <c r="B288" s="38"/>
      <c r="C288" s="39"/>
      <c r="D288" s="39"/>
      <c r="E288" s="33" t="s">
        <v>572</v>
      </c>
      <c r="F288" s="39"/>
      <c r="G288" s="39"/>
      <c r="H288" s="39"/>
      <c r="I288" s="39"/>
      <c r="J288" s="40"/>
    </row>
    <row r="289" spans="1:16" ht="30" x14ac:dyDescent="0.25">
      <c r="A289" s="31" t="s">
        <v>72</v>
      </c>
      <c r="B289" s="31">
        <v>73</v>
      </c>
      <c r="C289" s="32" t="s">
        <v>573</v>
      </c>
      <c r="D289" s="31" t="s">
        <v>91</v>
      </c>
      <c r="E289" s="33" t="s">
        <v>574</v>
      </c>
      <c r="F289" s="34" t="s">
        <v>213</v>
      </c>
      <c r="G289" s="35">
        <v>50</v>
      </c>
      <c r="H289" s="36">
        <v>0</v>
      </c>
      <c r="I289" s="36">
        <f>ROUND(G289*H289,P4)</f>
        <v>0</v>
      </c>
      <c r="J289" s="31"/>
      <c r="O289" s="37">
        <f>I289*0.21</f>
        <v>0</v>
      </c>
      <c r="P289">
        <v>3</v>
      </c>
    </row>
    <row r="290" spans="1:16" ht="90" x14ac:dyDescent="0.25">
      <c r="A290" s="31" t="s">
        <v>77</v>
      </c>
      <c r="B290" s="38"/>
      <c r="C290" s="39"/>
      <c r="D290" s="39"/>
      <c r="E290" s="33" t="s">
        <v>575</v>
      </c>
      <c r="F290" s="39"/>
      <c r="G290" s="39"/>
      <c r="H290" s="39"/>
      <c r="I290" s="39"/>
      <c r="J290" s="40"/>
    </row>
    <row r="291" spans="1:16" ht="30" x14ac:dyDescent="0.25">
      <c r="A291" s="31" t="s">
        <v>79</v>
      </c>
      <c r="B291" s="38"/>
      <c r="C291" s="39"/>
      <c r="D291" s="39"/>
      <c r="E291" s="41" t="s">
        <v>383</v>
      </c>
      <c r="F291" s="39"/>
      <c r="G291" s="39"/>
      <c r="H291" s="39"/>
      <c r="I291" s="39"/>
      <c r="J291" s="40"/>
    </row>
    <row r="292" spans="1:16" ht="60" x14ac:dyDescent="0.25">
      <c r="A292" s="31" t="s">
        <v>81</v>
      </c>
      <c r="B292" s="38"/>
      <c r="C292" s="39"/>
      <c r="D292" s="39"/>
      <c r="E292" s="33" t="s">
        <v>576</v>
      </c>
      <c r="F292" s="39"/>
      <c r="G292" s="39"/>
      <c r="H292" s="39"/>
      <c r="I292" s="39"/>
      <c r="J292" s="40"/>
    </row>
    <row r="293" spans="1:16" x14ac:dyDescent="0.25">
      <c r="A293" s="31" t="s">
        <v>72</v>
      </c>
      <c r="B293" s="31">
        <v>74</v>
      </c>
      <c r="C293" s="32" t="s">
        <v>577</v>
      </c>
      <c r="D293" s="31" t="s">
        <v>91</v>
      </c>
      <c r="E293" s="33" t="s">
        <v>578</v>
      </c>
      <c r="F293" s="34" t="s">
        <v>213</v>
      </c>
      <c r="G293" s="35">
        <v>286</v>
      </c>
      <c r="H293" s="36">
        <v>0</v>
      </c>
      <c r="I293" s="36">
        <f>ROUND(G293*H293,P4)</f>
        <v>0</v>
      </c>
      <c r="J293" s="31"/>
      <c r="O293" s="37">
        <f>I293*0.21</f>
        <v>0</v>
      </c>
      <c r="P293">
        <v>3</v>
      </c>
    </row>
    <row r="294" spans="1:16" x14ac:dyDescent="0.25">
      <c r="A294" s="31" t="s">
        <v>77</v>
      </c>
      <c r="B294" s="38"/>
      <c r="C294" s="39"/>
      <c r="D294" s="39"/>
      <c r="E294" s="33" t="s">
        <v>579</v>
      </c>
      <c r="F294" s="39"/>
      <c r="G294" s="39"/>
      <c r="H294" s="39"/>
      <c r="I294" s="39"/>
      <c r="J294" s="40"/>
    </row>
    <row r="295" spans="1:16" ht="30" x14ac:dyDescent="0.25">
      <c r="A295" s="31" t="s">
        <v>79</v>
      </c>
      <c r="B295" s="38"/>
      <c r="C295" s="39"/>
      <c r="D295" s="39"/>
      <c r="E295" s="41" t="s">
        <v>580</v>
      </c>
      <c r="F295" s="39"/>
      <c r="G295" s="39"/>
      <c r="H295" s="39"/>
      <c r="I295" s="39"/>
      <c r="J295" s="40"/>
    </row>
    <row r="296" spans="1:16" ht="30" x14ac:dyDescent="0.25">
      <c r="A296" s="31" t="s">
        <v>81</v>
      </c>
      <c r="B296" s="38"/>
      <c r="C296" s="39"/>
      <c r="D296" s="39"/>
      <c r="E296" s="33" t="s">
        <v>387</v>
      </c>
      <c r="F296" s="39"/>
      <c r="G296" s="39"/>
      <c r="H296" s="39"/>
      <c r="I296" s="39"/>
      <c r="J296" s="40"/>
    </row>
    <row r="297" spans="1:16" x14ac:dyDescent="0.25">
      <c r="A297" s="31" t="s">
        <v>72</v>
      </c>
      <c r="B297" s="31">
        <v>75</v>
      </c>
      <c r="C297" s="32" t="s">
        <v>581</v>
      </c>
      <c r="D297" s="31" t="s">
        <v>91</v>
      </c>
      <c r="E297" s="33" t="s">
        <v>582</v>
      </c>
      <c r="F297" s="34" t="s">
        <v>213</v>
      </c>
      <c r="G297" s="35">
        <v>118</v>
      </c>
      <c r="H297" s="36">
        <v>0</v>
      </c>
      <c r="I297" s="36">
        <f>ROUND(G297*H297,P4)</f>
        <v>0</v>
      </c>
      <c r="J297" s="31"/>
      <c r="O297" s="37">
        <f>I297*0.21</f>
        <v>0</v>
      </c>
      <c r="P297">
        <v>3</v>
      </c>
    </row>
    <row r="298" spans="1:16" x14ac:dyDescent="0.25">
      <c r="A298" s="31" t="s">
        <v>77</v>
      </c>
      <c r="B298" s="38"/>
      <c r="C298" s="39"/>
      <c r="D298" s="39"/>
      <c r="E298" s="33" t="s">
        <v>583</v>
      </c>
      <c r="F298" s="39"/>
      <c r="G298" s="39"/>
      <c r="H298" s="39"/>
      <c r="I298" s="39"/>
      <c r="J298" s="40"/>
    </row>
    <row r="299" spans="1:16" x14ac:dyDescent="0.25">
      <c r="A299" s="31" t="s">
        <v>79</v>
      </c>
      <c r="B299" s="38"/>
      <c r="C299" s="39"/>
      <c r="D299" s="39"/>
      <c r="E299" s="41" t="s">
        <v>584</v>
      </c>
      <c r="F299" s="39"/>
      <c r="G299" s="39"/>
      <c r="H299" s="39"/>
      <c r="I299" s="39"/>
      <c r="J299" s="40"/>
    </row>
    <row r="300" spans="1:16" ht="105" x14ac:dyDescent="0.25">
      <c r="A300" s="31" t="s">
        <v>81</v>
      </c>
      <c r="B300" s="38"/>
      <c r="C300" s="39"/>
      <c r="D300" s="39"/>
      <c r="E300" s="33" t="s">
        <v>585</v>
      </c>
      <c r="F300" s="39"/>
      <c r="G300" s="39"/>
      <c r="H300" s="39"/>
      <c r="I300" s="39"/>
      <c r="J300" s="40"/>
    </row>
    <row r="301" spans="1:16" ht="30" x14ac:dyDescent="0.25">
      <c r="A301" s="31" t="s">
        <v>72</v>
      </c>
      <c r="B301" s="31">
        <v>76</v>
      </c>
      <c r="C301" s="32" t="s">
        <v>586</v>
      </c>
      <c r="D301" s="31" t="s">
        <v>91</v>
      </c>
      <c r="E301" s="33" t="s">
        <v>587</v>
      </c>
      <c r="F301" s="34" t="s">
        <v>213</v>
      </c>
      <c r="G301" s="35">
        <v>50</v>
      </c>
      <c r="H301" s="36">
        <v>0</v>
      </c>
      <c r="I301" s="36">
        <f>ROUND(G301*H301,P4)</f>
        <v>0</v>
      </c>
      <c r="J301" s="31"/>
      <c r="O301" s="37">
        <f>I301*0.21</f>
        <v>0</v>
      </c>
      <c r="P301">
        <v>3</v>
      </c>
    </row>
    <row r="302" spans="1:16" x14ac:dyDescent="0.25">
      <c r="A302" s="31" t="s">
        <v>77</v>
      </c>
      <c r="B302" s="38"/>
      <c r="C302" s="39"/>
      <c r="D302" s="39"/>
      <c r="E302" s="33" t="s">
        <v>588</v>
      </c>
      <c r="F302" s="39"/>
      <c r="G302" s="39"/>
      <c r="H302" s="39"/>
      <c r="I302" s="39"/>
      <c r="J302" s="40"/>
    </row>
    <row r="303" spans="1:16" ht="30" x14ac:dyDescent="0.25">
      <c r="A303" s="31" t="s">
        <v>79</v>
      </c>
      <c r="B303" s="38"/>
      <c r="C303" s="39"/>
      <c r="D303" s="39"/>
      <c r="E303" s="41" t="s">
        <v>383</v>
      </c>
      <c r="F303" s="39"/>
      <c r="G303" s="39"/>
      <c r="H303" s="39"/>
      <c r="I303" s="39"/>
      <c r="J303" s="40"/>
    </row>
    <row r="304" spans="1:16" ht="135" x14ac:dyDescent="0.25">
      <c r="A304" s="31" t="s">
        <v>81</v>
      </c>
      <c r="B304" s="38"/>
      <c r="C304" s="39"/>
      <c r="D304" s="39"/>
      <c r="E304" s="33" t="s">
        <v>589</v>
      </c>
      <c r="F304" s="39"/>
      <c r="G304" s="39"/>
      <c r="H304" s="39"/>
      <c r="I304" s="39"/>
      <c r="J304" s="40"/>
    </row>
    <row r="305" spans="1:16" x14ac:dyDescent="0.25">
      <c r="A305" s="31" t="s">
        <v>72</v>
      </c>
      <c r="B305" s="31">
        <v>77</v>
      </c>
      <c r="C305" s="32" t="s">
        <v>590</v>
      </c>
      <c r="D305" s="31" t="s">
        <v>74</v>
      </c>
      <c r="E305" s="33" t="s">
        <v>591</v>
      </c>
      <c r="F305" s="34" t="s">
        <v>96</v>
      </c>
      <c r="G305" s="35">
        <v>14</v>
      </c>
      <c r="H305" s="36">
        <v>0</v>
      </c>
      <c r="I305" s="36">
        <f>ROUND(G305*H305,P4)</f>
        <v>0</v>
      </c>
      <c r="J305" s="31"/>
      <c r="O305" s="37">
        <f>I305*0.21</f>
        <v>0</v>
      </c>
      <c r="P305">
        <v>3</v>
      </c>
    </row>
    <row r="306" spans="1:16" ht="60" x14ac:dyDescent="0.25">
      <c r="A306" s="31" t="s">
        <v>77</v>
      </c>
      <c r="B306" s="38"/>
      <c r="C306" s="39"/>
      <c r="D306" s="39"/>
      <c r="E306" s="33" t="s">
        <v>592</v>
      </c>
      <c r="F306" s="39"/>
      <c r="G306" s="39"/>
      <c r="H306" s="39"/>
      <c r="I306" s="39"/>
      <c r="J306" s="40"/>
    </row>
    <row r="307" spans="1:16" ht="30" x14ac:dyDescent="0.25">
      <c r="A307" s="31" t="s">
        <v>79</v>
      </c>
      <c r="B307" s="38"/>
      <c r="C307" s="39"/>
      <c r="D307" s="39"/>
      <c r="E307" s="41" t="s">
        <v>535</v>
      </c>
      <c r="F307" s="39"/>
      <c r="G307" s="39"/>
      <c r="H307" s="39"/>
      <c r="I307" s="39"/>
      <c r="J307" s="40"/>
    </row>
    <row r="308" spans="1:16" ht="105" x14ac:dyDescent="0.25">
      <c r="A308" s="31" t="s">
        <v>81</v>
      </c>
      <c r="B308" s="43"/>
      <c r="C308" s="44"/>
      <c r="D308" s="44"/>
      <c r="E308" s="33" t="s">
        <v>593</v>
      </c>
      <c r="F308" s="44"/>
      <c r="G308" s="44"/>
      <c r="H308" s="44"/>
      <c r="I308" s="44"/>
      <c r="J308" s="45"/>
    </row>
  </sheetData>
  <mergeCells count="11">
    <mergeCell ref="E5:E6"/>
    <mergeCell ref="F5:F6"/>
    <mergeCell ref="G5:G6"/>
    <mergeCell ref="H5:I5"/>
    <mergeCell ref="J5:J6"/>
    <mergeCell ref="C3:D3"/>
    <mergeCell ref="C4:D4"/>
    <mergeCell ref="A5:A6"/>
    <mergeCell ref="B5:B6"/>
    <mergeCell ref="C5:C6"/>
    <mergeCell ref="D5:D6"/>
  </mergeCells>
  <pageMargins left="0.7" right="0.7" top="0.75" bottom="0.75" header="0.3" footer="0.3"/>
  <pageSetup fitToHeight="0"/>
  <headerFooter>
    <oddFooter>&amp;C_x000D_&amp;1#&amp;"Calibri"&amp;10&amp;K000000 Mott MacDonald Restricted</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38"/>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48" t="s">
        <v>54</v>
      </c>
      <c r="D3" s="49"/>
      <c r="E3" s="18" t="s">
        <v>55</v>
      </c>
      <c r="F3" s="14"/>
      <c r="G3" s="14"/>
      <c r="H3" s="19" t="s">
        <v>21</v>
      </c>
      <c r="I3" s="20">
        <f>SUMIFS(I8:I38,A8:A38,"SD")</f>
        <v>0</v>
      </c>
      <c r="J3" s="16"/>
      <c r="O3">
        <v>0</v>
      </c>
      <c r="P3">
        <v>2</v>
      </c>
    </row>
    <row r="4" spans="1:16" ht="30" x14ac:dyDescent="0.25">
      <c r="A4" s="3" t="s">
        <v>56</v>
      </c>
      <c r="B4" s="17" t="s">
        <v>57</v>
      </c>
      <c r="C4" s="48" t="s">
        <v>21</v>
      </c>
      <c r="D4" s="49"/>
      <c r="E4" s="18" t="s">
        <v>22</v>
      </c>
      <c r="F4" s="14"/>
      <c r="G4" s="14"/>
      <c r="H4" s="14"/>
      <c r="I4" s="14"/>
      <c r="J4" s="16"/>
      <c r="O4">
        <v>0.15</v>
      </c>
      <c r="P4">
        <v>2</v>
      </c>
    </row>
    <row r="5" spans="1:16" x14ac:dyDescent="0.25">
      <c r="A5" s="50" t="s">
        <v>58</v>
      </c>
      <c r="B5" s="51" t="s">
        <v>59</v>
      </c>
      <c r="C5" s="52" t="s">
        <v>60</v>
      </c>
      <c r="D5" s="52" t="s">
        <v>61</v>
      </c>
      <c r="E5" s="52" t="s">
        <v>62</v>
      </c>
      <c r="F5" s="52" t="s">
        <v>63</v>
      </c>
      <c r="G5" s="52" t="s">
        <v>64</v>
      </c>
      <c r="H5" s="52" t="s">
        <v>65</v>
      </c>
      <c r="I5" s="52"/>
      <c r="J5" s="53" t="s">
        <v>66</v>
      </c>
      <c r="O5">
        <v>0.21</v>
      </c>
    </row>
    <row r="6" spans="1:16" x14ac:dyDescent="0.25">
      <c r="A6" s="50"/>
      <c r="B6" s="51"/>
      <c r="C6" s="52"/>
      <c r="D6" s="52"/>
      <c r="E6" s="52"/>
      <c r="F6" s="52"/>
      <c r="G6" s="52"/>
      <c r="H6" s="6" t="s">
        <v>67</v>
      </c>
      <c r="I6" s="6" t="s">
        <v>68</v>
      </c>
      <c r="J6" s="53"/>
    </row>
    <row r="7" spans="1:16" x14ac:dyDescent="0.25">
      <c r="A7" s="23">
        <v>0</v>
      </c>
      <c r="B7" s="21">
        <v>1</v>
      </c>
      <c r="C7" s="24">
        <v>2</v>
      </c>
      <c r="D7" s="6">
        <v>3</v>
      </c>
      <c r="E7" s="24">
        <v>4</v>
      </c>
      <c r="F7" s="6">
        <v>5</v>
      </c>
      <c r="G7" s="6">
        <v>6</v>
      </c>
      <c r="H7" s="6">
        <v>7</v>
      </c>
      <c r="I7" s="24">
        <v>8</v>
      </c>
      <c r="J7" s="22">
        <v>9</v>
      </c>
    </row>
    <row r="8" spans="1:16" x14ac:dyDescent="0.25">
      <c r="A8" s="25" t="s">
        <v>69</v>
      </c>
      <c r="B8" s="26"/>
      <c r="C8" s="27" t="s">
        <v>134</v>
      </c>
      <c r="D8" s="28"/>
      <c r="E8" s="25" t="s">
        <v>135</v>
      </c>
      <c r="F8" s="28"/>
      <c r="G8" s="28"/>
      <c r="H8" s="28"/>
      <c r="I8" s="29">
        <f>SUMIFS(I9:I16,A9:A16,"P")</f>
        <v>0</v>
      </c>
      <c r="J8" s="30"/>
    </row>
    <row r="9" spans="1:16" x14ac:dyDescent="0.25">
      <c r="A9" s="31" t="s">
        <v>72</v>
      </c>
      <c r="B9" s="31">
        <v>1</v>
      </c>
      <c r="C9" s="32" t="s">
        <v>193</v>
      </c>
      <c r="D9" s="31" t="s">
        <v>91</v>
      </c>
      <c r="E9" s="33" t="s">
        <v>194</v>
      </c>
      <c r="F9" s="34" t="s">
        <v>138</v>
      </c>
      <c r="G9" s="35">
        <v>76.2</v>
      </c>
      <c r="H9" s="36">
        <v>0</v>
      </c>
      <c r="I9" s="36">
        <f>ROUND(G9*H9,P4)</f>
        <v>0</v>
      </c>
      <c r="J9" s="31"/>
      <c r="O9" s="37">
        <f>I9*0.21</f>
        <v>0</v>
      </c>
      <c r="P9">
        <v>3</v>
      </c>
    </row>
    <row r="10" spans="1:16" ht="120" x14ac:dyDescent="0.25">
      <c r="A10" s="31" t="s">
        <v>77</v>
      </c>
      <c r="B10" s="38"/>
      <c r="C10" s="39"/>
      <c r="D10" s="39"/>
      <c r="E10" s="33" t="s">
        <v>594</v>
      </c>
      <c r="F10" s="39"/>
      <c r="G10" s="39"/>
      <c r="H10" s="39"/>
      <c r="I10" s="39"/>
      <c r="J10" s="40"/>
    </row>
    <row r="11" spans="1:16" x14ac:dyDescent="0.25">
      <c r="A11" s="31" t="s">
        <v>79</v>
      </c>
      <c r="B11" s="38"/>
      <c r="C11" s="39"/>
      <c r="D11" s="39"/>
      <c r="E11" s="41" t="s">
        <v>595</v>
      </c>
      <c r="F11" s="39"/>
      <c r="G11" s="39"/>
      <c r="H11" s="39"/>
      <c r="I11" s="39"/>
      <c r="J11" s="40"/>
    </row>
    <row r="12" spans="1:16" ht="90" x14ac:dyDescent="0.25">
      <c r="A12" s="31" t="s">
        <v>81</v>
      </c>
      <c r="B12" s="38"/>
      <c r="C12" s="39"/>
      <c r="D12" s="39"/>
      <c r="E12" s="33" t="s">
        <v>171</v>
      </c>
      <c r="F12" s="39"/>
      <c r="G12" s="39"/>
      <c r="H12" s="39"/>
      <c r="I12" s="39"/>
      <c r="J12" s="40"/>
    </row>
    <row r="13" spans="1:16" x14ac:dyDescent="0.25">
      <c r="A13" s="31" t="s">
        <v>72</v>
      </c>
      <c r="B13" s="31">
        <v>2</v>
      </c>
      <c r="C13" s="32" t="s">
        <v>225</v>
      </c>
      <c r="D13" s="31" t="s">
        <v>91</v>
      </c>
      <c r="E13" s="33" t="s">
        <v>226</v>
      </c>
      <c r="F13" s="34" t="s">
        <v>138</v>
      </c>
      <c r="G13" s="35">
        <v>76.2</v>
      </c>
      <c r="H13" s="36">
        <v>0</v>
      </c>
      <c r="I13" s="36">
        <f>ROUND(G13*H13,P4)</f>
        <v>0</v>
      </c>
      <c r="J13" s="31"/>
      <c r="O13" s="37">
        <f>I13*0.21</f>
        <v>0</v>
      </c>
      <c r="P13">
        <v>3</v>
      </c>
    </row>
    <row r="14" spans="1:16" ht="45" x14ac:dyDescent="0.25">
      <c r="A14" s="31" t="s">
        <v>77</v>
      </c>
      <c r="B14" s="38"/>
      <c r="C14" s="39"/>
      <c r="D14" s="39"/>
      <c r="E14" s="33" t="s">
        <v>370</v>
      </c>
      <c r="F14" s="39"/>
      <c r="G14" s="39"/>
      <c r="H14" s="39"/>
      <c r="I14" s="39"/>
      <c r="J14" s="40"/>
    </row>
    <row r="15" spans="1:16" ht="30" x14ac:dyDescent="0.25">
      <c r="A15" s="31" t="s">
        <v>79</v>
      </c>
      <c r="B15" s="38"/>
      <c r="C15" s="39"/>
      <c r="D15" s="39"/>
      <c r="E15" s="41" t="s">
        <v>596</v>
      </c>
      <c r="F15" s="39"/>
      <c r="G15" s="39"/>
      <c r="H15" s="39"/>
      <c r="I15" s="39"/>
      <c r="J15" s="40"/>
    </row>
    <row r="16" spans="1:16" ht="255" x14ac:dyDescent="0.25">
      <c r="A16" s="31" t="s">
        <v>81</v>
      </c>
      <c r="B16" s="38"/>
      <c r="C16" s="39"/>
      <c r="D16" s="39"/>
      <c r="E16" s="33" t="s">
        <v>229</v>
      </c>
      <c r="F16" s="39"/>
      <c r="G16" s="39"/>
      <c r="H16" s="39"/>
      <c r="I16" s="39"/>
      <c r="J16" s="40"/>
    </row>
    <row r="17" spans="1:16" x14ac:dyDescent="0.25">
      <c r="A17" s="25" t="s">
        <v>69</v>
      </c>
      <c r="B17" s="26"/>
      <c r="C17" s="27" t="s">
        <v>274</v>
      </c>
      <c r="D17" s="28"/>
      <c r="E17" s="25" t="s">
        <v>275</v>
      </c>
      <c r="F17" s="28"/>
      <c r="G17" s="28"/>
      <c r="H17" s="28"/>
      <c r="I17" s="29">
        <f>SUMIFS(I18:I29,A18:A29,"P")</f>
        <v>0</v>
      </c>
      <c r="J17" s="30"/>
    </row>
    <row r="18" spans="1:16" x14ac:dyDescent="0.25">
      <c r="A18" s="31" t="s">
        <v>72</v>
      </c>
      <c r="B18" s="31">
        <v>3</v>
      </c>
      <c r="C18" s="32" t="s">
        <v>297</v>
      </c>
      <c r="D18" s="31" t="s">
        <v>91</v>
      </c>
      <c r="E18" s="33" t="s">
        <v>298</v>
      </c>
      <c r="F18" s="34" t="s">
        <v>130</v>
      </c>
      <c r="G18" s="35">
        <v>1270</v>
      </c>
      <c r="H18" s="36">
        <v>0</v>
      </c>
      <c r="I18" s="36">
        <f>ROUND(G18*H18,P4)</f>
        <v>0</v>
      </c>
      <c r="J18" s="31"/>
      <c r="O18" s="37">
        <f>I18*0.21</f>
        <v>0</v>
      </c>
      <c r="P18">
        <v>3</v>
      </c>
    </row>
    <row r="19" spans="1:16" ht="60" x14ac:dyDescent="0.25">
      <c r="A19" s="31" t="s">
        <v>77</v>
      </c>
      <c r="B19" s="38"/>
      <c r="C19" s="39"/>
      <c r="D19" s="39"/>
      <c r="E19" s="33" t="s">
        <v>597</v>
      </c>
      <c r="F19" s="39"/>
      <c r="G19" s="39"/>
      <c r="H19" s="39"/>
      <c r="I19" s="39"/>
      <c r="J19" s="40"/>
    </row>
    <row r="20" spans="1:16" x14ac:dyDescent="0.25">
      <c r="A20" s="31" t="s">
        <v>79</v>
      </c>
      <c r="B20" s="38"/>
      <c r="C20" s="39"/>
      <c r="D20" s="39"/>
      <c r="E20" s="41" t="s">
        <v>598</v>
      </c>
      <c r="F20" s="39"/>
      <c r="G20" s="39"/>
      <c r="H20" s="39"/>
      <c r="I20" s="39"/>
      <c r="J20" s="40"/>
    </row>
    <row r="21" spans="1:16" ht="75" x14ac:dyDescent="0.25">
      <c r="A21" s="31" t="s">
        <v>81</v>
      </c>
      <c r="B21" s="38"/>
      <c r="C21" s="39"/>
      <c r="D21" s="39"/>
      <c r="E21" s="33" t="s">
        <v>295</v>
      </c>
      <c r="F21" s="39"/>
      <c r="G21" s="39"/>
      <c r="H21" s="39"/>
      <c r="I21" s="39"/>
      <c r="J21" s="40"/>
    </row>
    <row r="22" spans="1:16" ht="30" x14ac:dyDescent="0.25">
      <c r="A22" s="31" t="s">
        <v>72</v>
      </c>
      <c r="B22" s="31">
        <v>4</v>
      </c>
      <c r="C22" s="32" t="s">
        <v>374</v>
      </c>
      <c r="D22" s="31" t="s">
        <v>91</v>
      </c>
      <c r="E22" s="33" t="s">
        <v>375</v>
      </c>
      <c r="F22" s="34" t="s">
        <v>130</v>
      </c>
      <c r="G22" s="35">
        <v>1270</v>
      </c>
      <c r="H22" s="36">
        <v>0</v>
      </c>
      <c r="I22" s="36">
        <f>ROUND(G22*H22,P4)</f>
        <v>0</v>
      </c>
      <c r="J22" s="31"/>
      <c r="O22" s="37">
        <f>I22*0.21</f>
        <v>0</v>
      </c>
      <c r="P22">
        <v>3</v>
      </c>
    </row>
    <row r="23" spans="1:16" ht="45" x14ac:dyDescent="0.25">
      <c r="A23" s="31" t="s">
        <v>77</v>
      </c>
      <c r="B23" s="38"/>
      <c r="C23" s="39"/>
      <c r="D23" s="39"/>
      <c r="E23" s="33" t="s">
        <v>599</v>
      </c>
      <c r="F23" s="39"/>
      <c r="G23" s="39"/>
      <c r="H23" s="39"/>
      <c r="I23" s="39"/>
      <c r="J23" s="40"/>
    </row>
    <row r="24" spans="1:16" x14ac:dyDescent="0.25">
      <c r="A24" s="31" t="s">
        <v>79</v>
      </c>
      <c r="B24" s="38"/>
      <c r="C24" s="39"/>
      <c r="D24" s="39"/>
      <c r="E24" s="41" t="s">
        <v>600</v>
      </c>
      <c r="F24" s="39"/>
      <c r="G24" s="39"/>
      <c r="H24" s="39"/>
      <c r="I24" s="39"/>
      <c r="J24" s="40"/>
    </row>
    <row r="25" spans="1:16" ht="165" x14ac:dyDescent="0.25">
      <c r="A25" s="31" t="s">
        <v>81</v>
      </c>
      <c r="B25" s="38"/>
      <c r="C25" s="39"/>
      <c r="D25" s="39"/>
      <c r="E25" s="33" t="s">
        <v>315</v>
      </c>
      <c r="F25" s="39"/>
      <c r="G25" s="39"/>
      <c r="H25" s="39"/>
      <c r="I25" s="39"/>
      <c r="J25" s="40"/>
    </row>
    <row r="26" spans="1:16" x14ac:dyDescent="0.25">
      <c r="A26" s="31" t="s">
        <v>72</v>
      </c>
      <c r="B26" s="31">
        <v>5</v>
      </c>
      <c r="C26" s="32" t="s">
        <v>377</v>
      </c>
      <c r="D26" s="31" t="s">
        <v>91</v>
      </c>
      <c r="E26" s="33" t="s">
        <v>378</v>
      </c>
      <c r="F26" s="34" t="s">
        <v>213</v>
      </c>
      <c r="G26" s="35">
        <v>500</v>
      </c>
      <c r="H26" s="36">
        <v>0</v>
      </c>
      <c r="I26" s="36">
        <f>ROUND(G26*H26,P4)</f>
        <v>0</v>
      </c>
      <c r="J26" s="31"/>
      <c r="O26" s="37">
        <f>I26*0.21</f>
        <v>0</v>
      </c>
      <c r="P26">
        <v>3</v>
      </c>
    </row>
    <row r="27" spans="1:16" x14ac:dyDescent="0.25">
      <c r="A27" s="31" t="s">
        <v>77</v>
      </c>
      <c r="B27" s="38"/>
      <c r="C27" s="39"/>
      <c r="D27" s="39"/>
      <c r="E27" s="33" t="s">
        <v>601</v>
      </c>
      <c r="F27" s="39"/>
      <c r="G27" s="39"/>
      <c r="H27" s="39"/>
      <c r="I27" s="39"/>
      <c r="J27" s="40"/>
    </row>
    <row r="28" spans="1:16" x14ac:dyDescent="0.25">
      <c r="A28" s="31" t="s">
        <v>79</v>
      </c>
      <c r="B28" s="38"/>
      <c r="C28" s="39"/>
      <c r="D28" s="39"/>
      <c r="E28" s="41" t="s">
        <v>425</v>
      </c>
      <c r="F28" s="39"/>
      <c r="G28" s="39"/>
      <c r="H28" s="39"/>
      <c r="I28" s="39"/>
      <c r="J28" s="40"/>
    </row>
    <row r="29" spans="1:16" ht="45" x14ac:dyDescent="0.25">
      <c r="A29" s="31" t="s">
        <v>81</v>
      </c>
      <c r="B29" s="38"/>
      <c r="C29" s="39"/>
      <c r="D29" s="39"/>
      <c r="E29" s="33" t="s">
        <v>381</v>
      </c>
      <c r="F29" s="39"/>
      <c r="G29" s="39"/>
      <c r="H29" s="39"/>
      <c r="I29" s="39"/>
      <c r="J29" s="40"/>
    </row>
    <row r="30" spans="1:16" x14ac:dyDescent="0.25">
      <c r="A30" s="25" t="s">
        <v>69</v>
      </c>
      <c r="B30" s="26"/>
      <c r="C30" s="27" t="s">
        <v>122</v>
      </c>
      <c r="D30" s="28"/>
      <c r="E30" s="25" t="s">
        <v>123</v>
      </c>
      <c r="F30" s="28"/>
      <c r="G30" s="28"/>
      <c r="H30" s="28"/>
      <c r="I30" s="29">
        <f>SUMIFS(I31:I38,A31:A38,"P")</f>
        <v>0</v>
      </c>
      <c r="J30" s="30"/>
    </row>
    <row r="31" spans="1:16" ht="30" x14ac:dyDescent="0.25">
      <c r="A31" s="31" t="s">
        <v>72</v>
      </c>
      <c r="B31" s="31">
        <v>6</v>
      </c>
      <c r="C31" s="32" t="s">
        <v>359</v>
      </c>
      <c r="D31" s="31" t="s">
        <v>91</v>
      </c>
      <c r="E31" s="33" t="s">
        <v>360</v>
      </c>
      <c r="F31" s="34" t="s">
        <v>130</v>
      </c>
      <c r="G31" s="35">
        <v>500</v>
      </c>
      <c r="H31" s="36">
        <v>0</v>
      </c>
      <c r="I31" s="36">
        <f>ROUND(G31*H31,P4)</f>
        <v>0</v>
      </c>
      <c r="J31" s="31"/>
      <c r="O31" s="37">
        <f>I31*0.21</f>
        <v>0</v>
      </c>
      <c r="P31">
        <v>3</v>
      </c>
    </row>
    <row r="32" spans="1:16" ht="45" x14ac:dyDescent="0.25">
      <c r="A32" s="31" t="s">
        <v>77</v>
      </c>
      <c r="B32" s="38"/>
      <c r="C32" s="39"/>
      <c r="D32" s="39"/>
      <c r="E32" s="33" t="s">
        <v>602</v>
      </c>
      <c r="F32" s="39"/>
      <c r="G32" s="39"/>
      <c r="H32" s="39"/>
      <c r="I32" s="39"/>
      <c r="J32" s="40"/>
    </row>
    <row r="33" spans="1:16" ht="30" x14ac:dyDescent="0.25">
      <c r="A33" s="31" t="s">
        <v>79</v>
      </c>
      <c r="B33" s="38"/>
      <c r="C33" s="39"/>
      <c r="D33" s="39"/>
      <c r="E33" s="41" t="s">
        <v>603</v>
      </c>
      <c r="F33" s="39"/>
      <c r="G33" s="39"/>
      <c r="H33" s="39"/>
      <c r="I33" s="39"/>
      <c r="J33" s="40"/>
    </row>
    <row r="34" spans="1:16" ht="60" x14ac:dyDescent="0.25">
      <c r="A34" s="31" t="s">
        <v>81</v>
      </c>
      <c r="B34" s="38"/>
      <c r="C34" s="39"/>
      <c r="D34" s="39"/>
      <c r="E34" s="33" t="s">
        <v>363</v>
      </c>
      <c r="F34" s="39"/>
      <c r="G34" s="39"/>
      <c r="H34" s="39"/>
      <c r="I34" s="39"/>
      <c r="J34" s="40"/>
    </row>
    <row r="35" spans="1:16" x14ac:dyDescent="0.25">
      <c r="A35" s="31" t="s">
        <v>72</v>
      </c>
      <c r="B35" s="31">
        <v>7</v>
      </c>
      <c r="C35" s="32" t="s">
        <v>384</v>
      </c>
      <c r="D35" s="31" t="s">
        <v>91</v>
      </c>
      <c r="E35" s="33" t="s">
        <v>385</v>
      </c>
      <c r="F35" s="34" t="s">
        <v>213</v>
      </c>
      <c r="G35" s="35">
        <v>800</v>
      </c>
      <c r="H35" s="36">
        <v>0</v>
      </c>
      <c r="I35" s="36">
        <f>ROUND(G35*H35,P4)</f>
        <v>0</v>
      </c>
      <c r="J35" s="31"/>
      <c r="O35" s="37">
        <f>I35*0.21</f>
        <v>0</v>
      </c>
      <c r="P35">
        <v>3</v>
      </c>
    </row>
    <row r="36" spans="1:16" x14ac:dyDescent="0.25">
      <c r="A36" s="31" t="s">
        <v>77</v>
      </c>
      <c r="B36" s="38"/>
      <c r="C36" s="39"/>
      <c r="D36" s="39"/>
      <c r="E36" s="42" t="s">
        <v>91</v>
      </c>
      <c r="F36" s="39"/>
      <c r="G36" s="39"/>
      <c r="H36" s="39"/>
      <c r="I36" s="39"/>
      <c r="J36" s="40"/>
    </row>
    <row r="37" spans="1:16" x14ac:dyDescent="0.25">
      <c r="A37" s="31" t="s">
        <v>79</v>
      </c>
      <c r="B37" s="38"/>
      <c r="C37" s="39"/>
      <c r="D37" s="39"/>
      <c r="E37" s="41" t="s">
        <v>604</v>
      </c>
      <c r="F37" s="39"/>
      <c r="G37" s="39"/>
      <c r="H37" s="39"/>
      <c r="I37" s="39"/>
      <c r="J37" s="40"/>
    </row>
    <row r="38" spans="1:16" ht="30" x14ac:dyDescent="0.25">
      <c r="A38" s="31" t="s">
        <v>81</v>
      </c>
      <c r="B38" s="43"/>
      <c r="C38" s="44"/>
      <c r="D38" s="44"/>
      <c r="E38" s="33" t="s">
        <v>387</v>
      </c>
      <c r="F38" s="44"/>
      <c r="G38" s="44"/>
      <c r="H38" s="44"/>
      <c r="I38" s="44"/>
      <c r="J38" s="45"/>
    </row>
  </sheetData>
  <mergeCells count="11">
    <mergeCell ref="E5:E6"/>
    <mergeCell ref="F5:F6"/>
    <mergeCell ref="G5:G6"/>
    <mergeCell ref="H5:I5"/>
    <mergeCell ref="J5:J6"/>
    <mergeCell ref="C3:D3"/>
    <mergeCell ref="C4:D4"/>
    <mergeCell ref="A5:A6"/>
    <mergeCell ref="B5:B6"/>
    <mergeCell ref="C5:C6"/>
    <mergeCell ref="D5:D6"/>
  </mergeCells>
  <pageMargins left="0.7" right="0.7" top="0.75" bottom="0.75" header="0.3" footer="0.3"/>
  <pageSetup fitToHeight="0"/>
  <headerFooter>
    <oddFooter>&amp;C_x000D_&amp;1#&amp;"Calibri"&amp;10&amp;K000000 Mott MacDonald Restricted</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P3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48" t="s">
        <v>54</v>
      </c>
      <c r="D3" s="49"/>
      <c r="E3" s="18" t="s">
        <v>55</v>
      </c>
      <c r="F3" s="14"/>
      <c r="G3" s="14"/>
      <c r="H3" s="19" t="s">
        <v>23</v>
      </c>
      <c r="I3" s="20">
        <f>SUMIFS(I8:I34,A8:A34,"SD")</f>
        <v>0</v>
      </c>
      <c r="J3" s="16"/>
      <c r="O3">
        <v>0</v>
      </c>
      <c r="P3">
        <v>2</v>
      </c>
    </row>
    <row r="4" spans="1:16" x14ac:dyDescent="0.25">
      <c r="A4" s="3" t="s">
        <v>56</v>
      </c>
      <c r="B4" s="17" t="s">
        <v>57</v>
      </c>
      <c r="C4" s="48" t="s">
        <v>23</v>
      </c>
      <c r="D4" s="49"/>
      <c r="E4" s="18" t="s">
        <v>24</v>
      </c>
      <c r="F4" s="14"/>
      <c r="G4" s="14"/>
      <c r="H4" s="14"/>
      <c r="I4" s="14"/>
      <c r="J4" s="16"/>
      <c r="O4">
        <v>0.15</v>
      </c>
      <c r="P4">
        <v>2</v>
      </c>
    </row>
    <row r="5" spans="1:16" x14ac:dyDescent="0.25">
      <c r="A5" s="50" t="s">
        <v>58</v>
      </c>
      <c r="B5" s="51" t="s">
        <v>59</v>
      </c>
      <c r="C5" s="52" t="s">
        <v>60</v>
      </c>
      <c r="D5" s="52" t="s">
        <v>61</v>
      </c>
      <c r="E5" s="52" t="s">
        <v>62</v>
      </c>
      <c r="F5" s="52" t="s">
        <v>63</v>
      </c>
      <c r="G5" s="52" t="s">
        <v>64</v>
      </c>
      <c r="H5" s="52" t="s">
        <v>65</v>
      </c>
      <c r="I5" s="52"/>
      <c r="J5" s="53" t="s">
        <v>66</v>
      </c>
      <c r="O5">
        <v>0.21</v>
      </c>
    </row>
    <row r="6" spans="1:16" x14ac:dyDescent="0.25">
      <c r="A6" s="50"/>
      <c r="B6" s="51"/>
      <c r="C6" s="52"/>
      <c r="D6" s="52"/>
      <c r="E6" s="52"/>
      <c r="F6" s="52"/>
      <c r="G6" s="52"/>
      <c r="H6" s="6" t="s">
        <v>67</v>
      </c>
      <c r="I6" s="6" t="s">
        <v>68</v>
      </c>
      <c r="J6" s="53"/>
    </row>
    <row r="7" spans="1:16" x14ac:dyDescent="0.25">
      <c r="A7" s="23">
        <v>0</v>
      </c>
      <c r="B7" s="21">
        <v>1</v>
      </c>
      <c r="C7" s="24">
        <v>2</v>
      </c>
      <c r="D7" s="6">
        <v>3</v>
      </c>
      <c r="E7" s="24">
        <v>4</v>
      </c>
      <c r="F7" s="6">
        <v>5</v>
      </c>
      <c r="G7" s="6">
        <v>6</v>
      </c>
      <c r="H7" s="6">
        <v>7</v>
      </c>
      <c r="I7" s="24">
        <v>8</v>
      </c>
      <c r="J7" s="22">
        <v>9</v>
      </c>
    </row>
    <row r="8" spans="1:16" x14ac:dyDescent="0.25">
      <c r="A8" s="25" t="s">
        <v>69</v>
      </c>
      <c r="B8" s="26"/>
      <c r="C8" s="27" t="s">
        <v>70</v>
      </c>
      <c r="D8" s="28"/>
      <c r="E8" s="25" t="s">
        <v>71</v>
      </c>
      <c r="F8" s="28"/>
      <c r="G8" s="28"/>
      <c r="H8" s="28"/>
      <c r="I8" s="29">
        <f>SUMIFS(I9:I16,A9:A16,"P")</f>
        <v>0</v>
      </c>
      <c r="J8" s="30"/>
    </row>
    <row r="9" spans="1:16" ht="30" x14ac:dyDescent="0.25">
      <c r="A9" s="31" t="s">
        <v>72</v>
      </c>
      <c r="B9" s="31">
        <v>1</v>
      </c>
      <c r="C9" s="32" t="s">
        <v>151</v>
      </c>
      <c r="D9" s="31" t="s">
        <v>74</v>
      </c>
      <c r="E9" s="33" t="s">
        <v>152</v>
      </c>
      <c r="F9" s="34" t="s">
        <v>153</v>
      </c>
      <c r="G9" s="35">
        <v>135.6</v>
      </c>
      <c r="H9" s="36">
        <v>0</v>
      </c>
      <c r="I9" s="36">
        <f>ROUND(G9*H9,P4)</f>
        <v>0</v>
      </c>
      <c r="J9" s="31"/>
      <c r="O9" s="37">
        <f>I9*0.21</f>
        <v>0</v>
      </c>
      <c r="P9">
        <v>3</v>
      </c>
    </row>
    <row r="10" spans="1:16" ht="120" x14ac:dyDescent="0.25">
      <c r="A10" s="31" t="s">
        <v>77</v>
      </c>
      <c r="B10" s="38"/>
      <c r="C10" s="39"/>
      <c r="D10" s="39"/>
      <c r="E10" s="33" t="s">
        <v>605</v>
      </c>
      <c r="F10" s="39"/>
      <c r="G10" s="39"/>
      <c r="H10" s="39"/>
      <c r="I10" s="39"/>
      <c r="J10" s="40"/>
    </row>
    <row r="11" spans="1:16" ht="30" x14ac:dyDescent="0.25">
      <c r="A11" s="31" t="s">
        <v>79</v>
      </c>
      <c r="B11" s="38"/>
      <c r="C11" s="39"/>
      <c r="D11" s="39"/>
      <c r="E11" s="41" t="s">
        <v>606</v>
      </c>
      <c r="F11" s="39"/>
      <c r="G11" s="39"/>
      <c r="H11" s="39"/>
      <c r="I11" s="39"/>
      <c r="J11" s="40"/>
    </row>
    <row r="12" spans="1:16" ht="105" x14ac:dyDescent="0.25">
      <c r="A12" s="31" t="s">
        <v>81</v>
      </c>
      <c r="B12" s="38"/>
      <c r="C12" s="39"/>
      <c r="D12" s="39"/>
      <c r="E12" s="33" t="s">
        <v>398</v>
      </c>
      <c r="F12" s="39"/>
      <c r="G12" s="39"/>
      <c r="H12" s="39"/>
      <c r="I12" s="39"/>
      <c r="J12" s="40"/>
    </row>
    <row r="13" spans="1:16" ht="30" x14ac:dyDescent="0.25">
      <c r="A13" s="31" t="s">
        <v>72</v>
      </c>
      <c r="B13" s="31">
        <v>2</v>
      </c>
      <c r="C13" s="32" t="s">
        <v>157</v>
      </c>
      <c r="D13" s="31" t="s">
        <v>74</v>
      </c>
      <c r="E13" s="33" t="s">
        <v>158</v>
      </c>
      <c r="F13" s="34" t="s">
        <v>159</v>
      </c>
      <c r="G13" s="35">
        <v>2</v>
      </c>
      <c r="H13" s="36">
        <v>0</v>
      </c>
      <c r="I13" s="36">
        <f>ROUND(G13*H13,P4)</f>
        <v>0</v>
      </c>
      <c r="J13" s="31"/>
      <c r="O13" s="37">
        <f>I13*0.21</f>
        <v>0</v>
      </c>
      <c r="P13">
        <v>3</v>
      </c>
    </row>
    <row r="14" spans="1:16" x14ac:dyDescent="0.25">
      <c r="A14" s="31" t="s">
        <v>77</v>
      </c>
      <c r="B14" s="38"/>
      <c r="C14" s="39"/>
      <c r="D14" s="39"/>
      <c r="E14" s="33" t="s">
        <v>399</v>
      </c>
      <c r="F14" s="39"/>
      <c r="G14" s="39"/>
      <c r="H14" s="39"/>
      <c r="I14" s="39"/>
      <c r="J14" s="40"/>
    </row>
    <row r="15" spans="1:16" ht="30" x14ac:dyDescent="0.25">
      <c r="A15" s="31" t="s">
        <v>79</v>
      </c>
      <c r="B15" s="38"/>
      <c r="C15" s="39"/>
      <c r="D15" s="39"/>
      <c r="E15" s="41" t="s">
        <v>92</v>
      </c>
      <c r="F15" s="39"/>
      <c r="G15" s="39"/>
      <c r="H15" s="39"/>
      <c r="I15" s="39"/>
      <c r="J15" s="40"/>
    </row>
    <row r="16" spans="1:16" ht="150" x14ac:dyDescent="0.25">
      <c r="A16" s="31" t="s">
        <v>81</v>
      </c>
      <c r="B16" s="38"/>
      <c r="C16" s="39"/>
      <c r="D16" s="39"/>
      <c r="E16" s="33" t="s">
        <v>162</v>
      </c>
      <c r="F16" s="39"/>
      <c r="G16" s="39"/>
      <c r="H16" s="39"/>
      <c r="I16" s="39"/>
      <c r="J16" s="40"/>
    </row>
    <row r="17" spans="1:16" x14ac:dyDescent="0.25">
      <c r="A17" s="25" t="s">
        <v>69</v>
      </c>
      <c r="B17" s="26"/>
      <c r="C17" s="27" t="s">
        <v>134</v>
      </c>
      <c r="D17" s="28"/>
      <c r="E17" s="25" t="s">
        <v>135</v>
      </c>
      <c r="F17" s="28"/>
      <c r="G17" s="28"/>
      <c r="H17" s="28"/>
      <c r="I17" s="29">
        <f>SUMIFS(I18:I29,A18:A29,"P")</f>
        <v>0</v>
      </c>
      <c r="J17" s="30"/>
    </row>
    <row r="18" spans="1:16" x14ac:dyDescent="0.25">
      <c r="A18" s="31" t="s">
        <v>72</v>
      </c>
      <c r="B18" s="31">
        <v>3</v>
      </c>
      <c r="C18" s="32" t="s">
        <v>607</v>
      </c>
      <c r="D18" s="31" t="s">
        <v>91</v>
      </c>
      <c r="E18" s="33" t="s">
        <v>608</v>
      </c>
      <c r="F18" s="34" t="s">
        <v>130</v>
      </c>
      <c r="G18" s="35">
        <v>500</v>
      </c>
      <c r="H18" s="36">
        <v>0</v>
      </c>
      <c r="I18" s="36">
        <f>ROUND(G18*H18,P4)</f>
        <v>0</v>
      </c>
      <c r="J18" s="31"/>
      <c r="O18" s="37">
        <f>I18*0.21</f>
        <v>0</v>
      </c>
      <c r="P18">
        <v>3</v>
      </c>
    </row>
    <row r="19" spans="1:16" x14ac:dyDescent="0.25">
      <c r="A19" s="31" t="s">
        <v>77</v>
      </c>
      <c r="B19" s="38"/>
      <c r="C19" s="39"/>
      <c r="D19" s="39"/>
      <c r="E19" s="33" t="s">
        <v>609</v>
      </c>
      <c r="F19" s="39"/>
      <c r="G19" s="39"/>
      <c r="H19" s="39"/>
      <c r="I19" s="39"/>
      <c r="J19" s="40"/>
    </row>
    <row r="20" spans="1:16" ht="30" x14ac:dyDescent="0.25">
      <c r="A20" s="31" t="s">
        <v>79</v>
      </c>
      <c r="B20" s="38"/>
      <c r="C20" s="39"/>
      <c r="D20" s="39"/>
      <c r="E20" s="41" t="s">
        <v>610</v>
      </c>
      <c r="F20" s="39"/>
      <c r="G20" s="39"/>
      <c r="H20" s="39"/>
      <c r="I20" s="39"/>
      <c r="J20" s="40"/>
    </row>
    <row r="21" spans="1:16" ht="30" x14ac:dyDescent="0.25">
      <c r="A21" s="31" t="s">
        <v>81</v>
      </c>
      <c r="B21" s="38"/>
      <c r="C21" s="39"/>
      <c r="D21" s="39"/>
      <c r="E21" s="33" t="s">
        <v>611</v>
      </c>
      <c r="F21" s="39"/>
      <c r="G21" s="39"/>
      <c r="H21" s="39"/>
      <c r="I21" s="39"/>
      <c r="J21" s="40"/>
    </row>
    <row r="22" spans="1:16" x14ac:dyDescent="0.25">
      <c r="A22" s="31" t="s">
        <v>72</v>
      </c>
      <c r="B22" s="31">
        <v>4</v>
      </c>
      <c r="C22" s="32" t="s">
        <v>612</v>
      </c>
      <c r="D22" s="31" t="s">
        <v>91</v>
      </c>
      <c r="E22" s="33" t="s">
        <v>613</v>
      </c>
      <c r="F22" s="34" t="s">
        <v>130</v>
      </c>
      <c r="G22" s="35">
        <v>250</v>
      </c>
      <c r="H22" s="36">
        <v>0</v>
      </c>
      <c r="I22" s="36">
        <f>ROUND(G22*H22,P4)</f>
        <v>0</v>
      </c>
      <c r="J22" s="31"/>
      <c r="O22" s="37">
        <f>I22*0.21</f>
        <v>0</v>
      </c>
      <c r="P22">
        <v>3</v>
      </c>
    </row>
    <row r="23" spans="1:16" x14ac:dyDescent="0.25">
      <c r="A23" s="31" t="s">
        <v>77</v>
      </c>
      <c r="B23" s="38"/>
      <c r="C23" s="39"/>
      <c r="D23" s="39"/>
      <c r="E23" s="33" t="s">
        <v>609</v>
      </c>
      <c r="F23" s="39"/>
      <c r="G23" s="39"/>
      <c r="H23" s="39"/>
      <c r="I23" s="39"/>
      <c r="J23" s="40"/>
    </row>
    <row r="24" spans="1:16" x14ac:dyDescent="0.25">
      <c r="A24" s="31" t="s">
        <v>79</v>
      </c>
      <c r="B24" s="38"/>
      <c r="C24" s="39"/>
      <c r="D24" s="39"/>
      <c r="E24" s="41" t="s">
        <v>380</v>
      </c>
      <c r="F24" s="39"/>
      <c r="G24" s="39"/>
      <c r="H24" s="39"/>
      <c r="I24" s="39"/>
      <c r="J24" s="40"/>
    </row>
    <row r="25" spans="1:16" ht="45" x14ac:dyDescent="0.25">
      <c r="A25" s="31" t="s">
        <v>81</v>
      </c>
      <c r="B25" s="38"/>
      <c r="C25" s="39"/>
      <c r="D25" s="39"/>
      <c r="E25" s="33" t="s">
        <v>614</v>
      </c>
      <c r="F25" s="39"/>
      <c r="G25" s="39"/>
      <c r="H25" s="39"/>
      <c r="I25" s="39"/>
      <c r="J25" s="40"/>
    </row>
    <row r="26" spans="1:16" ht="30" x14ac:dyDescent="0.25">
      <c r="A26" s="31" t="s">
        <v>72</v>
      </c>
      <c r="B26" s="31">
        <v>5</v>
      </c>
      <c r="C26" s="32" t="s">
        <v>615</v>
      </c>
      <c r="D26" s="31" t="s">
        <v>91</v>
      </c>
      <c r="E26" s="33" t="s">
        <v>616</v>
      </c>
      <c r="F26" s="34" t="s">
        <v>138</v>
      </c>
      <c r="G26" s="35">
        <v>45.9</v>
      </c>
      <c r="H26" s="36">
        <v>0</v>
      </c>
      <c r="I26" s="36">
        <f>ROUND(G26*H26,P4)</f>
        <v>0</v>
      </c>
      <c r="J26" s="31"/>
      <c r="O26" s="37">
        <f>I26*0.21</f>
        <v>0</v>
      </c>
      <c r="P26">
        <v>3</v>
      </c>
    </row>
    <row r="27" spans="1:16" ht="60" x14ac:dyDescent="0.25">
      <c r="A27" s="31" t="s">
        <v>77</v>
      </c>
      <c r="B27" s="38"/>
      <c r="C27" s="39"/>
      <c r="D27" s="39"/>
      <c r="E27" s="33" t="s">
        <v>617</v>
      </c>
      <c r="F27" s="39"/>
      <c r="G27" s="39"/>
      <c r="H27" s="39"/>
      <c r="I27" s="39"/>
      <c r="J27" s="40"/>
    </row>
    <row r="28" spans="1:16" ht="30" x14ac:dyDescent="0.25">
      <c r="A28" s="31" t="s">
        <v>79</v>
      </c>
      <c r="B28" s="38"/>
      <c r="C28" s="39"/>
      <c r="D28" s="39"/>
      <c r="E28" s="41" t="s">
        <v>618</v>
      </c>
      <c r="F28" s="39"/>
      <c r="G28" s="39"/>
      <c r="H28" s="39"/>
      <c r="I28" s="39"/>
      <c r="J28" s="40"/>
    </row>
    <row r="29" spans="1:16" ht="90" x14ac:dyDescent="0.25">
      <c r="A29" s="31" t="s">
        <v>81</v>
      </c>
      <c r="B29" s="38"/>
      <c r="C29" s="39"/>
      <c r="D29" s="39"/>
      <c r="E29" s="33" t="s">
        <v>171</v>
      </c>
      <c r="F29" s="39"/>
      <c r="G29" s="39"/>
      <c r="H29" s="39"/>
      <c r="I29" s="39"/>
      <c r="J29" s="40"/>
    </row>
    <row r="30" spans="1:16" x14ac:dyDescent="0.25">
      <c r="A30" s="25" t="s">
        <v>69</v>
      </c>
      <c r="B30" s="26"/>
      <c r="C30" s="27" t="s">
        <v>274</v>
      </c>
      <c r="D30" s="28"/>
      <c r="E30" s="25" t="s">
        <v>275</v>
      </c>
      <c r="F30" s="28"/>
      <c r="G30" s="28"/>
      <c r="H30" s="28"/>
      <c r="I30" s="29">
        <f>SUMIFS(I31:I34,A31:A34,"P")</f>
        <v>0</v>
      </c>
      <c r="J30" s="30"/>
    </row>
    <row r="31" spans="1:16" x14ac:dyDescent="0.25">
      <c r="A31" s="31" t="s">
        <v>72</v>
      </c>
      <c r="B31" s="31">
        <v>6</v>
      </c>
      <c r="C31" s="32" t="s">
        <v>619</v>
      </c>
      <c r="D31" s="31" t="s">
        <v>91</v>
      </c>
      <c r="E31" s="33" t="s">
        <v>620</v>
      </c>
      <c r="F31" s="34" t="s">
        <v>130</v>
      </c>
      <c r="G31" s="35">
        <v>306</v>
      </c>
      <c r="H31" s="36">
        <v>0</v>
      </c>
      <c r="I31" s="36">
        <f>ROUND(G31*H31,P4)</f>
        <v>0</v>
      </c>
      <c r="J31" s="31"/>
      <c r="O31" s="37">
        <f>I31*0.21</f>
        <v>0</v>
      </c>
      <c r="P31">
        <v>3</v>
      </c>
    </row>
    <row r="32" spans="1:16" x14ac:dyDescent="0.25">
      <c r="A32" s="31" t="s">
        <v>77</v>
      </c>
      <c r="B32" s="38"/>
      <c r="C32" s="39"/>
      <c r="D32" s="39"/>
      <c r="E32" s="33" t="s">
        <v>621</v>
      </c>
      <c r="F32" s="39"/>
      <c r="G32" s="39"/>
      <c r="H32" s="39"/>
      <c r="I32" s="39"/>
      <c r="J32" s="40"/>
    </row>
    <row r="33" spans="1:10" ht="30" x14ac:dyDescent="0.25">
      <c r="A33" s="31" t="s">
        <v>79</v>
      </c>
      <c r="B33" s="38"/>
      <c r="C33" s="39"/>
      <c r="D33" s="39"/>
      <c r="E33" s="41" t="s">
        <v>622</v>
      </c>
      <c r="F33" s="39"/>
      <c r="G33" s="39"/>
      <c r="H33" s="39"/>
      <c r="I33" s="39"/>
      <c r="J33" s="40"/>
    </row>
    <row r="34" spans="1:10" ht="120" x14ac:dyDescent="0.25">
      <c r="A34" s="31" t="s">
        <v>81</v>
      </c>
      <c r="B34" s="43"/>
      <c r="C34" s="44"/>
      <c r="D34" s="44"/>
      <c r="E34" s="33" t="s">
        <v>290</v>
      </c>
      <c r="F34" s="44"/>
      <c r="G34" s="44"/>
      <c r="H34" s="44"/>
      <c r="I34" s="44"/>
      <c r="J34" s="45"/>
    </row>
  </sheetData>
  <mergeCells count="11">
    <mergeCell ref="E5:E6"/>
    <mergeCell ref="F5:F6"/>
    <mergeCell ref="G5:G6"/>
    <mergeCell ref="H5:I5"/>
    <mergeCell ref="J5:J6"/>
    <mergeCell ref="C3:D3"/>
    <mergeCell ref="C4:D4"/>
    <mergeCell ref="A5:A6"/>
    <mergeCell ref="B5:B6"/>
    <mergeCell ref="C5:C6"/>
    <mergeCell ref="D5:D6"/>
  </mergeCells>
  <pageMargins left="0.7" right="0.7" top="0.75" bottom="0.75" header="0.3" footer="0.3"/>
  <pageSetup fitToHeight="0"/>
  <headerFooter>
    <oddFooter>&amp;C_x000D_&amp;1#&amp;"Calibri"&amp;10&amp;K000000 Mott MacDonald Restricted</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35"/>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48" t="s">
        <v>54</v>
      </c>
      <c r="D3" s="49"/>
      <c r="E3" s="18" t="s">
        <v>55</v>
      </c>
      <c r="F3" s="14"/>
      <c r="G3" s="14"/>
      <c r="H3" s="19" t="s">
        <v>25</v>
      </c>
      <c r="I3" s="20">
        <f>SUMIFS(I9:I35,A9:A35,"SD")</f>
        <v>0</v>
      </c>
      <c r="J3" s="16"/>
      <c r="O3">
        <v>0</v>
      </c>
      <c r="P3">
        <v>2</v>
      </c>
    </row>
    <row r="4" spans="1:16" x14ac:dyDescent="0.25">
      <c r="A4" s="3" t="s">
        <v>56</v>
      </c>
      <c r="B4" s="17" t="s">
        <v>623</v>
      </c>
      <c r="C4" s="48" t="s">
        <v>624</v>
      </c>
      <c r="D4" s="49"/>
      <c r="E4" s="18" t="s">
        <v>625</v>
      </c>
      <c r="F4" s="14"/>
      <c r="G4" s="14"/>
      <c r="H4" s="14"/>
      <c r="I4" s="14"/>
      <c r="J4" s="16"/>
      <c r="O4">
        <v>0.15</v>
      </c>
      <c r="P4">
        <v>2</v>
      </c>
    </row>
    <row r="5" spans="1:16" x14ac:dyDescent="0.25">
      <c r="A5" s="3" t="s">
        <v>626</v>
      </c>
      <c r="B5" s="17" t="s">
        <v>57</v>
      </c>
      <c r="C5" s="48" t="s">
        <v>25</v>
      </c>
      <c r="D5" s="49"/>
      <c r="E5" s="18" t="s">
        <v>26</v>
      </c>
      <c r="F5" s="14"/>
      <c r="G5" s="14"/>
      <c r="H5" s="14"/>
      <c r="I5" s="14"/>
      <c r="J5" s="16"/>
      <c r="O5">
        <v>0.21</v>
      </c>
    </row>
    <row r="6" spans="1:16" x14ac:dyDescent="0.25">
      <c r="A6" s="50" t="s">
        <v>58</v>
      </c>
      <c r="B6" s="51" t="s">
        <v>59</v>
      </c>
      <c r="C6" s="52" t="s">
        <v>60</v>
      </c>
      <c r="D6" s="52" t="s">
        <v>61</v>
      </c>
      <c r="E6" s="52" t="s">
        <v>62</v>
      </c>
      <c r="F6" s="52" t="s">
        <v>63</v>
      </c>
      <c r="G6" s="52" t="s">
        <v>64</v>
      </c>
      <c r="H6" s="52" t="s">
        <v>65</v>
      </c>
      <c r="I6" s="52"/>
      <c r="J6" s="53" t="s">
        <v>66</v>
      </c>
    </row>
    <row r="7" spans="1:16" x14ac:dyDescent="0.25">
      <c r="A7" s="50"/>
      <c r="B7" s="51"/>
      <c r="C7" s="52"/>
      <c r="D7" s="52"/>
      <c r="E7" s="52"/>
      <c r="F7" s="52"/>
      <c r="G7" s="52"/>
      <c r="H7" s="6" t="s">
        <v>67</v>
      </c>
      <c r="I7" s="6" t="s">
        <v>68</v>
      </c>
      <c r="J7" s="53"/>
    </row>
    <row r="8" spans="1:16" x14ac:dyDescent="0.25">
      <c r="A8" s="23">
        <v>0</v>
      </c>
      <c r="B8" s="21">
        <v>1</v>
      </c>
      <c r="C8" s="24">
        <v>2</v>
      </c>
      <c r="D8" s="6">
        <v>3</v>
      </c>
      <c r="E8" s="24">
        <v>4</v>
      </c>
      <c r="F8" s="6">
        <v>5</v>
      </c>
      <c r="G8" s="6">
        <v>6</v>
      </c>
      <c r="H8" s="6">
        <v>7</v>
      </c>
      <c r="I8" s="24">
        <v>8</v>
      </c>
      <c r="J8" s="22">
        <v>9</v>
      </c>
    </row>
    <row r="9" spans="1:16" x14ac:dyDescent="0.25">
      <c r="A9" s="25" t="s">
        <v>69</v>
      </c>
      <c r="B9" s="26"/>
      <c r="C9" s="27" t="s">
        <v>70</v>
      </c>
      <c r="D9" s="28"/>
      <c r="E9" s="25" t="s">
        <v>71</v>
      </c>
      <c r="F9" s="28"/>
      <c r="G9" s="28"/>
      <c r="H9" s="28"/>
      <c r="I9" s="29">
        <f>SUMIFS(I10:I13,A10:A13,"P")</f>
        <v>0</v>
      </c>
      <c r="J9" s="30"/>
    </row>
    <row r="10" spans="1:16" ht="30" x14ac:dyDescent="0.25">
      <c r="A10" s="31" t="s">
        <v>72</v>
      </c>
      <c r="B10" s="31">
        <v>1</v>
      </c>
      <c r="C10" s="32" t="s">
        <v>388</v>
      </c>
      <c r="D10" s="31" t="s">
        <v>74</v>
      </c>
      <c r="E10" s="33" t="s">
        <v>152</v>
      </c>
      <c r="F10" s="34" t="s">
        <v>153</v>
      </c>
      <c r="G10" s="35">
        <v>4.5</v>
      </c>
      <c r="H10" s="36">
        <v>0</v>
      </c>
      <c r="I10" s="36">
        <f>ROUND(G10*H10,P4)</f>
        <v>0</v>
      </c>
      <c r="J10" s="31"/>
      <c r="O10" s="37">
        <f>I10*0.21</f>
        <v>0</v>
      </c>
      <c r="P10">
        <v>3</v>
      </c>
    </row>
    <row r="11" spans="1:16" x14ac:dyDescent="0.25">
      <c r="A11" s="31" t="s">
        <v>77</v>
      </c>
      <c r="B11" s="38"/>
      <c r="C11" s="39"/>
      <c r="D11" s="39"/>
      <c r="E11" s="33" t="s">
        <v>627</v>
      </c>
      <c r="F11" s="39"/>
      <c r="G11" s="39"/>
      <c r="H11" s="39"/>
      <c r="I11" s="39"/>
      <c r="J11" s="40"/>
    </row>
    <row r="12" spans="1:16" ht="30" x14ac:dyDescent="0.25">
      <c r="A12" s="31" t="s">
        <v>79</v>
      </c>
      <c r="B12" s="38"/>
      <c r="C12" s="39"/>
      <c r="D12" s="39"/>
      <c r="E12" s="41" t="s">
        <v>628</v>
      </c>
      <c r="F12" s="39"/>
      <c r="G12" s="39"/>
      <c r="H12" s="39"/>
      <c r="I12" s="39"/>
      <c r="J12" s="40"/>
    </row>
    <row r="13" spans="1:16" ht="105" x14ac:dyDescent="0.25">
      <c r="A13" s="31" t="s">
        <v>81</v>
      </c>
      <c r="B13" s="38"/>
      <c r="C13" s="39"/>
      <c r="D13" s="39"/>
      <c r="E13" s="33" t="s">
        <v>629</v>
      </c>
      <c r="F13" s="39"/>
      <c r="G13" s="39"/>
      <c r="H13" s="39"/>
      <c r="I13" s="39"/>
      <c r="J13" s="40"/>
    </row>
    <row r="14" spans="1:16" x14ac:dyDescent="0.25">
      <c r="A14" s="25" t="s">
        <v>69</v>
      </c>
      <c r="B14" s="26"/>
      <c r="C14" s="27" t="s">
        <v>134</v>
      </c>
      <c r="D14" s="28"/>
      <c r="E14" s="25" t="s">
        <v>135</v>
      </c>
      <c r="F14" s="28"/>
      <c r="G14" s="28"/>
      <c r="H14" s="28"/>
      <c r="I14" s="29">
        <f>SUMIFS(I15:I30,A15:A30,"P")</f>
        <v>0</v>
      </c>
      <c r="J14" s="30"/>
    </row>
    <row r="15" spans="1:16" ht="30" x14ac:dyDescent="0.25">
      <c r="A15" s="31" t="s">
        <v>72</v>
      </c>
      <c r="B15" s="31">
        <v>5</v>
      </c>
      <c r="C15" s="32" t="s">
        <v>419</v>
      </c>
      <c r="D15" s="31" t="s">
        <v>91</v>
      </c>
      <c r="E15" s="33" t="s">
        <v>420</v>
      </c>
      <c r="F15" s="34" t="s">
        <v>174</v>
      </c>
      <c r="G15" s="35">
        <v>140</v>
      </c>
      <c r="H15" s="36">
        <v>0</v>
      </c>
      <c r="I15" s="36">
        <f>ROUND(G15*H15,P4)</f>
        <v>0</v>
      </c>
      <c r="J15" s="31"/>
      <c r="O15" s="37">
        <f>I15*0.21</f>
        <v>0</v>
      </c>
      <c r="P15">
        <v>3</v>
      </c>
    </row>
    <row r="16" spans="1:16" ht="45" x14ac:dyDescent="0.25">
      <c r="A16" s="31" t="s">
        <v>77</v>
      </c>
      <c r="B16" s="38"/>
      <c r="C16" s="39"/>
      <c r="D16" s="39"/>
      <c r="E16" s="33" t="s">
        <v>630</v>
      </c>
      <c r="F16" s="39"/>
      <c r="G16" s="39"/>
      <c r="H16" s="39"/>
      <c r="I16" s="39"/>
      <c r="J16" s="40"/>
    </row>
    <row r="17" spans="1:16" ht="30" x14ac:dyDescent="0.25">
      <c r="A17" s="31" t="s">
        <v>79</v>
      </c>
      <c r="B17" s="38"/>
      <c r="C17" s="39"/>
      <c r="D17" s="39"/>
      <c r="E17" s="41" t="s">
        <v>631</v>
      </c>
      <c r="F17" s="39"/>
      <c r="G17" s="39"/>
      <c r="H17" s="39"/>
      <c r="I17" s="39"/>
      <c r="J17" s="40"/>
    </row>
    <row r="18" spans="1:16" ht="45" x14ac:dyDescent="0.25">
      <c r="A18" s="31" t="s">
        <v>81</v>
      </c>
      <c r="B18" s="38"/>
      <c r="C18" s="39"/>
      <c r="D18" s="39"/>
      <c r="E18" s="33" t="s">
        <v>177</v>
      </c>
      <c r="F18" s="39"/>
      <c r="G18" s="39"/>
      <c r="H18" s="39"/>
      <c r="I18" s="39"/>
      <c r="J18" s="40"/>
    </row>
    <row r="19" spans="1:16" ht="30" x14ac:dyDescent="0.25">
      <c r="A19" s="31" t="s">
        <v>72</v>
      </c>
      <c r="B19" s="31">
        <v>6</v>
      </c>
      <c r="C19" s="32" t="s">
        <v>632</v>
      </c>
      <c r="D19" s="31" t="s">
        <v>91</v>
      </c>
      <c r="E19" s="33" t="s">
        <v>633</v>
      </c>
      <c r="F19" s="34" t="s">
        <v>213</v>
      </c>
      <c r="G19" s="35">
        <v>50</v>
      </c>
      <c r="H19" s="36">
        <v>0</v>
      </c>
      <c r="I19" s="36">
        <f>ROUND(G19*H19,P4)</f>
        <v>0</v>
      </c>
      <c r="J19" s="31"/>
      <c r="O19" s="37">
        <f>I19*0.21</f>
        <v>0</v>
      </c>
      <c r="P19">
        <v>3</v>
      </c>
    </row>
    <row r="20" spans="1:16" ht="75" x14ac:dyDescent="0.25">
      <c r="A20" s="31" t="s">
        <v>77</v>
      </c>
      <c r="B20" s="38"/>
      <c r="C20" s="39"/>
      <c r="D20" s="39"/>
      <c r="E20" s="33" t="s">
        <v>634</v>
      </c>
      <c r="F20" s="39"/>
      <c r="G20" s="39"/>
      <c r="H20" s="39"/>
      <c r="I20" s="39"/>
      <c r="J20" s="40"/>
    </row>
    <row r="21" spans="1:16" ht="30" x14ac:dyDescent="0.25">
      <c r="A21" s="31" t="s">
        <v>79</v>
      </c>
      <c r="B21" s="38"/>
      <c r="C21" s="39"/>
      <c r="D21" s="39"/>
      <c r="E21" s="41" t="s">
        <v>383</v>
      </c>
      <c r="F21" s="39"/>
      <c r="G21" s="39"/>
      <c r="H21" s="39"/>
      <c r="I21" s="39"/>
      <c r="J21" s="40"/>
    </row>
    <row r="22" spans="1:16" ht="90" x14ac:dyDescent="0.25">
      <c r="A22" s="31" t="s">
        <v>81</v>
      </c>
      <c r="B22" s="38"/>
      <c r="C22" s="39"/>
      <c r="D22" s="39"/>
      <c r="E22" s="33" t="s">
        <v>171</v>
      </c>
      <c r="F22" s="39"/>
      <c r="G22" s="39"/>
      <c r="H22" s="39"/>
      <c r="I22" s="39"/>
      <c r="J22" s="40"/>
    </row>
    <row r="23" spans="1:16" x14ac:dyDescent="0.25">
      <c r="A23" s="31" t="s">
        <v>72</v>
      </c>
      <c r="B23" s="31">
        <v>7</v>
      </c>
      <c r="C23" s="32" t="s">
        <v>635</v>
      </c>
      <c r="D23" s="31" t="s">
        <v>91</v>
      </c>
      <c r="E23" s="33" t="s">
        <v>636</v>
      </c>
      <c r="F23" s="34" t="s">
        <v>174</v>
      </c>
      <c r="G23" s="35">
        <v>105</v>
      </c>
      <c r="H23" s="36">
        <v>0</v>
      </c>
      <c r="I23" s="36">
        <f>ROUND(G23*H23,P4)</f>
        <v>0</v>
      </c>
      <c r="J23" s="31"/>
      <c r="O23" s="37">
        <f>I23*0.21</f>
        <v>0</v>
      </c>
      <c r="P23">
        <v>3</v>
      </c>
    </row>
    <row r="24" spans="1:16" ht="45" x14ac:dyDescent="0.25">
      <c r="A24" s="31" t="s">
        <v>77</v>
      </c>
      <c r="B24" s="38"/>
      <c r="C24" s="39"/>
      <c r="D24" s="39"/>
      <c r="E24" s="33" t="s">
        <v>637</v>
      </c>
      <c r="F24" s="39"/>
      <c r="G24" s="39"/>
      <c r="H24" s="39"/>
      <c r="I24" s="39"/>
      <c r="J24" s="40"/>
    </row>
    <row r="25" spans="1:16" ht="30" x14ac:dyDescent="0.25">
      <c r="A25" s="31" t="s">
        <v>79</v>
      </c>
      <c r="B25" s="38"/>
      <c r="C25" s="39"/>
      <c r="D25" s="39"/>
      <c r="E25" s="41" t="s">
        <v>638</v>
      </c>
      <c r="F25" s="39"/>
      <c r="G25" s="39"/>
      <c r="H25" s="39"/>
      <c r="I25" s="39"/>
      <c r="J25" s="40"/>
    </row>
    <row r="26" spans="1:16" ht="45" x14ac:dyDescent="0.25">
      <c r="A26" s="31" t="s">
        <v>81</v>
      </c>
      <c r="B26" s="38"/>
      <c r="C26" s="39"/>
      <c r="D26" s="39"/>
      <c r="E26" s="33" t="s">
        <v>177</v>
      </c>
      <c r="F26" s="39"/>
      <c r="G26" s="39"/>
      <c r="H26" s="39"/>
      <c r="I26" s="39"/>
      <c r="J26" s="40"/>
    </row>
    <row r="27" spans="1:16" x14ac:dyDescent="0.25">
      <c r="A27" s="31" t="s">
        <v>72</v>
      </c>
      <c r="B27" s="31">
        <v>8</v>
      </c>
      <c r="C27" s="32" t="s">
        <v>225</v>
      </c>
      <c r="D27" s="31" t="s">
        <v>91</v>
      </c>
      <c r="E27" s="33" t="s">
        <v>226</v>
      </c>
      <c r="F27" s="34" t="s">
        <v>138</v>
      </c>
      <c r="G27" s="35">
        <v>3</v>
      </c>
      <c r="H27" s="36">
        <v>0</v>
      </c>
      <c r="I27" s="36">
        <f>ROUND(G27*H27,P4)</f>
        <v>0</v>
      </c>
      <c r="J27" s="31"/>
      <c r="O27" s="37">
        <f>I27*0.21</f>
        <v>0</v>
      </c>
      <c r="P27">
        <v>3</v>
      </c>
    </row>
    <row r="28" spans="1:16" ht="45" x14ac:dyDescent="0.25">
      <c r="A28" s="31" t="s">
        <v>77</v>
      </c>
      <c r="B28" s="38"/>
      <c r="C28" s="39"/>
      <c r="D28" s="39"/>
      <c r="E28" s="33" t="s">
        <v>639</v>
      </c>
      <c r="F28" s="39"/>
      <c r="G28" s="39"/>
      <c r="H28" s="39"/>
      <c r="I28" s="39"/>
      <c r="J28" s="40"/>
    </row>
    <row r="29" spans="1:16" ht="30" x14ac:dyDescent="0.25">
      <c r="A29" s="31" t="s">
        <v>79</v>
      </c>
      <c r="B29" s="38"/>
      <c r="C29" s="39"/>
      <c r="D29" s="39"/>
      <c r="E29" s="41" t="s">
        <v>640</v>
      </c>
      <c r="F29" s="39"/>
      <c r="G29" s="39"/>
      <c r="H29" s="39"/>
      <c r="I29" s="39"/>
      <c r="J29" s="40"/>
    </row>
    <row r="30" spans="1:16" ht="255" x14ac:dyDescent="0.25">
      <c r="A30" s="31" t="s">
        <v>81</v>
      </c>
      <c r="B30" s="38"/>
      <c r="C30" s="39"/>
      <c r="D30" s="39"/>
      <c r="E30" s="33" t="s">
        <v>229</v>
      </c>
      <c r="F30" s="39"/>
      <c r="G30" s="39"/>
      <c r="H30" s="39"/>
      <c r="I30" s="39"/>
      <c r="J30" s="40"/>
    </row>
    <row r="31" spans="1:16" x14ac:dyDescent="0.25">
      <c r="A31" s="25" t="s">
        <v>69</v>
      </c>
      <c r="B31" s="26"/>
      <c r="C31" s="27" t="s">
        <v>122</v>
      </c>
      <c r="D31" s="28"/>
      <c r="E31" s="25" t="s">
        <v>123</v>
      </c>
      <c r="F31" s="28"/>
      <c r="G31" s="28"/>
      <c r="H31" s="28"/>
      <c r="I31" s="29">
        <f>SUMIFS(I32:I35,A32:A35,"P")</f>
        <v>0</v>
      </c>
      <c r="J31" s="30"/>
    </row>
    <row r="32" spans="1:16" x14ac:dyDescent="0.25">
      <c r="A32" s="31" t="s">
        <v>72</v>
      </c>
      <c r="B32" s="31">
        <v>11</v>
      </c>
      <c r="C32" s="32" t="s">
        <v>641</v>
      </c>
      <c r="D32" s="31" t="s">
        <v>74</v>
      </c>
      <c r="E32" s="33" t="s">
        <v>642</v>
      </c>
      <c r="F32" s="34" t="s">
        <v>213</v>
      </c>
      <c r="G32" s="35">
        <v>186</v>
      </c>
      <c r="H32" s="36">
        <v>0</v>
      </c>
      <c r="I32" s="36">
        <f>ROUND(G32*H32,P4)</f>
        <v>0</v>
      </c>
      <c r="J32" s="31"/>
      <c r="O32" s="37">
        <f>I32*0.21</f>
        <v>0</v>
      </c>
      <c r="P32">
        <v>3</v>
      </c>
    </row>
    <row r="33" spans="1:10" ht="135" x14ac:dyDescent="0.25">
      <c r="A33" s="31" t="s">
        <v>77</v>
      </c>
      <c r="B33" s="38"/>
      <c r="C33" s="39"/>
      <c r="D33" s="39"/>
      <c r="E33" s="33" t="s">
        <v>643</v>
      </c>
      <c r="F33" s="39"/>
      <c r="G33" s="39"/>
      <c r="H33" s="39"/>
      <c r="I33" s="39"/>
      <c r="J33" s="40"/>
    </row>
    <row r="34" spans="1:10" ht="30" x14ac:dyDescent="0.25">
      <c r="A34" s="31" t="s">
        <v>79</v>
      </c>
      <c r="B34" s="38"/>
      <c r="C34" s="39"/>
      <c r="D34" s="39"/>
      <c r="E34" s="41" t="s">
        <v>644</v>
      </c>
      <c r="F34" s="39"/>
      <c r="G34" s="39"/>
      <c r="H34" s="39"/>
      <c r="I34" s="39"/>
      <c r="J34" s="40"/>
    </row>
    <row r="35" spans="1:10" ht="45" x14ac:dyDescent="0.25">
      <c r="A35" s="31" t="s">
        <v>81</v>
      </c>
      <c r="B35" s="43"/>
      <c r="C35" s="44"/>
      <c r="D35" s="44"/>
      <c r="E35" s="33" t="s">
        <v>645</v>
      </c>
      <c r="F35" s="44"/>
      <c r="G35" s="44"/>
      <c r="H35" s="44"/>
      <c r="I35" s="44"/>
      <c r="J35" s="45"/>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Rekapitulace</vt:lpstr>
      <vt:lpstr>001</vt:lpstr>
      <vt:lpstr>SO 021</vt:lpstr>
      <vt:lpstr>SO 101.1.1</vt:lpstr>
      <vt:lpstr>SO 101.1.2</vt:lpstr>
      <vt:lpstr>SO 101.2.1</vt:lpstr>
      <vt:lpstr>SO 101.2.2</vt:lpstr>
      <vt:lpstr>SO 111</vt:lpstr>
      <vt:lpstr>SO 114SO 114.1</vt:lpstr>
      <vt:lpstr>SO 114SO 114.2</vt:lpstr>
      <vt:lpstr>SO 114SO 114.3</vt:lpstr>
      <vt:lpstr>SO 181</vt:lpstr>
      <vt:lpstr>SO 301</vt:lpstr>
      <vt:lpstr>SO 303</vt:lpstr>
      <vt:lpstr>SO 304</vt:lpstr>
      <vt:lpstr>SO 3XX231123a</vt:lpstr>
      <vt:lpstr>SO 3XX231123c</vt:lpstr>
      <vt:lpstr>SO 404</vt:lpstr>
      <vt:lpstr>SO 405</vt:lpstr>
      <vt:lpstr>SO 406</vt:lpstr>
      <vt:lpstr>SO 501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Volodymyr Kots</dc:creator>
  <cp:lastModifiedBy>Volodymyr Kots</cp:lastModifiedBy>
  <dcterms:created xsi:type="dcterms:W3CDTF">2024-05-21T10:55:52Z</dcterms:created>
  <dcterms:modified xsi:type="dcterms:W3CDTF">2024-05-21T10:57:03Z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9efa9f-42fe-4312-9503-c89a219c0830_Enabled">
    <vt:lpwstr>true</vt:lpwstr>
  </property>
  <property fmtid="{D5CDD505-2E9C-101B-9397-08002B2CF9AE}" pid="3" name="MSIP_Label_f49efa9f-42fe-4312-9503-c89a219c0830_SetDate">
    <vt:lpwstr>2024-05-21T10:56:03Z</vt:lpwstr>
  </property>
  <property fmtid="{D5CDD505-2E9C-101B-9397-08002B2CF9AE}" pid="4" name="MSIP_Label_f49efa9f-42fe-4312-9503-c89a219c0830_Method">
    <vt:lpwstr>Standard</vt:lpwstr>
  </property>
  <property fmtid="{D5CDD505-2E9C-101B-9397-08002B2CF9AE}" pid="5" name="MSIP_Label_f49efa9f-42fe-4312-9503-c89a219c0830_Name">
    <vt:lpwstr>MM RESTRICTED</vt:lpwstr>
  </property>
  <property fmtid="{D5CDD505-2E9C-101B-9397-08002B2CF9AE}" pid="6" name="MSIP_Label_f49efa9f-42fe-4312-9503-c89a219c0830_SiteId">
    <vt:lpwstr>a2bed0c4-5957-4f73-b0c2-a811407590fb</vt:lpwstr>
  </property>
  <property fmtid="{D5CDD505-2E9C-101B-9397-08002B2CF9AE}" pid="7" name="MSIP_Label_f49efa9f-42fe-4312-9503-c89a219c0830_ActionId">
    <vt:lpwstr>31f44e0a-a96c-48a7-a323-1b691597cb90</vt:lpwstr>
  </property>
  <property fmtid="{D5CDD505-2E9C-101B-9397-08002B2CF9AE}" pid="8" name="MSIP_Label_f49efa9f-42fe-4312-9503-c89a219c0830_ContentBits">
    <vt:lpwstr>2</vt:lpwstr>
  </property>
</Properties>
</file>