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290-24/"/>
    </mc:Choice>
  </mc:AlternateContent>
  <xr:revisionPtr revIDLastSave="0" documentId="8_{4CB853DC-4224-454E-B780-D64E90B543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4" l="1"/>
  <c r="F24" i="4"/>
  <c r="H23" i="4"/>
  <c r="F23" i="4"/>
  <c r="F22" i="4"/>
  <c r="H21" i="4"/>
  <c r="F21" i="4"/>
  <c r="F20" i="4"/>
  <c r="F19" i="4"/>
  <c r="F18" i="4"/>
  <c r="F17" i="4"/>
  <c r="F16" i="4"/>
  <c r="F15" i="4"/>
  <c r="F14" i="4"/>
  <c r="F13" i="4"/>
  <c r="F12" i="4"/>
  <c r="F11" i="4"/>
  <c r="F10" i="4"/>
  <c r="I22" i="3"/>
  <c r="F22" i="3"/>
  <c r="F25" i="3"/>
  <c r="F27" i="4" l="1"/>
  <c r="F28" i="4" s="1"/>
  <c r="F29" i="4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<sst xmlns="http://schemas.openxmlformats.org/spreadsheetml/2006/main" count="139" uniqueCount="106">
  <si>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</si>
  <si>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</si>
  <si>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</si>
  <si>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</si>
  <si>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</si>
  <si>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</si>
  <si>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</si>
  <si>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</si>
  <si>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</si>
  <si>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</si>
  <si>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</si>
  <si>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</si>
  <si>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</si>
  <si>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</si>
  <si>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</si>
  <si>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</si>
  <si>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</si>
  <si>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</si>
  <si>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</si>
  <si>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</si>
  <si>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</si>
  <si>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</si>
  <si>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</si>
  <si>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</si>
  <si>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</si>
  <si>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</si>
  <si>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</si>
  <si>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</si>
  <si>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</si>
  <si>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</si>
  <si>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</si>
  <si>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</si>
  <si>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</si>
  <si>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</si>
  <si>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</si>
  <si>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</si>
  <si>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</si>
  <si>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</si>
  <si>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</si>
  <si>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</si>
  <si>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</si>
  <si>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</si>
  <si>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</si>
  <si>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</si>
  <si>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</si>
  <si>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</si>
  <si>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</si>
  <si>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</si>
  <si>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</si>
  <si>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</si>
  <si>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</si>
  <si>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</si>
  <si>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</si>
  <si>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</si>
  <si>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</si>
  <si>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</si>
  <si>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</si>
  <si>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</si>
  <si>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</si>
  <si>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</si>
  <si>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</si>
  <si>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</si>
  <si>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</si>
  <si>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</si>
  <si>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</si>
  <si>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</si>
  <si>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</si>
  <si>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</si>
  <si>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</si>
  <si>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</si>
  <si>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</si>
  <si>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</si>
  <si>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</si>
  <si>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</si>
  <si>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 xml:space="preserve">výšková úprava šachty, vpusti </t>
  </si>
  <si>
    <t>čištění vozovek samosběrem</t>
  </si>
  <si>
    <t xml:space="preserve">řezání asfaltového krytu vozovek do 50mm </t>
  </si>
  <si>
    <t>čištění příkopu do 0,5m3/m s odvozem na skládku</t>
  </si>
  <si>
    <t>výšková úprava  krycích hrnců</t>
  </si>
  <si>
    <t>hmotnost              t</t>
  </si>
  <si>
    <t>hmotnost  celkem</t>
  </si>
  <si>
    <t>čištění krajnic od nánosu  tl do 100 mm s odvozem na skládku</t>
  </si>
  <si>
    <t>Číslo položky   OTSKP</t>
  </si>
  <si>
    <t>frézování drážky průřezu spár š. do 100mm2</t>
  </si>
  <si>
    <t>Ztěsnění dilatačních spar asf. zálivkou  průřezu do 100mm2</t>
  </si>
  <si>
    <t>015111</t>
  </si>
  <si>
    <t>574C46</t>
  </si>
  <si>
    <t>Termín výstavby</t>
  </si>
  <si>
    <t>00066001/CZ00066001</t>
  </si>
  <si>
    <t>Ing. Aleš Čermák, Ph. D. MBA ředina</t>
  </si>
  <si>
    <t>ASFALTOVÝ BETON PRO OBRUSNÉ VRSTVY ACO 11+, 11S TL. 50MM</t>
  </si>
  <si>
    <t>ASFALTOVÝ BETON PRO LOŽNÍ VRSTVY ACL 16+, 16S TL. 50MM</t>
  </si>
  <si>
    <t>poplatky za likvidaci odpadu nekontaminovaných (krajnice, silniční příkopy)</t>
  </si>
  <si>
    <t xml:space="preserve">Zpracoval:  </t>
  </si>
  <si>
    <t>VODOROVNÉ DOPRAVNÍ ZNAČENÍ BARVOU HLADKÉ - DODÁVKA A POKLÁDKA</t>
  </si>
  <si>
    <t>Objekt: silnice č. III/33337 km staničení 2,265 - 3,610</t>
  </si>
  <si>
    <t xml:space="preserve">Datum: </t>
  </si>
  <si>
    <t>frézování  asfalt. ploch, odvoz do 20km  (2502m2 x 0,05 =125,1)</t>
  </si>
  <si>
    <t>III/33337 Dolní Chvátliny - Mančice</t>
  </si>
  <si>
    <t>oprava povrchu vozovky</t>
  </si>
  <si>
    <t>Cestmistroství Zásmuky III/33337 km staničení 2,265 - 3,610</t>
  </si>
  <si>
    <t>Zdroj financování:</t>
  </si>
  <si>
    <t>Škody po zimně 2024 JÚ - 10068</t>
  </si>
  <si>
    <t>ZO za KSUS SK</t>
  </si>
  <si>
    <t>Bc. Petr Holan, Vladimír Kratochvíl</t>
  </si>
  <si>
    <t>Stavba: III/33337 Dolní Chvátliny - Mančice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</si>
</sst>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3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8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9" fillId="0" borderId="17" xfId="0" applyNumberFormat="1" applyFont="1" applyBorder="1" applyAlignment="1" applyProtection="1">
      <alignment vertical="top"/>
    </xf>
    <xf numFmtId="0" fontId="10" fillId="0" borderId="18" xfId="0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horizontal="right" vertical="top"/>
    </xf>
    <xf numFmtId="0" fontId="10" fillId="2" borderId="19" xfId="0" applyFont="1" applyFill="1" applyBorder="1" applyAlignment="1" applyProtection="1">
      <alignment vertical="top" wrapText="1"/>
    </xf>
    <xf numFmtId="0" fontId="10" fillId="4" borderId="20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2" fontId="9" fillId="4" borderId="10" xfId="0" applyNumberFormat="1" applyFont="1" applyFill="1" applyBorder="1" applyAlignment="1" applyProtection="1">
      <alignment vertical="top"/>
    </xf>
    <xf numFmtId="4" fontId="9" fillId="4" borderId="10" xfId="0" applyNumberFormat="1" applyFont="1" applyFill="1" applyBorder="1" applyAlignment="1" applyProtection="1">
      <alignment vertical="top"/>
    </xf>
    <xf numFmtId="4" fontId="9" fillId="4" borderId="23" xfId="0" applyNumberFormat="1" applyFont="1" applyFill="1" applyBorder="1" applyAlignment="1" applyProtection="1">
      <alignment vertical="top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2" fontId="9" fillId="4" borderId="3" xfId="0" applyNumberFormat="1" applyFont="1" applyFill="1" applyBorder="1" applyAlignment="1" applyProtection="1">
      <alignment vertical="top"/>
    </xf>
    <xf numFmtId="4" fontId="9" fillId="4" borderId="3" xfId="0" applyNumberFormat="1" applyFont="1" applyFill="1" applyBorder="1" applyAlignment="1" applyProtection="1">
      <alignment vertical="top"/>
    </xf>
    <xf numFmtId="4" fontId="9" fillId="4" borderId="5" xfId="0" applyNumberFormat="1" applyFont="1" applyFill="1" applyBorder="1" applyAlignment="1" applyProtection="1">
      <alignment vertical="top"/>
    </xf>
    <xf numFmtId="0" fontId="19" fillId="4" borderId="16" xfId="0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vertical="center"/>
    </xf>
    <xf numFmtId="4" fontId="9" fillId="4" borderId="3" xfId="0" applyNumberFormat="1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0" xfId="0" applyFont="1" applyFill="1" applyAlignment="1">
      <alignment vertical="top" wrapText="1"/>
      <protection locked="0"/>
    </xf>
    <xf numFmtId="39" fontId="9" fillId="4" borderId="3" xfId="0" applyNumberFormat="1" applyFont="1" applyFill="1" applyBorder="1" applyAlignment="1" applyProtection="1">
      <alignment vertical="top"/>
    </xf>
    <xf numFmtId="4" fontId="19" fillId="4" borderId="3" xfId="0" applyNumberFormat="1" applyFont="1" applyFill="1" applyBorder="1" applyAlignment="1" applyProtection="1">
      <alignment horizontal="center" vertical="top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 wrapText="1"/>
    </xf>
    <xf numFmtId="39" fontId="9" fillId="4" borderId="3" xfId="0" applyNumberFormat="1" applyFont="1" applyFill="1" applyBorder="1" applyAlignment="1" applyProtection="1">
      <alignment vertical="center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4" xfId="0" applyFill="1" applyBorder="1" applyAlignment="1" applyProtection="1">
      <alignment horizontal="center" vertical="top"/>
    </xf>
    <xf numFmtId="3" fontId="0" fillId="4" borderId="24" xfId="0" applyNumberFormat="1" applyFill="1" applyBorder="1" applyAlignment="1" applyProtection="1">
      <alignment vertical="top"/>
    </xf>
    <xf numFmtId="0" fontId="0" fillId="4" borderId="24" xfId="0" applyFill="1" applyBorder="1" applyAlignment="1" applyProtection="1">
      <alignment vertical="top"/>
    </xf>
    <xf numFmtId="0" fontId="10" fillId="4" borderId="21" xfId="0" applyFont="1" applyFill="1" applyBorder="1" applyAlignment="1" applyProtection="1">
      <alignment horizontal="left" vertical="center" wrapText="1"/>
    </xf>
    <xf numFmtId="0" fontId="19" fillId="4" borderId="16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3" fontId="19" fillId="4" borderId="3" xfId="0" applyNumberFormat="1" applyFont="1" applyFill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2" fontId="9" fillId="4" borderId="21" xfId="0" applyNumberFormat="1" applyFont="1" applyFill="1" applyBorder="1" applyAlignment="1" applyProtection="1">
      <alignment horizontal="right" vertical="center"/>
    </xf>
    <xf numFmtId="39" fontId="9" fillId="4" borderId="21" xfId="0" applyNumberFormat="1" applyFont="1" applyFill="1" applyBorder="1" applyAlignment="1" applyProtection="1">
      <alignment horizontal="right" vertical="center"/>
    </xf>
    <xf numFmtId="4" fontId="9" fillId="4" borderId="25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3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left" vertical="center"/>
    </xf>
    <xf numFmtId="0" fontId="13" fillId="0" borderId="3" xfId="1" applyFont="1" applyBorder="1" applyAlignment="1">
      <alignment horizontal="center" vertical="center"/>
    </xf>
    <xf numFmtId="49" fontId="22" fillId="0" borderId="3" xfId="0" applyNumberFormat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</xf>
    <xf numFmtId="49" fontId="9" fillId="0" borderId="31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9" fillId="0" borderId="26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9" fillId="0" borderId="26" xfId="1" applyNumberFormat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Q12" sqref="Q12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6.28515625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23" t="s">
        <v>18</v>
      </c>
      <c r="B1" s="124"/>
      <c r="C1" s="124"/>
      <c r="D1" s="124"/>
      <c r="E1" s="124"/>
      <c r="F1" s="124"/>
      <c r="G1" s="124"/>
      <c r="H1" s="124"/>
      <c r="I1" s="124"/>
    </row>
    <row r="2" spans="1:11" ht="12.75" customHeight="1" x14ac:dyDescent="0.2">
      <c r="A2" s="125" t="s">
        <v>19</v>
      </c>
      <c r="B2" s="126"/>
      <c r="C2" s="129" t="s">
        <v>98</v>
      </c>
      <c r="D2" s="130"/>
      <c r="E2" s="131" t="s">
        <v>20</v>
      </c>
      <c r="F2" s="131" t="s">
        <v>21</v>
      </c>
      <c r="G2" s="126"/>
      <c r="H2" s="131" t="s">
        <v>22</v>
      </c>
      <c r="I2" s="132" t="s">
        <v>88</v>
      </c>
    </row>
    <row r="3" spans="1:11" x14ac:dyDescent="0.2">
      <c r="A3" s="127"/>
      <c r="B3" s="128"/>
      <c r="C3" s="130"/>
      <c r="D3" s="130"/>
      <c r="E3" s="128"/>
      <c r="F3" s="128"/>
      <c r="G3" s="128"/>
      <c r="H3" s="128"/>
      <c r="I3" s="133"/>
    </row>
    <row r="4" spans="1:11" x14ac:dyDescent="0.2">
      <c r="A4" s="135" t="s">
        <v>23</v>
      </c>
      <c r="B4" s="128"/>
      <c r="C4" s="136" t="s">
        <v>99</v>
      </c>
      <c r="D4" s="137"/>
      <c r="E4" s="138" t="s">
        <v>24</v>
      </c>
      <c r="F4" s="138"/>
      <c r="G4" s="128"/>
      <c r="H4" s="138" t="s">
        <v>22</v>
      </c>
      <c r="I4" s="134"/>
    </row>
    <row r="5" spans="1:11" x14ac:dyDescent="0.2">
      <c r="A5" s="127"/>
      <c r="B5" s="128"/>
      <c r="C5" s="137"/>
      <c r="D5" s="137"/>
      <c r="E5" s="128"/>
      <c r="F5" s="128"/>
      <c r="G5" s="128"/>
      <c r="H5" s="128"/>
      <c r="I5" s="133"/>
    </row>
    <row r="6" spans="1:11" ht="13.2" customHeight="1" x14ac:dyDescent="0.2">
      <c r="A6" s="135" t="s">
        <v>25</v>
      </c>
      <c r="B6" s="128"/>
      <c r="C6" s="129" t="s">
        <v>100</v>
      </c>
      <c r="D6" s="130"/>
      <c r="E6" s="138" t="s">
        <v>26</v>
      </c>
      <c r="F6" s="138"/>
      <c r="G6" s="128"/>
      <c r="H6" s="138" t="s">
        <v>22</v>
      </c>
      <c r="I6" s="134"/>
    </row>
    <row r="7" spans="1:11" ht="30" customHeight="1" x14ac:dyDescent="0.2">
      <c r="A7" s="127"/>
      <c r="B7" s="128"/>
      <c r="C7" s="130"/>
      <c r="D7" s="130"/>
      <c r="E7" s="128"/>
      <c r="F7" s="128"/>
      <c r="G7" s="128"/>
      <c r="H7" s="128"/>
      <c r="I7" s="133"/>
    </row>
    <row r="8" spans="1:11" x14ac:dyDescent="0.2">
      <c r="A8" s="135" t="s">
        <v>87</v>
      </c>
      <c r="B8" s="128"/>
      <c r="C8" s="140">
        <v>2024</v>
      </c>
      <c r="D8" s="140"/>
      <c r="E8" s="141" t="s">
        <v>103</v>
      </c>
      <c r="F8" s="128" t="s">
        <v>104</v>
      </c>
      <c r="G8" s="128"/>
      <c r="H8" s="138" t="s">
        <v>27</v>
      </c>
      <c r="I8" s="134"/>
    </row>
    <row r="9" spans="1:11" x14ac:dyDescent="0.2">
      <c r="A9" s="127"/>
      <c r="B9" s="128"/>
      <c r="C9" s="140"/>
      <c r="D9" s="140"/>
      <c r="E9" s="142"/>
      <c r="F9" s="128"/>
      <c r="G9" s="128"/>
      <c r="H9" s="128"/>
      <c r="I9" s="133"/>
    </row>
    <row r="10" spans="1:11" x14ac:dyDescent="0.2">
      <c r="A10" s="135" t="s">
        <v>101</v>
      </c>
      <c r="B10" s="128"/>
      <c r="C10" s="138" t="s">
        <v>102</v>
      </c>
      <c r="D10" s="128"/>
      <c r="E10" s="138" t="s">
        <v>28</v>
      </c>
      <c r="F10" s="138"/>
      <c r="G10" s="128"/>
      <c r="H10" s="138" t="s">
        <v>29</v>
      </c>
      <c r="I10" s="139"/>
    </row>
    <row r="11" spans="1:11" x14ac:dyDescent="0.2">
      <c r="A11" s="127"/>
      <c r="B11" s="128"/>
      <c r="C11" s="128"/>
      <c r="D11" s="128"/>
      <c r="E11" s="128"/>
      <c r="F11" s="128"/>
      <c r="G11" s="128"/>
      <c r="H11" s="128"/>
      <c r="I11" s="133"/>
    </row>
    <row r="12" spans="1:11" ht="23.4" customHeight="1" thickBot="1" x14ac:dyDescent="0.25">
      <c r="A12" s="143" t="s">
        <v>30</v>
      </c>
      <c r="B12" s="144"/>
      <c r="C12" s="144"/>
      <c r="D12" s="144"/>
      <c r="E12" s="144"/>
      <c r="F12" s="144"/>
      <c r="G12" s="144"/>
      <c r="H12" s="144"/>
      <c r="I12" s="145"/>
    </row>
    <row r="13" spans="1:11" ht="26.4" customHeight="1" x14ac:dyDescent="0.2">
      <c r="A13" s="32" t="s">
        <v>31</v>
      </c>
      <c r="B13" s="146" t="s">
        <v>32</v>
      </c>
      <c r="C13" s="147"/>
      <c r="D13" s="33" t="s">
        <v>33</v>
      </c>
      <c r="E13" s="146" t="s">
        <v>34</v>
      </c>
      <c r="F13" s="147"/>
      <c r="G13" s="33" t="s">
        <v>35</v>
      </c>
      <c r="H13" s="146" t="s">
        <v>36</v>
      </c>
      <c r="I13" s="148"/>
    </row>
    <row r="14" spans="1:11" ht="15.15" customHeight="1" x14ac:dyDescent="0.2">
      <c r="A14" s="34" t="s">
        <v>37</v>
      </c>
      <c r="B14" s="35" t="s">
        <v>38</v>
      </c>
      <c r="C14" s="36">
        <f>rozpočet!F27</f>
        <v>0</v>
      </c>
      <c r="D14" s="149" t="s">
        <v>39</v>
      </c>
      <c r="E14" s="150"/>
      <c r="F14" s="36">
        <v>0</v>
      </c>
      <c r="G14" s="149" t="s">
        <v>40</v>
      </c>
      <c r="H14" s="150"/>
      <c r="I14" s="37">
        <v>0</v>
      </c>
    </row>
    <row r="15" spans="1:11" ht="15.15" customHeight="1" x14ac:dyDescent="0.2">
      <c r="A15" s="34"/>
      <c r="B15" s="35" t="s">
        <v>41</v>
      </c>
      <c r="C15" s="36">
        <v>0</v>
      </c>
      <c r="D15" s="149" t="s">
        <v>42</v>
      </c>
      <c r="E15" s="150"/>
      <c r="F15" s="36">
        <v>0</v>
      </c>
      <c r="G15" s="149" t="s">
        <v>43</v>
      </c>
      <c r="H15" s="150"/>
      <c r="I15" s="37">
        <v>0</v>
      </c>
      <c r="K15" s="38"/>
    </row>
    <row r="16" spans="1:11" ht="15.15" customHeight="1" x14ac:dyDescent="0.2">
      <c r="A16" s="34" t="s">
        <v>44</v>
      </c>
      <c r="B16" s="35" t="s">
        <v>38</v>
      </c>
      <c r="C16" s="36">
        <v>0</v>
      </c>
      <c r="D16" s="149" t="s">
        <v>45</v>
      </c>
      <c r="E16" s="150"/>
      <c r="F16" s="36">
        <v>0</v>
      </c>
      <c r="G16" s="149" t="s">
        <v>46</v>
      </c>
      <c r="H16" s="150"/>
      <c r="I16" s="37">
        <v>0</v>
      </c>
    </row>
    <row r="17" spans="1:9" ht="15.15" customHeight="1" x14ac:dyDescent="0.2">
      <c r="A17" s="34"/>
      <c r="B17" s="35" t="s">
        <v>41</v>
      </c>
      <c r="C17" s="36">
        <v>0</v>
      </c>
      <c r="D17" s="149"/>
      <c r="E17" s="150"/>
      <c r="F17" s="39"/>
      <c r="G17" s="149" t="s">
        <v>47</v>
      </c>
      <c r="H17" s="150"/>
      <c r="I17" s="37">
        <v>0</v>
      </c>
    </row>
    <row r="18" spans="1:9" ht="15.15" customHeight="1" x14ac:dyDescent="0.2">
      <c r="A18" s="34" t="s">
        <v>48</v>
      </c>
      <c r="B18" s="35" t="s">
        <v>38</v>
      </c>
      <c r="C18" s="36">
        <v>0</v>
      </c>
      <c r="D18" s="149"/>
      <c r="E18" s="150"/>
      <c r="F18" s="39"/>
      <c r="G18" s="149" t="s">
        <v>49</v>
      </c>
      <c r="H18" s="150"/>
      <c r="I18" s="37">
        <v>0</v>
      </c>
    </row>
    <row r="19" spans="1:9" ht="15.15" customHeight="1" x14ac:dyDescent="0.2">
      <c r="A19" s="34"/>
      <c r="B19" s="35" t="s">
        <v>41</v>
      </c>
      <c r="C19" s="36">
        <v>0</v>
      </c>
      <c r="D19" s="149"/>
      <c r="E19" s="150"/>
      <c r="F19" s="39"/>
      <c r="G19" s="149" t="s">
        <v>50</v>
      </c>
      <c r="H19" s="150"/>
      <c r="I19" s="37">
        <v>0</v>
      </c>
    </row>
    <row r="20" spans="1:9" ht="15.15" customHeight="1" x14ac:dyDescent="0.2">
      <c r="A20" s="151" t="s">
        <v>51</v>
      </c>
      <c r="B20" s="152"/>
      <c r="C20" s="36">
        <v>0</v>
      </c>
      <c r="D20" s="149"/>
      <c r="E20" s="150"/>
      <c r="F20" s="39"/>
      <c r="G20" s="149"/>
      <c r="H20" s="150"/>
      <c r="I20" s="40"/>
    </row>
    <row r="21" spans="1:9" ht="15.15" customHeight="1" x14ac:dyDescent="0.2">
      <c r="A21" s="151" t="s">
        <v>52</v>
      </c>
      <c r="B21" s="152"/>
      <c r="C21" s="36">
        <v>0</v>
      </c>
      <c r="D21" s="149"/>
      <c r="E21" s="150"/>
      <c r="F21" s="39"/>
      <c r="G21" s="149"/>
      <c r="H21" s="150"/>
      <c r="I21" s="40"/>
    </row>
    <row r="22" spans="1:9" ht="16.649999999999999" customHeight="1" x14ac:dyDescent="0.2">
      <c r="A22" s="151" t="s">
        <v>53</v>
      </c>
      <c r="B22" s="152"/>
      <c r="C22" s="36">
        <f>SUM(C14:C21)</f>
        <v>0</v>
      </c>
      <c r="D22" s="153" t="s">
        <v>54</v>
      </c>
      <c r="E22" s="152"/>
      <c r="F22" s="36">
        <f>SUM(F14:F21)</f>
        <v>0</v>
      </c>
      <c r="G22" s="153" t="s">
        <v>55</v>
      </c>
      <c r="H22" s="152"/>
      <c r="I22" s="37">
        <f>SUM(I14:I21)</f>
        <v>0</v>
      </c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154" t="s">
        <v>56</v>
      </c>
      <c r="B24" s="155"/>
      <c r="C24" s="44">
        <v>0</v>
      </c>
      <c r="I24" s="45"/>
    </row>
    <row r="25" spans="1:9" ht="15.15" customHeight="1" x14ac:dyDescent="0.2">
      <c r="A25" s="154" t="s">
        <v>57</v>
      </c>
      <c r="B25" s="155"/>
      <c r="C25" s="44">
        <v>0</v>
      </c>
      <c r="D25" s="156" t="s">
        <v>58</v>
      </c>
      <c r="E25" s="155"/>
      <c r="F25" s="44">
        <f>ROUND(C25*(14/100),2)</f>
        <v>0</v>
      </c>
      <c r="G25" s="156" t="s">
        <v>13</v>
      </c>
      <c r="H25" s="155"/>
      <c r="I25" s="46">
        <f>SUM(C24:C26)</f>
        <v>0</v>
      </c>
    </row>
    <row r="26" spans="1:9" ht="15.15" customHeight="1" x14ac:dyDescent="0.2">
      <c r="A26" s="154" t="s">
        <v>59</v>
      </c>
      <c r="B26" s="155"/>
      <c r="C26" s="44">
        <f>C22+F22*I22</f>
        <v>0</v>
      </c>
      <c r="D26" s="156" t="s">
        <v>6</v>
      </c>
      <c r="E26" s="155"/>
      <c r="F26" s="44">
        <f>ROUND(C26*(21/100),2)</f>
        <v>0</v>
      </c>
      <c r="G26" s="156" t="s">
        <v>60</v>
      </c>
      <c r="H26" s="155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57" t="s">
        <v>61</v>
      </c>
      <c r="B28" s="158"/>
      <c r="C28" s="159"/>
      <c r="D28" s="160" t="s">
        <v>62</v>
      </c>
      <c r="E28" s="158"/>
      <c r="F28" s="159"/>
      <c r="G28" s="160" t="s">
        <v>63</v>
      </c>
      <c r="H28" s="158"/>
      <c r="I28" s="161"/>
    </row>
    <row r="29" spans="1:9" ht="14.4" customHeight="1" x14ac:dyDescent="0.2">
      <c r="A29" s="162"/>
      <c r="B29" s="163"/>
      <c r="C29" s="164"/>
      <c r="D29" s="165"/>
      <c r="E29" s="166"/>
      <c r="F29" s="167"/>
      <c r="G29" s="165"/>
      <c r="H29" s="163"/>
      <c r="I29" s="168"/>
    </row>
    <row r="30" spans="1:9" ht="14.4" customHeight="1" x14ac:dyDescent="0.2">
      <c r="A30" s="162"/>
      <c r="B30" s="163"/>
      <c r="C30" s="164"/>
      <c r="D30" s="177" t="s">
        <v>5</v>
      </c>
      <c r="E30" s="178"/>
      <c r="F30" s="179"/>
      <c r="G30" s="165"/>
      <c r="H30" s="163"/>
      <c r="I30" s="168"/>
    </row>
    <row r="31" spans="1:9" ht="14.4" customHeight="1" x14ac:dyDescent="0.2">
      <c r="A31" s="162"/>
      <c r="B31" s="163"/>
      <c r="C31" s="164"/>
      <c r="D31" s="180" t="s">
        <v>89</v>
      </c>
      <c r="E31" s="181"/>
      <c r="F31" s="182"/>
      <c r="G31" s="165"/>
      <c r="H31" s="163"/>
      <c r="I31" s="168"/>
    </row>
    <row r="32" spans="1:9" ht="14.4" customHeight="1" thickBot="1" x14ac:dyDescent="0.25">
      <c r="A32" s="169" t="s">
        <v>64</v>
      </c>
      <c r="B32" s="170"/>
      <c r="C32" s="171"/>
      <c r="D32" s="172" t="s">
        <v>64</v>
      </c>
      <c r="E32" s="173"/>
      <c r="F32" s="174"/>
      <c r="G32" s="175" t="s">
        <v>64</v>
      </c>
      <c r="H32" s="170"/>
      <c r="I32" s="176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workbookViewId="0">
      <selection activeCell="L23" sqref="L23"/>
    </sheetView>
  </sheetViews>
  <sheetFormatPr defaultColWidth="10.42578125" defaultRowHeight="10.199999999999999" x14ac:dyDescent="0.2"/>
  <cols>
    <col min="1" max="1" width="13.85546875" style="2" customWidth="1"/>
    <col min="2" max="2" width="88.85546875" style="3" customWidth="1"/>
    <col min="3" max="3" width="10.140625" style="3" customWidth="1"/>
    <col min="4" max="4" width="15.28515625" style="3" customWidth="1"/>
    <col min="5" max="5" width="17.140625" style="4" customWidth="1"/>
    <col min="6" max="6" width="20.85546875" style="5" customWidth="1"/>
    <col min="7" max="7" width="14.28515625" style="56" hidden="1" customWidth="1"/>
    <col min="8" max="8" width="10.42578125" style="5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12.75" customHeight="1" x14ac:dyDescent="0.25">
      <c r="A1" s="17" t="s">
        <v>105</v>
      </c>
      <c r="B1" s="6"/>
      <c r="C1" s="18" t="s">
        <v>5</v>
      </c>
      <c r="D1" s="6"/>
      <c r="E1" s="6"/>
      <c r="F1" s="6"/>
      <c r="G1" s="52"/>
    </row>
    <row r="2" spans="1:10" ht="12.75" customHeight="1" x14ac:dyDescent="0.25">
      <c r="A2" s="17" t="s">
        <v>95</v>
      </c>
      <c r="B2" s="6"/>
      <c r="C2" s="6"/>
      <c r="D2" s="6"/>
      <c r="E2" s="12"/>
      <c r="F2" s="6"/>
      <c r="G2" s="52"/>
    </row>
    <row r="3" spans="1:10" ht="1.5" customHeight="1" x14ac:dyDescent="0.2">
      <c r="A3" s="7"/>
      <c r="B3" s="8"/>
      <c r="C3" s="9"/>
      <c r="D3" s="8"/>
      <c r="E3" s="10"/>
      <c r="F3" s="11"/>
      <c r="G3" s="53"/>
    </row>
    <row r="4" spans="1:10" ht="20.25" customHeight="1" x14ac:dyDescent="0.3">
      <c r="A4" s="12" t="s">
        <v>15</v>
      </c>
      <c r="B4" s="12"/>
      <c r="C4" s="15"/>
      <c r="D4" s="12"/>
      <c r="E4" s="12"/>
      <c r="F4" s="12"/>
      <c r="G4" s="54"/>
    </row>
    <row r="5" spans="1:10" ht="12.75" customHeight="1" x14ac:dyDescent="0.25">
      <c r="A5" s="12" t="s">
        <v>1</v>
      </c>
      <c r="B5" s="12"/>
      <c r="C5" s="15"/>
      <c r="D5" s="12" t="s">
        <v>93</v>
      </c>
      <c r="E5" s="12"/>
      <c r="F5" s="49" t="s">
        <v>5</v>
      </c>
      <c r="G5" s="54" t="s">
        <v>67</v>
      </c>
    </row>
    <row r="6" spans="1:10" ht="12.75" customHeight="1" x14ac:dyDescent="0.2">
      <c r="A6" s="12" t="s">
        <v>65</v>
      </c>
      <c r="B6" s="13"/>
      <c r="C6" s="16"/>
      <c r="D6" s="183" t="s">
        <v>96</v>
      </c>
      <c r="E6" s="183"/>
      <c r="F6" s="50" t="s">
        <v>5</v>
      </c>
      <c r="G6" s="54" t="s">
        <v>68</v>
      </c>
    </row>
    <row r="7" spans="1:10" ht="6.75" customHeight="1" x14ac:dyDescent="0.2">
      <c r="A7" s="14"/>
      <c r="B7" s="14"/>
      <c r="C7" s="14"/>
      <c r="D7" s="14"/>
      <c r="E7" s="14" t="s">
        <v>5</v>
      </c>
      <c r="F7" s="14"/>
      <c r="G7" s="55"/>
    </row>
    <row r="8" spans="1:10" ht="15" customHeight="1" thickBot="1" x14ac:dyDescent="0.25"/>
    <row r="9" spans="1:10" s="19" customFormat="1" ht="45" customHeight="1" thickBot="1" x14ac:dyDescent="0.25">
      <c r="A9" s="64" t="s">
        <v>82</v>
      </c>
      <c r="B9" s="20" t="s">
        <v>7</v>
      </c>
      <c r="C9" s="21" t="s">
        <v>0</v>
      </c>
      <c r="D9" s="20" t="s">
        <v>8</v>
      </c>
      <c r="E9" s="20" t="s">
        <v>9</v>
      </c>
      <c r="F9" s="22" t="s">
        <v>10</v>
      </c>
      <c r="G9" s="57" t="s">
        <v>79</v>
      </c>
      <c r="H9" s="58" t="s">
        <v>80</v>
      </c>
      <c r="I9" s="48"/>
      <c r="J9" s="48" t="s">
        <v>69</v>
      </c>
    </row>
    <row r="10" spans="1:10" s="83" customFormat="1" ht="15" x14ac:dyDescent="0.2">
      <c r="A10" s="73" t="s">
        <v>11</v>
      </c>
      <c r="B10" s="74" t="s">
        <v>16</v>
      </c>
      <c r="C10" s="75" t="s">
        <v>12</v>
      </c>
      <c r="D10" s="76">
        <v>1</v>
      </c>
      <c r="E10" s="77"/>
      <c r="F10" s="78">
        <f t="shared" ref="F10:F25" si="0">E10*D10</f>
        <v>0</v>
      </c>
      <c r="G10" s="79"/>
      <c r="H10" s="80"/>
      <c r="I10" s="81"/>
      <c r="J10" s="82"/>
    </row>
    <row r="11" spans="1:10" s="83" customFormat="1" ht="15" x14ac:dyDescent="0.2">
      <c r="A11" s="84">
        <v>113728</v>
      </c>
      <c r="B11" s="85" t="s">
        <v>97</v>
      </c>
      <c r="C11" s="86" t="s">
        <v>70</v>
      </c>
      <c r="D11" s="87">
        <v>125.1</v>
      </c>
      <c r="E11" s="88"/>
      <c r="F11" s="89">
        <f t="shared" si="0"/>
        <v>0</v>
      </c>
      <c r="G11" s="90" t="s">
        <v>5</v>
      </c>
      <c r="H11" s="91" t="s">
        <v>5</v>
      </c>
      <c r="I11" s="92"/>
      <c r="J11" s="93"/>
    </row>
    <row r="12" spans="1:10" s="83" customFormat="1" ht="15" x14ac:dyDescent="0.2">
      <c r="A12" s="84">
        <v>919111</v>
      </c>
      <c r="B12" s="85" t="s">
        <v>76</v>
      </c>
      <c r="C12" s="86" t="s">
        <v>17</v>
      </c>
      <c r="D12" s="87">
        <v>87</v>
      </c>
      <c r="E12" s="88"/>
      <c r="F12" s="89">
        <f t="shared" si="0"/>
        <v>0</v>
      </c>
      <c r="G12" s="90"/>
      <c r="H12" s="94"/>
      <c r="I12" s="92"/>
      <c r="J12" s="93" t="s">
        <v>5</v>
      </c>
    </row>
    <row r="13" spans="1:10" s="83" customFormat="1" ht="15" x14ac:dyDescent="0.2">
      <c r="A13" s="84">
        <v>93818</v>
      </c>
      <c r="B13" s="85" t="s">
        <v>75</v>
      </c>
      <c r="C13" s="86" t="s">
        <v>2</v>
      </c>
      <c r="D13" s="87">
        <v>5017</v>
      </c>
      <c r="E13" s="88"/>
      <c r="F13" s="89">
        <f t="shared" si="0"/>
        <v>0</v>
      </c>
      <c r="G13" s="90"/>
      <c r="H13" s="94"/>
      <c r="I13" s="92"/>
      <c r="J13" s="93" t="s">
        <v>5</v>
      </c>
    </row>
    <row r="14" spans="1:10" s="83" customFormat="1" ht="15" x14ac:dyDescent="0.2">
      <c r="A14" s="84">
        <v>572223</v>
      </c>
      <c r="B14" s="85" t="s">
        <v>72</v>
      </c>
      <c r="C14" s="86" t="s">
        <v>2</v>
      </c>
      <c r="D14" s="87">
        <v>10034</v>
      </c>
      <c r="E14" s="88"/>
      <c r="F14" s="89">
        <f t="shared" si="0"/>
        <v>0</v>
      </c>
      <c r="G14" s="90"/>
      <c r="H14" s="94"/>
      <c r="I14" s="92"/>
      <c r="J14" s="93"/>
    </row>
    <row r="15" spans="1:10" s="83" customFormat="1" ht="15" x14ac:dyDescent="0.2">
      <c r="A15" s="84" t="s">
        <v>71</v>
      </c>
      <c r="B15" s="85" t="s">
        <v>90</v>
      </c>
      <c r="C15" s="86" t="s">
        <v>2</v>
      </c>
      <c r="D15" s="87">
        <v>5017</v>
      </c>
      <c r="E15" s="88"/>
      <c r="F15" s="89">
        <f t="shared" si="0"/>
        <v>0</v>
      </c>
      <c r="G15" s="90"/>
      <c r="H15" s="94"/>
      <c r="I15" s="92"/>
      <c r="J15" s="93"/>
    </row>
    <row r="16" spans="1:10" s="100" customFormat="1" ht="15" x14ac:dyDescent="0.2">
      <c r="A16" s="95" t="s">
        <v>86</v>
      </c>
      <c r="B16" s="96" t="s">
        <v>91</v>
      </c>
      <c r="C16" s="86" t="s">
        <v>2</v>
      </c>
      <c r="D16" s="97">
        <v>5017</v>
      </c>
      <c r="E16" s="98"/>
      <c r="F16" s="99">
        <f t="shared" si="0"/>
        <v>0</v>
      </c>
      <c r="G16" s="90"/>
      <c r="H16" s="94"/>
      <c r="I16" s="92"/>
      <c r="J16" s="93"/>
    </row>
    <row r="17" spans="1:10" s="83" customFormat="1" ht="15" x14ac:dyDescent="0.2">
      <c r="A17" s="84">
        <v>89921</v>
      </c>
      <c r="B17" s="85" t="s">
        <v>74</v>
      </c>
      <c r="C17" s="86" t="s">
        <v>66</v>
      </c>
      <c r="D17" s="87">
        <v>2</v>
      </c>
      <c r="E17" s="88"/>
      <c r="F17" s="89">
        <f t="shared" si="0"/>
        <v>0</v>
      </c>
      <c r="G17" s="101"/>
      <c r="H17" s="102"/>
      <c r="I17" s="103"/>
      <c r="J17" s="104"/>
    </row>
    <row r="18" spans="1:10" s="83" customFormat="1" ht="15" x14ac:dyDescent="0.2">
      <c r="A18" s="84">
        <v>89923</v>
      </c>
      <c r="B18" s="85" t="s">
        <v>78</v>
      </c>
      <c r="C18" s="86" t="s">
        <v>66</v>
      </c>
      <c r="D18" s="87">
        <v>14</v>
      </c>
      <c r="E18" s="88"/>
      <c r="F18" s="89">
        <f t="shared" si="0"/>
        <v>0</v>
      </c>
      <c r="G18" s="90"/>
      <c r="H18" s="94"/>
      <c r="I18" s="92"/>
      <c r="J18" s="105" t="s">
        <v>5</v>
      </c>
    </row>
    <row r="19" spans="1:10" s="83" customFormat="1" ht="15" x14ac:dyDescent="0.2">
      <c r="A19" s="84">
        <v>113761</v>
      </c>
      <c r="B19" s="85" t="s">
        <v>83</v>
      </c>
      <c r="C19" s="86" t="s">
        <v>4</v>
      </c>
      <c r="D19" s="87">
        <v>87</v>
      </c>
      <c r="E19" s="88"/>
      <c r="F19" s="89">
        <f t="shared" si="0"/>
        <v>0</v>
      </c>
      <c r="G19" s="90"/>
      <c r="H19" s="94"/>
      <c r="I19" s="92"/>
      <c r="J19" s="93" t="s">
        <v>5</v>
      </c>
    </row>
    <row r="20" spans="1:10" s="83" customFormat="1" ht="15" x14ac:dyDescent="0.2">
      <c r="A20" s="84">
        <v>931311</v>
      </c>
      <c r="B20" s="85" t="s">
        <v>84</v>
      </c>
      <c r="C20" s="86" t="s">
        <v>4</v>
      </c>
      <c r="D20" s="87">
        <v>87</v>
      </c>
      <c r="E20" s="88"/>
      <c r="F20" s="89">
        <f t="shared" si="0"/>
        <v>0</v>
      </c>
      <c r="G20" s="90"/>
      <c r="H20" s="94"/>
      <c r="I20" s="92"/>
      <c r="J20" s="93" t="s">
        <v>5</v>
      </c>
    </row>
    <row r="21" spans="1:10" s="83" customFormat="1" ht="15" x14ac:dyDescent="0.2">
      <c r="A21" s="84">
        <v>12922</v>
      </c>
      <c r="B21" s="85" t="s">
        <v>81</v>
      </c>
      <c r="C21" s="86" t="s">
        <v>2</v>
      </c>
      <c r="D21" s="87">
        <v>1614</v>
      </c>
      <c r="E21" s="106"/>
      <c r="F21" s="89">
        <f t="shared" si="0"/>
        <v>0</v>
      </c>
      <c r="G21" s="90">
        <v>0.126</v>
      </c>
      <c r="H21" s="91">
        <f>D21*G21</f>
        <v>203.364</v>
      </c>
      <c r="I21" s="92"/>
      <c r="J21" s="93"/>
    </row>
    <row r="22" spans="1:10" s="83" customFormat="1" ht="15" x14ac:dyDescent="0.2">
      <c r="A22" s="84">
        <v>56962</v>
      </c>
      <c r="B22" s="85" t="s">
        <v>73</v>
      </c>
      <c r="C22" s="86" t="s">
        <v>2</v>
      </c>
      <c r="D22" s="87">
        <v>1614</v>
      </c>
      <c r="E22" s="106"/>
      <c r="F22" s="89">
        <f t="shared" si="0"/>
        <v>0</v>
      </c>
      <c r="G22" s="90"/>
      <c r="H22" s="94"/>
      <c r="I22" s="92"/>
      <c r="J22" s="93"/>
    </row>
    <row r="23" spans="1:10" s="83" customFormat="1" ht="15" x14ac:dyDescent="0.2">
      <c r="A23" s="84">
        <v>12932</v>
      </c>
      <c r="B23" s="85" t="s">
        <v>77</v>
      </c>
      <c r="C23" s="86" t="s">
        <v>4</v>
      </c>
      <c r="D23" s="87">
        <v>906</v>
      </c>
      <c r="E23" s="106"/>
      <c r="F23" s="89">
        <f t="shared" si="0"/>
        <v>0</v>
      </c>
      <c r="G23" s="90">
        <v>0.63</v>
      </c>
      <c r="H23" s="107">
        <f>D23*G23</f>
        <v>570.78</v>
      </c>
      <c r="I23" s="92"/>
      <c r="J23" s="93"/>
    </row>
    <row r="24" spans="1:10" s="100" customFormat="1" ht="30" x14ac:dyDescent="0.2">
      <c r="A24" s="108" t="s">
        <v>85</v>
      </c>
      <c r="B24" s="109" t="s">
        <v>92</v>
      </c>
      <c r="C24" s="86" t="s">
        <v>3</v>
      </c>
      <c r="D24" s="97">
        <v>1044</v>
      </c>
      <c r="E24" s="110"/>
      <c r="F24" s="99">
        <f t="shared" si="0"/>
        <v>0</v>
      </c>
      <c r="G24" s="101"/>
      <c r="H24" s="102"/>
      <c r="I24" s="103"/>
      <c r="J24" s="104"/>
    </row>
    <row r="25" spans="1:10" s="119" customFormat="1" ht="30" x14ac:dyDescent="0.2">
      <c r="A25" s="65">
        <v>91511</v>
      </c>
      <c r="B25" s="115" t="s">
        <v>94</v>
      </c>
      <c r="C25" s="66" t="s">
        <v>2</v>
      </c>
      <c r="D25" s="120">
        <v>336</v>
      </c>
      <c r="E25" s="121"/>
      <c r="F25" s="122">
        <f t="shared" si="0"/>
        <v>0</v>
      </c>
      <c r="G25" s="116"/>
      <c r="H25" s="117"/>
      <c r="I25" s="118"/>
      <c r="J25" s="117"/>
    </row>
    <row r="26" spans="1:10" s="83" customFormat="1" ht="15.6" thickBot="1" x14ac:dyDescent="0.25">
      <c r="A26" s="67"/>
      <c r="B26" s="68"/>
      <c r="C26" s="69"/>
      <c r="D26" s="70"/>
      <c r="E26" s="111"/>
      <c r="F26" s="71"/>
      <c r="G26" s="112"/>
      <c r="H26" s="112"/>
      <c r="I26" s="113"/>
      <c r="J26" s="114"/>
    </row>
    <row r="27" spans="1:10" s="19" customFormat="1" ht="15" x14ac:dyDescent="0.2">
      <c r="A27" s="61"/>
      <c r="B27" s="62" t="s">
        <v>13</v>
      </c>
      <c r="C27" s="62"/>
      <c r="D27" s="62"/>
      <c r="E27" s="63" t="s">
        <v>5</v>
      </c>
      <c r="F27" s="72">
        <f>SUM(F10:F26)</f>
        <v>0</v>
      </c>
      <c r="G27" s="59"/>
      <c r="H27" s="59"/>
      <c r="I27" s="60"/>
    </row>
    <row r="28" spans="1:10" s="19" customFormat="1" ht="15" x14ac:dyDescent="0.2">
      <c r="A28" s="24"/>
      <c r="B28" s="23" t="s">
        <v>6</v>
      </c>
      <c r="C28" s="23"/>
      <c r="D28" s="23"/>
      <c r="E28" s="25" t="s">
        <v>5</v>
      </c>
      <c r="F28" s="26">
        <f>F27*0.21</f>
        <v>0</v>
      </c>
      <c r="G28" s="59"/>
      <c r="H28" s="59"/>
      <c r="I28" s="60"/>
    </row>
    <row r="29" spans="1:10" s="19" customFormat="1" ht="15.6" thickBot="1" x14ac:dyDescent="0.25">
      <c r="A29" s="27"/>
      <c r="B29" s="28" t="s">
        <v>14</v>
      </c>
      <c r="C29" s="28"/>
      <c r="D29" s="28"/>
      <c r="E29" s="29" t="s">
        <v>5</v>
      </c>
      <c r="F29" s="30">
        <f>F28+F27</f>
        <v>0</v>
      </c>
      <c r="G29" s="59"/>
      <c r="H29" s="59"/>
      <c r="I29" s="60"/>
    </row>
    <row r="30" spans="1:10" ht="24" customHeight="1" x14ac:dyDescent="0.2">
      <c r="G30" s="59"/>
      <c r="H30" s="59"/>
      <c r="I30" s="60"/>
      <c r="J30" s="19"/>
    </row>
    <row r="31" spans="1:10" ht="12" customHeight="1" x14ac:dyDescent="0.2">
      <c r="G31" s="59"/>
      <c r="H31" s="59"/>
      <c r="I31" s="60"/>
      <c r="J31" s="19"/>
    </row>
    <row r="32" spans="1:10" ht="12" customHeight="1" x14ac:dyDescent="0.2">
      <c r="G32" s="59"/>
      <c r="H32" s="59"/>
      <c r="I32" s="60"/>
      <c r="J32" s="19"/>
    </row>
    <row r="33" spans="7:10" ht="12" customHeight="1" x14ac:dyDescent="0.2">
      <c r="G33" s="59"/>
      <c r="H33" s="59"/>
      <c r="I33" s="19"/>
      <c r="J33" s="19"/>
    </row>
    <row r="34" spans="7:10" ht="12" customHeight="1" x14ac:dyDescent="0.2">
      <c r="G34" s="59"/>
      <c r="H34" s="59"/>
      <c r="I34" s="19"/>
      <c r="J34" s="19"/>
    </row>
    <row r="35" spans="7:10" ht="12" customHeight="1" x14ac:dyDescent="0.2">
      <c r="G35" s="59"/>
      <c r="H35" s="59"/>
      <c r="I35" s="19"/>
      <c r="J35" s="19"/>
    </row>
    <row r="36" spans="7:10" ht="12" customHeight="1" x14ac:dyDescent="0.2"/>
    <row r="37" spans="7:10" ht="12" customHeight="1" x14ac:dyDescent="0.2"/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2024-02-27T09:20:23Z</cp:lastPrinted>
  <dcterms:created xsi:type="dcterms:W3CDTF">2014-05-16T09:31:30Z</dcterms:created>
  <dcterms:modified xsi:type="dcterms:W3CDTF">2024-05-20T04:56:10Z</dcterms:modified>
</cp:coreProperties>
</file>