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3" sheetId="4" r:id="rId4"/>
    <sheet name="SO 301" sheetId="5" r:id="rId5"/>
    <sheet name="SO 801" sheetId="6" r:id="rId6"/>
    <sheet name="SO 820" sheetId="7" r:id="rId7"/>
    <sheet name="SO 850" sheetId="8" r:id="rId8"/>
    <sheet name="SO 860" sheetId="9" r:id="rId9"/>
  </sheets>
  <definedNames/>
  <calcPr/>
  <webPublishing/>
</workbook>
</file>

<file path=xl/sharedStrings.xml><?xml version="1.0" encoding="utf-8"?>
<sst xmlns="http://schemas.openxmlformats.org/spreadsheetml/2006/main" count="2553" uniqueCount="632">
  <si>
    <t>Firma: 4roads s.r.o.</t>
  </si>
  <si>
    <t>Rekapitulace ceny</t>
  </si>
  <si>
    <t>Stavba: 130401 - II/245 - Čelákovice obchvat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</si>
  <si>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</si>
  <si>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</si>
  <si>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</si>
  <si>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</si>
  <si>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</si>
  <si>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</si>
  <si>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</si>
  <si>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</si>
  <si>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</si>
  <si>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</si>
  <si>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</si>
  <si>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</si>
  <si>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130401</t>
  </si>
  <si>
    <t>II/245 - Čelákovice obchvat - PD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</si>
  <si>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</si>
  <si>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</si>
  <si>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</si>
  <si>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</si>
  <si>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</si>
  <si>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</si>
  <si>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</si>
  <si>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</si>
  <si>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</si>
  <si>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</si>
  <si>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</si>
  <si>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</si>
  <si>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</si>
  <si>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</si>
  <si>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</si>
  <si>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</si>
  <si>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</si>
  <si>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</si>
  <si>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</si>
  <si>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</si>
  <si>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</si>
  <si>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</si>
  <si>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</si>
  <si>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</si>
  <si>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</si>
  <si>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</si>
  <si>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</si>
  <si>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</si>
  <si>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</si>
  <si>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</si>
  <si>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</si>
  <si>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MĚŘENÍ HLUKU PO STAVBĚ</t>
  </si>
  <si>
    <t>KPL</t>
  </si>
  <si>
    <t>PP</t>
  </si>
  <si>
    <t>Měření hluku po stavbě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</si>
  <si>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</si>
  <si>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</si>
  <si>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</si>
  <si>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</si>
  <si>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</si>
  <si>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Zkoušení konstrukcí a prací nezávislou zkušebnou (včetně zkoušky vyluhovatelnosti odebraných asfaltových vrstev)</t>
  </si>
  <si>
    <t>02720</t>
  </si>
  <si>
    <t>POMOC PRÁCE ZŘÍZ NEBO ZAJIŠŤ REGULACI A OCHRANU DOPRAVY</t>
  </si>
  <si>
    <t>Položka zahrnuje kompletní dopravně-inženýrská opatření po celou dobu stavby.  
Včetně projednání a zpracování podkladů k odsouhlasení DIO</t>
  </si>
  <si>
    <t>zahrnuje veškeré náklady spojené s objednatelem požadovanými zařízeními</t>
  </si>
  <si>
    <t>02730</t>
  </si>
  <si>
    <t>POMOC PRÁCE ZŘÍZ NEBO ZAJIŠŤ OCHRANU INŽENÝRSKÝCH SÍTÍ</t>
  </si>
  <si>
    <t>Pomoc práce zřízení nebo zajištění ochrany inženýrských sítí</t>
  </si>
  <si>
    <t>02910</t>
  </si>
  <si>
    <t>OSTATNÍ POŽADAVKY - ZEMĚMĚŘIČSKÁ MĚŘENÍ</t>
  </si>
  <si>
    <t>Zaměření pro potřeby zpracování DSPS a zaměření skutečného provedení stavby</t>
  </si>
  <si>
    <t>zahrnuje veškeré náklady spojené s objednatelem požadovanými pracemi,   
- pro stanovení orientační investorské ceny určete jednotkovou cenu jako 1% odhadované ceny stavby</t>
  </si>
  <si>
    <t>02920</t>
  </si>
  <si>
    <t>OSTATNÍ POŽADAVKY - OCHRANA ŽIVOTNÍHO PROSTŘEDÍ</t>
  </si>
  <si>
    <t>Ostatní požadavky - ochrana životního prostředí (čištění komunikací a prostor dotčených stavbou)</t>
  </si>
  <si>
    <t>zahrnuje veškeré náklady spojené s objednatelem požadovanými pracemi</t>
  </si>
  <si>
    <t>7</t>
  </si>
  <si>
    <t>02943</t>
  </si>
  <si>
    <t>OSTATNÍ POŽADAVKY - VYPRACOVÁNÍ RDS</t>
  </si>
  <si>
    <t>Vypracování RDS - 4 vyhotovení</t>
  </si>
  <si>
    <t>8</t>
  </si>
  <si>
    <t>02944</t>
  </si>
  <si>
    <t>OSTAT POŽADAVKY - DOKUMENTACE SKUTEČ PROVEDENÍ V DIGIT FORMĚ</t>
  </si>
  <si>
    <t>Včetně tištěné formy dle požadavku objednatele, 6x vyhotovení.</t>
  </si>
  <si>
    <t>02945</t>
  </si>
  <si>
    <t>.</t>
  </si>
  <si>
    <t>OSTAT POŽADAVKY - GEOMETRICKÝ PLÁN</t>
  </si>
  <si>
    <t>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</si>
  <si>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</si>
  <si>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</si>
  <si>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</si>
  <si>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Ostatní požadavky - fotodokumentace (pasportizace přístupových tras)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</si>
  <si>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</si>
  <si>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11</t>
  </si>
  <si>
    <t>02990</t>
  </si>
  <si>
    <t>A</t>
  </si>
  <si>
    <t>OSTATNÍ POŽADAVKY - INFORMAČNÍ TABULE</t>
  </si>
  <si>
    <t>Informační tabule 3 ks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</si>
  <si>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</si>
  <si>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12</t>
  </si>
  <si>
    <t>03100</t>
  </si>
  <si>
    <t>ZAŘÍZENÍ STAVENIŠTĚ - ZŘÍZENÍ, PROVOZ, DEMONTÁŽ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</si>
  <si>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</si>
  <si>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</si>
  <si>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101</t>
  </si>
  <si>
    <t>Hlavní trasa</t>
  </si>
  <si>
    <t>014103.R</t>
  </si>
  <si>
    <t>ULOŽENÍ ODPADU ZE STAVBY NA SKLÁDKU S OPRÁVNĚNÍM K OPĚTOVNÉMU VYUŽITÍ - RECYKLAČNÍ STŘEDISKO</t>
  </si>
  <si>
    <t>T</t>
  </si>
  <si>
    <t>17 05 04 - Zemina a kamení neuvedené pod číslem 17 05 03 
nepotřebný výkopek - zemina, drny, kamení - nevhodný materiál pro další použí na této stavbě</t>
  </si>
  <si>
    <t>12273 ODKOPÁVKY ... 3182 m3 * 2,0 t/m3 =6 364,000 [A] 
11130 SEJMUTÝ DRN  ... 1650 * 0,1 * 2,0 t/m3 =330,000 [B] 
12931 ČIŠTĚNÍ PŘÍKOPŮ ... 100 m * 0,25 m3/m * 2,0 t/m3 =50,000 [C] 
Celkem: A+B+C=6 744,000 [D]</t>
  </si>
  <si>
    <t>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</si>
  <si>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014132</t>
  </si>
  <si>
    <t>POPLATKY ZA SKLÁDKU TYP S-NO (NEBEZPEČNÝ ODPAD)</t>
  </si>
  <si>
    <t>asfaltové a podkladní vrstvy obsahující dehet 
ZAS-T3</t>
  </si>
  <si>
    <t>11313 ODSTR KRYTU S ASFALTOVÝM POJIVEM ...  27,360 m3 * 2,4 t/m3 =65,664 [A]</t>
  </si>
  <si>
    <t>zahrnuje veškeré poplatky provozovateli skládky související s uložením odpadu na skládce.</t>
  </si>
  <si>
    <t>B</t>
  </si>
  <si>
    <t>asfaltové a podkladní vrstvy obsahující dehet 
ZAS-T4</t>
  </si>
  <si>
    <t>11333 ODSTR PODKLADU S ASFALT POJIVEM ... 141,360 m3 * 2,4 t/m3 =339,264 [A]</t>
  </si>
  <si>
    <t>Zemní práce</t>
  </si>
  <si>
    <t>11130</t>
  </si>
  <si>
    <t>SEJMUTÍ DRNU</t>
  </si>
  <si>
    <t>M2</t>
  </si>
  <si>
    <t>Sejmutí drnu tl. 0,10 m 
včetně odvozu, uložení do recyklačního střediska</t>
  </si>
  <si>
    <t>1650 =1 650,000 [A] 
Počítáno ze situace</t>
  </si>
  <si>
    <t>včetně vodorovné dopravy  a uložení na skládku</t>
  </si>
  <si>
    <t>11313</t>
  </si>
  <si>
    <t>ODSTRANĚNÍ KRYTU ZPEVNĚNÝCH PLOCH S ASFALTOVÝM POJIVEM</t>
  </si>
  <si>
    <t>M3</t>
  </si>
  <si>
    <t>Odstranění stmelených vrstev v tl. 30 mm (ACL ZAS-T3) 
včetně odvozu, uložení na trvalou skládku</t>
  </si>
  <si>
    <t>912 * 0,03 =27,360 [A] 
Počítáno ze situace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</si>
  <si>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</si>
  <si>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</si>
  <si>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</si>
  <si>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nestmelených podkladních vrstev vozovky v tl. 345 mm - zemina s odvozem na deponii</t>
  </si>
  <si>
    <t>315 =315,000 [A] 
Počítáno ze situace</t>
  </si>
  <si>
    <t>11333</t>
  </si>
  <si>
    <t>ODSTRANĚNÍ PODKLADU ZPEVNĚNÝCH PLOCH S ASFALT POJIVEM</t>
  </si>
  <si>
    <t>Odstranění stmelených vrstev v tl. 155 mm (PM+nátěr-ZAS-T4) 
včetně odvozu, uložení na trvalou skládku</t>
  </si>
  <si>
    <t>912 * 0,155 =141,360 [A] 
Počítáno ze situace</t>
  </si>
  <si>
    <t>11372</t>
  </si>
  <si>
    <t>FRÉZOVÁNÍ ZPEVNĚNÝCH PLOCH ASFALTOVÝCH</t>
  </si>
  <si>
    <t>Odfrézování vrstev vozovky v tl. 40 mm - odkup zhotovitelem (obrusná vrstva ZAS-T1)</t>
  </si>
  <si>
    <t>39 m3 =39,000 [A] 
Počítáno ze situace</t>
  </si>
  <si>
    <t>113766</t>
  </si>
  <si>
    <t>FRÉZOVÁNÍ DRÁŽKY PRŮŘEZU DO 800MM2 V ASFALTOVÉ VOZOVCE</t>
  </si>
  <si>
    <t>M</t>
  </si>
  <si>
    <t>pracovní spáry</t>
  </si>
  <si>
    <t>110 =110,000 [A]</t>
  </si>
  <si>
    <t>Položka zahrnuje veškerou manipulaci s vybouranou sutí a s vybouranými hmotami vč. uložení na skládku.</t>
  </si>
  <si>
    <t>12273</t>
  </si>
  <si>
    <t>ODKOPÁVKY A PROKOPÁVKY OBECNÉ TŘ. I</t>
  </si>
  <si>
    <t>výkop (úprava příkopů) - nevhodná zemina do náspů  skládka  
včetně odvozu, uložení do recyklačního střediska</t>
  </si>
  <si>
    <t>3182 =3 182,000 [A] 
Odměřeno z CHPŘ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</si>
  <si>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</si>
  <si>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výkop (úprava příkopů) - vhodná zemina do násypů deponie</t>
  </si>
  <si>
    <t>2087 =2 087,000 [A] 
Odměřeno z CHPŘ</t>
  </si>
  <si>
    <t>12373</t>
  </si>
  <si>
    <t>ODKOP PRO SPOD STAVBU SILNIC A ŽELEZNIC TŘ. I</t>
  </si>
  <si>
    <t>Odstranění AZ tl. 0,5 m v místě stávající vozovky 
včetně odvozu, uložení na deponii</t>
  </si>
  <si>
    <t>456 =456,000 [A] 
Odměřeno z CHPŘ</t>
  </si>
  <si>
    <t>13</t>
  </si>
  <si>
    <t>12573</t>
  </si>
  <si>
    <t>VYKOPÁVKY ZE ZEMNÍKŮ A SKLÁDEK TŘ. I</t>
  </si>
  <si>
    <t>ložné operace na mezideponii  
včetně dopravy (vyvezení mat.) z deponie</t>
  </si>
  <si>
    <t>11332 ODSTRANĚNÍ PODKLADŮ Z KAMENIVA NESTMELENÉHO ... 315,000 m3 =315,000 [A] 
12273 B ODKOPÁVKY ... 2087 m3 =2 087,000 [B] 
12373 ODKOP AZ ...  456 m3 =456,000 [C] 
Celkem: A+B+C=2 858,000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</si>
  <si>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</si>
  <si>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14</t>
  </si>
  <si>
    <t>12931</t>
  </si>
  <si>
    <t>ČIŠTĚNÍ PŘÍKOPŮ OD NÁNOSU DO 0,25M3/M</t>
  </si>
  <si>
    <t>pročištění příkopů 
včetně odvozu, uložení do recyklačního střediska</t>
  </si>
  <si>
    <t>100 =100,000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</si>
  <si>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</si>
  <si>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15</t>
  </si>
  <si>
    <t>13273</t>
  </si>
  <si>
    <t>HLOUBENÍ RÝH ŠÍŘ DO 2M PAŽ I NEPAŽ TŘ. I</t>
  </si>
  <si>
    <t>Ruční odkop elektrického kabelu 
včetně odvozu, uložení do recyklačního střediska a poplatku za likvidaci</t>
  </si>
  <si>
    <t>35*0,5*1,2 =21,000 [A] 
Odměřeno ze situace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</si>
  <si>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</si>
  <si>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16</t>
  </si>
  <si>
    <t>17110</t>
  </si>
  <si>
    <t>ULOŽENÍ SYPANINY DO NÁSYPŮ SE ZHUTNĚNÍM</t>
  </si>
  <si>
    <t>násyp z vhodného mat. do násypu se zhutněním - z deponie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</si>
  <si>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</si>
  <si>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</t>
  </si>
  <si>
    <t>17180</t>
  </si>
  <si>
    <t>ULOŽENÍ SYPANINY DO NÁSYPŮ Z NAKUPOVANÝCH MATERIÁLŮ</t>
  </si>
  <si>
    <t>Nová AZ z vhodného materiálu - nákup</t>
  </si>
  <si>
    <t>9894 =9 894,000 [A] 
Odměřeno z CHPŘ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</si>
  <si>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</si>
  <si>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</si>
  <si>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násyp z vhodného mat. do násypu se zhutněním - Nové</t>
  </si>
  <si>
    <t>5185 =5 185,000 [A] 
Odměřeno z CHPŘ</t>
  </si>
  <si>
    <t>19</t>
  </si>
  <si>
    <t>17380</t>
  </si>
  <si>
    <t>ZEMNÍ KRAJNICE A DOSYPÁVKY Z NAKUPOVANÝCH MATERIÁLŮ</t>
  </si>
  <si>
    <t>dosyp krajnice (zemina podmínečně vhodná, 100% PS) - Nové</t>
  </si>
  <si>
    <t>407 =407,000 [A] 
Odměřeno ze situace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</si>
  <si>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</si>
  <si>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</si>
  <si>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18110</t>
  </si>
  <si>
    <t>ÚPRAVA PLÁNĚ SE ZHUTNĚNÍM V HORNINĚ TŘ. I</t>
  </si>
  <si>
    <t>Přehutnění podloží násypu na 92% PS</t>
  </si>
  <si>
    <t>20434 =20 434,000 [A] 
Odměřeno z CHPŘ</t>
  </si>
  <si>
    <t>položka zahrnuje úpravu pláně včetně vyrovnání výškových rozdílů. Míru zhutnění určuje projekt.</t>
  </si>
  <si>
    <t>Základy</t>
  </si>
  <si>
    <t>21</t>
  </si>
  <si>
    <t>21152</t>
  </si>
  <si>
    <t>SANAČNÍ ŽEBRA Z KAMENIVA DRCENÉHO</t>
  </si>
  <si>
    <t>Štěrk tl. promněnlivá fr. 32/63 - vsakovací příkop - nákup</t>
  </si>
  <si>
    <t>2571 =2 571,000 [A] 
Odměřeno z CHPŘ</t>
  </si>
  <si>
    <t>položka zahrnuje dodávku předepsaného kameniva, mimostaveništní a vnitrostaveništní dopravu a jeho uložení není-li v zadávací dokumentaci uvedeno jinak, jedná se o nakupovaný materiál</t>
  </si>
  <si>
    <t>22</t>
  </si>
  <si>
    <t>21157</t>
  </si>
  <si>
    <t>SANAČNÍ ŽEBRA Z KAMENIVA TĚŽENÉHO</t>
  </si>
  <si>
    <t>štěrkopísek fr. 8/16 tl. 300 mm - vsakovací příkop - nákup</t>
  </si>
  <si>
    <t>381 =381,000 [A] 
Odměřeno z CHPŘ</t>
  </si>
  <si>
    <t>23</t>
  </si>
  <si>
    <t>21361</t>
  </si>
  <si>
    <t>DRENÁŽNÍ VRSTVY Z GEOTEXTILIE</t>
  </si>
  <si>
    <t>filtrační geotextilie propustnost k&gt;10x10-4 m/3 - vsakovací příkop</t>
  </si>
  <si>
    <t>13503 =13 503,000 [A] 
Odměřeno z CHPŘ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</si>
  <si>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</si>
  <si>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24</t>
  </si>
  <si>
    <t>22695A</t>
  </si>
  <si>
    <t>VÝDŘEVA ZÁPOROVÉHO PAŽENÍ DOČASNÁ (PLOCHA)</t>
  </si>
  <si>
    <t>pažení rýh pro vsakovací příkopy 
komplet vč. zápor</t>
  </si>
  <si>
    <t>hloubka příkopu * délka pažení * dvě strany  
3,5 m * 30 m * 2 =210,000 [A]</t>
  </si>
  <si>
    <t>položka zahrnuje osazení pažin bez ohledu na druh, jejich opotřebení a jejich odstranění</t>
  </si>
  <si>
    <t>Komunikace</t>
  </si>
  <si>
    <t>25</t>
  </si>
  <si>
    <t>56310</t>
  </si>
  <si>
    <t>VOZOVKOVÉ VRSTVY Z MECHANICKY ZPEVNĚNÉHO KAMENIVA</t>
  </si>
  <si>
    <t>Mechanicky zpevněné kamenivo MZK 0/32 GA, tl. 0,17 m</t>
  </si>
  <si>
    <t>2172 =2 172,000 [A] 
Odměřeno ze situace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</si>
  <si>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</si>
  <si>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26</t>
  </si>
  <si>
    <t>56330</t>
  </si>
  <si>
    <t>VOZOVKOVÉ VRSTVY ZE ŠTĚRKODRTI</t>
  </si>
  <si>
    <t>Štěrkodrť Šda 0/32 tl. 0,25 m</t>
  </si>
  <si>
    <t>3473 =3 473,000 [A] 
Odměřeno ze situace</t>
  </si>
  <si>
    <t>27</t>
  </si>
  <si>
    <t>56930</t>
  </si>
  <si>
    <t>ZPEVNĚNÍ KRAJNIC ZE ŠTĚRKODRTI</t>
  </si>
  <si>
    <t>nezpevněné krajnice  tl. 0,15 m (Štěrkodrť)</t>
  </si>
  <si>
    <t>525 =525,000 [A] 
Počítáno ze situace</t>
  </si>
  <si>
    <t>- dodání kameniva předepsané kvality a zrnitosti 
- rozprostření a zhutnění vrstvy v předepsané tloušťce 
- zřízení vrstvy bez rozlišení šířky, pokládání vrstvy po etapách</t>
  </si>
  <si>
    <t>28</t>
  </si>
  <si>
    <t>572123</t>
  </si>
  <si>
    <t>INFILTRAČNÍ POSTŘIK Z EMULZE DO 1,0KG/M2</t>
  </si>
  <si>
    <t>Infiltrační postřik PI-C 0,60 kg/m2</t>
  </si>
  <si>
    <t>12779 =12 779,000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</si>
  <si>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</si>
  <si>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29</t>
  </si>
  <si>
    <t>572214</t>
  </si>
  <si>
    <t>SPOJOVACÍ POSTŘIK Z MODIFIK EMULZE DO 0,5KG/M2</t>
  </si>
  <si>
    <t>spojovací postřik modifikovaný PS-CP 0,35 kg/m2</t>
  </si>
  <si>
    <t>pro ACO 11+ PMB ... 11223 m2 =11 223,000 [A] 
pro ACL 16+ PMB ... 11334 m2 =11 334,000 [B] 
Celkem: A+B=22 557,000 [C]</t>
  </si>
  <si>
    <t>30</t>
  </si>
  <si>
    <t>574B34</t>
  </si>
  <si>
    <t>ASFALTOVÝ BETON PRO OBRUSNÉ VRSTVY MODIFIK ACO 11+ TL. 40MM</t>
  </si>
  <si>
    <t>asfaltový beton obrusný modif. ACO 11+ PMB 45/80-65 tl. 40 mm</t>
  </si>
  <si>
    <t>11112 =11 112,000 [A] 
Odměřeno ze situace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</si>
  <si>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</si>
  <si>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31</t>
  </si>
  <si>
    <t>napojení na stávající stav (napojení asfaltových vrstev, křižovatky asfaltové sjezdy)</t>
  </si>
  <si>
    <t>191 m2 =191,000 [A] 
Odměřeno ze situace</t>
  </si>
  <si>
    <t>32</t>
  </si>
  <si>
    <t>574D56</t>
  </si>
  <si>
    <t>ASFALTOVÝ BETON PRO LOŽNÍ VRSTVY MODIFIK ACL 16+, 16S TL. 60MM</t>
  </si>
  <si>
    <t>asfaltový beton ložní modfi. ACL 16+ PMB 25/55-60 tl. 60 mm</t>
  </si>
  <si>
    <t>11223 =11 223,000 [A] 
Odměřeno ze situace</t>
  </si>
  <si>
    <t>33</t>
  </si>
  <si>
    <t>34</t>
  </si>
  <si>
    <t>574E46</t>
  </si>
  <si>
    <t>ASFALTOVÝ BETON PRO PODKLADNÍ VRSTVY ACP 16+, 16S TL. 50MM</t>
  </si>
  <si>
    <t>asfaltový beton podkladní ACP 16+ B50/70 tl. 50 mm</t>
  </si>
  <si>
    <t>11334 =11 334,000 [A] 
Odměřeno ze situace</t>
  </si>
  <si>
    <t>Přidružená stavební výroba</t>
  </si>
  <si>
    <t>35</t>
  </si>
  <si>
    <t>702113</t>
  </si>
  <si>
    <t>KABELOVÝ ŽLAB ZEMNÍ VČETNĚ KRYTU SVĚTLÉ ŠÍŘKY PŘES 250 MM</t>
  </si>
  <si>
    <t>Plastová chránička (240/155/800) - příprava pro uložení silových a sdělovacích kabelů</t>
  </si>
  <si>
    <t>1285 =1 285,000 [A] 
Odměřeno ze situace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</si>
  <si>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</si>
  <si>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36</t>
  </si>
  <si>
    <t>742Z24</t>
  </si>
  <si>
    <t>DEMONTÁŽ KABELOVÉHO VEDENÍ</t>
  </si>
  <si>
    <t>Odstranění metalického kabelu 
včetně odvozu, uložení na trvalou skládku a poplatku za likvidaci</t>
  </si>
  <si>
    <t>35 =35,000 [A] 
Odměřeno ze situace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</si>
  <si>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Měří se metr délkový.</t>
  </si>
  <si>
    <t>Ostatní konstrukce a práce</t>
  </si>
  <si>
    <t>37</t>
  </si>
  <si>
    <t>91228</t>
  </si>
  <si>
    <t>SMĚROVÉ SLOUPKY Z PLAST HMOT VČETNĚ ODRAZNÉHO PÁSKU</t>
  </si>
  <si>
    <t>KUS</t>
  </si>
  <si>
    <t>Směrové sloupky Z11a,b 
osazeno dle příslušných TP</t>
  </si>
  <si>
    <t>položka zahrnuje: 
- dodání a osazení sloupku včetně nutných zemních prací 
- vnitrostaveništní a mimostaveništní doprava 
- odrazky plastové nebo z retroreflexní fólie</t>
  </si>
  <si>
    <t>38</t>
  </si>
  <si>
    <t>Směrové sloupky Z11g 
osazeno dle příslušných TP</t>
  </si>
  <si>
    <t>4 =4,000 [A]</t>
  </si>
  <si>
    <t>39</t>
  </si>
  <si>
    <t>914131</t>
  </si>
  <si>
    <t>DOPRAVNÍ ZNAČKY ZÁKLADNÍ VELIKOSTI OCELOVÉ FÓLIE TŘ 2 - DODÁVKA A MONTÁŽ</t>
  </si>
  <si>
    <t>SDZ - nové</t>
  </si>
  <si>
    <t>IZ4a ... 1 ks =1,000 [A] 
IZ4b ... 1 ks =1,000 [B] 
P1 ... 2 ks =2,000 [C] 
IS3a ... 2 ks =2,000 [D] 
IS3b ... 1 ks =1,000 [E] 
IS3c ... 1 ks =1,000 [F] 
Celkem: A+B+C+D+E+F=8,000 [G] 
Počítáno ze situace D1.1.1.6 - situace dopravního značení</t>
  </si>
  <si>
    <t>položka zahrnuje: 
- dodávku a montáž značek v požadovaném provedení</t>
  </si>
  <si>
    <t>40</t>
  </si>
  <si>
    <t>914921</t>
  </si>
  <si>
    <t>SLOUPKY A STOJKY DOPRAVNÍCH ZNAČEK Z OCEL TRUBEK DO PATKY - DODÁVKA A MONTÁŽ</t>
  </si>
  <si>
    <t>Sloupky SDZ</t>
  </si>
  <si>
    <t>6=6,000 [A] 
Počítáno ze situace D1.1.1.6 - situace dopravního značení</t>
  </si>
  <si>
    <t>položka zahrnuje: 
- sloupky a upevňovací zařízení včetně jejich osazení (betonová patka, zemní práce)</t>
  </si>
  <si>
    <t>41</t>
  </si>
  <si>
    <t>915111</t>
  </si>
  <si>
    <t>VODOROVNÉ DOPRAVNÍ ZNAČENÍ BARVOU HLADKÉ - DODÁVKA A POKLÁDKA</t>
  </si>
  <si>
    <t>VDZ - nástřik barva   
(následně plast)</t>
  </si>
  <si>
    <t>V4 (0,25) ... 661 m2 =661,000 [A] 
V2c (3/1,5/0,125) ... 16 m2 =16,000 [B] 
V2b (3/1,5/0,125) ... 25 m2 =25,000 [C] 
V2b (1,5/1,5/0,125) ... 1 m2 =1,000 [D] 
V9b ... 10 m2 =10,000 [E] 
V2b (1,5/1,5/0,25) ... 6 m2 =6,000 [F] 
V1a (0,125) ... 80 m2 =80,000 [G] 
Celkem: A+B+C+D+E+F+G=799,000 [H] 
Odměřeno ze situace D1.1.1.6 - situace dopravního značení</t>
  </si>
  <si>
    <t>položka zahrnuje: 
- dodání a pokládku nátěrového materiálu (měří se pouze natíraná plocha) 
- předznačení a reflexní úpravu</t>
  </si>
  <si>
    <t>42</t>
  </si>
  <si>
    <t>915231</t>
  </si>
  <si>
    <t>VODOR DOPRAV ZNAČ PLASTEM PROFIL ZVUČÍCÍ - DOD A POKLÁDKA</t>
  </si>
  <si>
    <t>VDZ - nástřik plast hlučný</t>
  </si>
  <si>
    <t>43</t>
  </si>
  <si>
    <t>91691</t>
  </si>
  <si>
    <t>ZVÝRAZŇUJÍCÍ SLOUPKY KOVOVÉ</t>
  </si>
  <si>
    <t>Orientační sloupek modro-bílý (voda)</t>
  </si>
  <si>
    <t>2 =2,000 [A]</t>
  </si>
  <si>
    <t>položka zahrnuje dodání zařízení v předepsaném provedení včetně jeho osazení</t>
  </si>
  <si>
    <t>44</t>
  </si>
  <si>
    <t>931326</t>
  </si>
  <si>
    <t>TĚSNĚNÍ DILATAČ SPAR ASF ZÁLIVKOU MODIFIK PRŮŘ DO 800MM2</t>
  </si>
  <si>
    <t>viz. pol.113766   
průřez 10-30 mm/25-40 mm, s vyčištěním a natřením penetračním adhezním nátěrem a vyplnění zálivkou N2 za horka (dle TP 115) s posyp horkým kamenivem 2/4</t>
  </si>
  <si>
    <t>viz. pol. 113766 ...    110 m =110,000 [A]</t>
  </si>
  <si>
    <t>položka zahrnuje dodávku a osazení předepsaného materiálu, očištění ploch spáry před úpravou, očištění okolí spáry po úpravě  
nezahrnuje těsnící profil</t>
  </si>
  <si>
    <t>SO 103</t>
  </si>
  <si>
    <t>Křižovatka v KÚ</t>
  </si>
  <si>
    <t>12931 ČIŠTĚNÍ PŘÍKOPŮ ... 100 m * 0,25 m3/m * 2,0 t/m3 =50,000 [A]</t>
  </si>
  <si>
    <t>11313 ODSTR KRYTU S ASFALTOVÝM POJIVEM ...  9,450 m3 * 2,4 t/m3 =22,680 [A]</t>
  </si>
  <si>
    <t>11333 ODSTR PODKLADU S ASFALT POJIVEM ... 48,825 m3 * 2,4 t/m3 =117,180 [A]</t>
  </si>
  <si>
    <t>Sejmutí drnu tl. 0,10 m 
včetně odvozu a uložení na mezideponii</t>
  </si>
  <si>
    <t>520 =520,000 [A] 
Odměřeno ze situace</t>
  </si>
  <si>
    <t>315 * 0,03 =9,450 [A] 
Odměřeno ze situace</t>
  </si>
  <si>
    <t>109 =109,000 [A] 
Odměřeno ze situace</t>
  </si>
  <si>
    <t>315 * 0,155 =48,825 [A] 
Odměřeno ze situace</t>
  </si>
  <si>
    <t>14 m3 =14,000 [A] 
Odměřeno ze situace</t>
  </si>
  <si>
    <t>7 =7,000 [A]</t>
  </si>
  <si>
    <t>výkop 
včetně odvozu a uložení na mezideponii</t>
  </si>
  <si>
    <t>367 =367,000 [A] 
Odměřeno z CHPŘ</t>
  </si>
  <si>
    <t>Odstranění AZ tl. 0,5 m v místě stávající vozovky 
včetně odvozu, uložení na mezideponii</t>
  </si>
  <si>
    <t>158 =158,000 [A] 
Odměřeno z CHPŘ</t>
  </si>
  <si>
    <t>11332 ODSTRANĚNÍ PODKLADŮ Z KAMENIVA NESTMELENÉHO ... 109,000 m3 =109,000 [A] 
11130 SEJMUTÝ DRN  ... 520 * 0,1 =52,000 [B] 
12273 ODKOPÁVKY ...  367 m3 =367,000 [C] 
12373 ODKOP AZ ...   158 m3 =158,000 [D] 
Celkem: A+B+C+D=686,000 [E]</t>
  </si>
  <si>
    <t>616 =616,000 [A] 
Odměřeno z CHPŘ</t>
  </si>
  <si>
    <t>316 =316,000 [A] 
Odměřeno z CHPŘ</t>
  </si>
  <si>
    <t>11 =11,000 [A] 
Odměřeno z CHPŘ</t>
  </si>
  <si>
    <t>1135 =1 135,000 [A]</t>
  </si>
  <si>
    <t>54 =54,000 [A] 
Odměřeno z CHPŘ</t>
  </si>
  <si>
    <t>18 =18,000 [A] 
Odměřeno z CHPŘ</t>
  </si>
  <si>
    <t>376 =376,000 [A] 
Odměřeno z CHPŘ</t>
  </si>
  <si>
    <t>180 =180,000 [A] 
Odměřeno ze situace</t>
  </si>
  <si>
    <t>290 =290,000 [A] 
Odměřeno ze situace</t>
  </si>
  <si>
    <t>Konstrukce dopravního ostrůvku 
Štěrkodrť Šda 0/32 tl. 0,40 m</t>
  </si>
  <si>
    <t>36 =36,000 [A] 
Odměřeno ze situace</t>
  </si>
  <si>
    <t>23 =23,000 [A] 
Počítáno ze situace</t>
  </si>
  <si>
    <t>1004 =1 004,000 [A]</t>
  </si>
  <si>
    <t>pro ACO 11+ PMB ... 975 m2 =975,000 [A] 
pro ACL 16+ PMB ... 984 m2 =984,000 [B] 
Celkem: A+B=1 959,000 [C]</t>
  </si>
  <si>
    <t>1206 =1 206,000 [A] 
Odměřeno ze situace</t>
  </si>
  <si>
    <t>33 m2 =33,000 [A] 
Odměřeno ze situace</t>
  </si>
  <si>
    <t>975 =975,000 [A] 
Odměřeno ze situace</t>
  </si>
  <si>
    <t>984 =984,000 [A] 
Odměřeno ze situace</t>
  </si>
  <si>
    <t>582611</t>
  </si>
  <si>
    <t>KRYTY Z BETON DLAŽDIC SE ZÁMKEM ŠEDÝCH TL 60MM DO LOŽE Z KAM</t>
  </si>
  <si>
    <t>Konstrukce dopravního ostrůvku 
Dlažba betonová DL tl. 60 mm 
vč. lože z drceného kamenica v tl. 40 mm</t>
  </si>
  <si>
    <t>55 =55,000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</si>
  <si>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</si>
  <si>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23 =23,000 [A]</t>
  </si>
  <si>
    <t>IS3c ... 1 ks =1,000 [A] 
IS3b ... 1 ks =1,000 [B] 
P4 ... 2 ks =2,000 [C] 
C4a ... 1 ks =1,000 [D] 
Celkem: A+B+C+D=5,000 [E] 
Počítáno ze situace D1.1.1.6 - situace dopravního značení</t>
  </si>
  <si>
    <t>4 =4,000 [A] 
Počítáno ze situace D1.1.1.6 - situace dopravního značení</t>
  </si>
  <si>
    <t>V4 (0,125) ... 34 m2 =34,000 [A] 
V4 (0,25) ... 16 m2 =16,000 [B] 
V1a (0,125) ... 6 m2 =6,000 [C] 
V13a ... 22 m2 =22,000 [D] 
V2b (1,5/1,5/0,125) ... 1 m2 =1,000 [E] 
Celkem: A+B+C+D+E=79,000 [F] 
Odměřeno ze situace D1.1.1.6 - situace dopravního značení</t>
  </si>
  <si>
    <t>917224</t>
  </si>
  <si>
    <t>SILNIČNÍ A CHODNÍKOVÉ OBRUBY Z BETONOVÝCH OBRUBNÍKŮ ŠÍŘ 150MM</t>
  </si>
  <si>
    <t>Silniční betonový obrubník (250x150x1000) C30/37 - XF4 do betonového lože tl. 0,10 m frakce 0/16</t>
  </si>
  <si>
    <t>62 =62,000 [A] 
Odměřeno ze situace</t>
  </si>
  <si>
    <t>Položka zahrnuje: 
dodání a pokládku betonových obrubníků o rozměrech předepsaných zadávací dokumentací 
betonové lože i boční betonovou opěrku.</t>
  </si>
  <si>
    <t>viz. pol. 113766 ...    7 m =7,000 [A]</t>
  </si>
  <si>
    <t>935211</t>
  </si>
  <si>
    <t>PŘÍKOPOVÉ ŽLABY Z BETON TVÁRNIC ŠÍŘ DO 600MM DO ŠTĚRKOPÍSKU TL 100MM</t>
  </si>
  <si>
    <t>Betonová příkopová tvárnice šířky 600 mm z betonu C30/37-XF4 do lože ŠP tl. 0,10 m</t>
  </si>
  <si>
    <t>60 =60,000 [A] 
Odměřeno ze situace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</si>
  <si>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</si>
  <si>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SO 301</t>
  </si>
  <si>
    <t>Úprava závlahového systému, Přerov n. L.</t>
  </si>
  <si>
    <t>(346,047 m3 -198,756 m3) * 2,0 t/m3 =294,582 [A]</t>
  </si>
  <si>
    <t>01431R</t>
  </si>
  <si>
    <t>POPLATKY ZA VYPUŠTĚNOU VODU</t>
  </si>
  <si>
    <t>1=1,000 [A]  předpokládaný odhad nákladů</t>
  </si>
  <si>
    <t>zahrnuje náklady majiteli za způsobernou ztrátu</t>
  </si>
  <si>
    <t>015750</t>
  </si>
  <si>
    <t>POPLATKY ZA LIKVIDACI ODPADŮ NEBEZPEČNÝCH - 17 06 01*  IZOLAČNÍ MATERIÁLY S OBSAHEM AZBESTU</t>
  </si>
  <si>
    <t>srovnatelně 
- poplatky za uložení odstraněného stávajícího azbestocementového potrubí DN 150 - 63m, DN 200 - 32m, DN 300 - 39 m na skládku, nebezpečný odpad dle katalogu 170605 - skládky kategorie S-00 či S-NO</t>
  </si>
  <si>
    <t>(63*10,8+32*15,8+39*27,4)/1000=2,255 [A] stávající potrubí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</si>
  <si>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</si>
  <si>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02852R</t>
  </si>
  <si>
    <t>PRŮZKUMNÉ PRÁCE DIAGNOSTIKY KONSTRUKCÍ V PODZEMÍ</t>
  </si>
  <si>
    <t>zjištění stavu stávajících závlahových řadů v místě jejich výměny a v místech úprav na stáv.řadech, zjištění stavu, materiálu a profilů stáv.řadů</t>
  </si>
  <si>
    <t>1=1,000 [A]</t>
  </si>
  <si>
    <t>02911R</t>
  </si>
  <si>
    <t>OSTATNÍ POŽADAVKY - GEODETICKÉ ZAMĚŘENÍ</t>
  </si>
  <si>
    <t>SOUBOR</t>
  </si>
  <si>
    <t>geodetické zaměření přeložek závl.řadů  během výstavby</t>
  </si>
  <si>
    <t>02960</t>
  </si>
  <si>
    <t>OSTATNÍ POŽADAVKY - ODBORNÝ DOZOR</t>
  </si>
  <si>
    <t>veškerá opatření podle plánu BOZP, dohled majitele  závlah.řadů</t>
  </si>
  <si>
    <t>zahrnuje veškeré náklady spojené s objednatelem požadovaným dozorem</t>
  </si>
  <si>
    <t>natěžení a dovoz  materiálů (vhodného výkopku) z deponie, včetně rozvozných vzdáleností, zásyp zářezů - rýh  závl.řadů, ornice na deponii pro zpětné rozprostření</t>
  </si>
  <si>
    <t>350,92-152,164 =198,756 [A]   zásyp rýh dle pol.17411</t>
  </si>
  <si>
    <t>výkop svahovaných zářezů - rýh (60°) ,rýha pro potrubí závlah.řadů šíře ve dně dle vzor.řezu - 0,65 m (d.160), 0,71 m (d.225), 0,84m (d.355)  a chráničky 0,91 m (DN 400), 1,11 m (DN 600), 
vč.odvozu výkopku na na deponii (výkopek bude použit pro zpětný zásyp- 198,756 m3) nebo do recyklačního střediska (přebytek výkopku - 147,291 m3)</t>
  </si>
  <si>
    <t>85,72=85,720 [A]  km 0,889  - výkop pro přeložky, kubatury dle Acad, výpočet v excelu 
67,65=67,650 [B]  km 1,217  - výkop pro přeložky, kubatury dle Acad, výpočet v excelu 
73,24=73,240 [C]  km 1,512  - výkop pro přeložky, kubatury dle Acad, výpočet v excelu 
124,31=124,310 [D]  km 1,746  - výkop pro přeložky, kubatury dle Acad, výpočet v excelu 
63*3,14*0,15*0,15/4+32*3,14*0,2*0,2/4+39*3,14*0,3*0,3/4=4,873 [E] odečet vytl.kubatury stáv.rušeného potrubí 
A+B+C+D-E=346,047 [F]</t>
  </si>
  <si>
    <t>17120</t>
  </si>
  <si>
    <t>ULOŽENÍ SYPANINY DO NÁSYPŮ A NA SKLÁDKY BEZ ZHUTNĚNÍ</t>
  </si>
  <si>
    <t>výkopek ukládaný  na  skládku  (přebytek výkopku 147,291 m3) nebo deponii (zpětný zásyp zářezů - rýh 198,756 m3), ornice na deponii 27,04 m3</t>
  </si>
  <si>
    <t>dle pol.č.13273   147,291+198,756=346,047 [A] 
dle pol.12110 27,04=27,040 [B] 
A+B=373,087 [C]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</si>
  <si>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</si>
  <si>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</si>
  <si>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</si>
  <si>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zásyp  svahovaných zářezů - rýh (60°)   pro přeložky závlah. řadů vhodným výkopkem dovezeným z deponie 
Požadavky a výsledné parametry dle ČSN 736133. Kompletní provedení včetně výběru potřebných materiálů, včetně všech souvisejících prací ( úprava  ukládaného  materiálu  vlhčením,  tříděním,  promícháním  nebo  vysoušením,  příp. jiné úpravy za účelem zlepšení jeho  mech. vlastností). 
Zhotovitel navrhne a ocení pro něj nejvhodnější technologii tak, aby byly splněny definované požadavky. Prokázání vhodnosti bude doloženo splněním definovaných požadovaných parametrů v souladu s TKP a ZTKP. 
Veškeré práce a použitý materiál musí být odsouhlasem TDI.</t>
  </si>
  <si>
    <t>350,92-152,164 =198,756 [A]  zásyp rýh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</si>
  <si>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</si>
  <si>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</si>
  <si>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</si>
  <si>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potrubí a chrániček štěrkopískem dmax. 10 mm,  300 mm nad vrchol potrubí, Požadavky a výsledné parametry dle ČSN 736133, ČSN 721006 a ČSN 736244 
Kompletní provedení včetně nákupu a dodávky potřebných materiálů, včetně všech souvisejících prací (např. natěžení, dopravy, uložení, hutnění atp.). 
Zhotovitel navrhne a ocení pro něj nejvhodnější technologii tak, aby byly splněny definované požadavky. Prokázání vhodnosti bude doloženo splněním definovaných požadovaných parametrů v souladu s TKP a ZTKP.</t>
  </si>
  <si>
    <t>85,3*0,651+27,9*0,973=82,677 [A]  obsyp chrániček, kubatury dle Acad 
5,7*0,435+2,5*0,528+10,8*0,732=11,705 [B]  obsyp potrubí, kubatury dle Acad 
A+B=94,382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</si>
  <si>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</si>
  <si>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21261</t>
  </si>
  <si>
    <t>TRATIVODY KOMPLET Z TRUB Z PLAST HMOT DN DO 80MM</t>
  </si>
  <si>
    <t>pracovní drenáž DN 80 - potrubí, vč. štěrkového podsypu a obsypu, bez zemních prací-zemní práce jsou součástí výkopu rýh, rozsah drenáží bude možno upřesnit dle skutečného výskytu podzemní vody po provedení výkopů, jedná se o provizorní trativod provedený z důvodu provádění přeložek závl.řadů</t>
  </si>
  <si>
    <t>62,1+31,4+38,7=132,200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</si>
  <si>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</si>
  <si>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Vodorovné konstrukce</t>
  </si>
  <si>
    <t>45157</t>
  </si>
  <si>
    <t>PODKLADNÍ A VÝPLŇOVÉ VRSTVY Z KAMENIVA TĚŽENÉHO</t>
  </si>
  <si>
    <t>pískové lože pod potrubím, tl. 100 mm pod dnem potrubí nebo chráničky,  vč.dodávky písku 
výplň mezikruží mezi ochrannou skruží a směrovým sloupkem na výšku skruže těženým kamenivem (kačírek) frakce 16-32 mm - 8 ks 
výplň mezikruží mezi ochrannou skruží a poklopem šoupěte  na 1/2 výšky skruže těženým kamenivem (kačírek) frakce 16-32 mm - 4 ks</t>
  </si>
  <si>
    <t>85,3*0,149+27,9*0,207=18,485 [A]  podsyp chrániček, kubatury dle Acad 
5,7*0,087+2,5*0,101+10,8*0,132=2,174 [B]  podsyp potrubí, kubatury dle Acad 
(3,14*1*1/4*1-0,14)*8=5,160 [D] výplň mezikruží mezi ochrannou skruží a směrovým sloupkem na výšku skruže těženým kamenivem (kačírek) frakce 16-32 mm - 8 ks 
(3,14*1*1/4*0,5)*4=1,570 [E] výplň mezikruží mezi ochrannou skruží a poklopem šoupěte  na 1/2 výšky skruže těženým kamenivem (kačírek) frakce 16-32 mm - 4 ks 
A+B+D+E=27,389 [C]</t>
  </si>
  <si>
    <t>položka zahrnuje dodávku předepsaného kameniva, mimostaveništní a vnitrostaveništní dopravu a jeho uložení 
není-li v zadávací dokumentaci uvedeno jinak, jedná se o nakupovaný materiál</t>
  </si>
  <si>
    <t>Potrubí</t>
  </si>
  <si>
    <t>86646</t>
  </si>
  <si>
    <t>CHRÁNIČKY Z TRUB OCELOVÝCH DN DO 400MM</t>
  </si>
  <si>
    <t>Ocelové potrubí Oc DN 400 mm (420/10) chránička, žárově zinkováno</t>
  </si>
  <si>
    <t>85,3=85,300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</si>
  <si>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</si>
  <si>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86658</t>
  </si>
  <si>
    <t>CHRÁNIČKY Z TRUB OCELOVÝCH DN DO 600MM</t>
  </si>
  <si>
    <t>Ocelové potrubí Oc DN 600 mm (630/15) chránička, žárově zinkováno</t>
  </si>
  <si>
    <t>27,9=27,900 [A]</t>
  </si>
  <si>
    <t>87333</t>
  </si>
  <si>
    <t>POTRUBÍ Z TRUB PLASTOVÝCH TLAKOVÝCH SVAŘOVANÝCH DN DO 150MM</t>
  </si>
  <si>
    <t>PE 100 SDR 11 d.160/14,6 mm, přeložka, 5,7 m  v zemi, 56,4 m v chráničce, potrubí svařované na tupo nebo pomocí elektrotvarovek, vč.tvarovek</t>
  </si>
  <si>
    <t>62,1=62,100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</si>
  <si>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</si>
  <si>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87334</t>
  </si>
  <si>
    <t>POTRUBÍ Z TRUB PLASTOVÝCH TLAKOVÝCH SVAŘOVANÝCH DN DO 200MM</t>
  </si>
  <si>
    <t>PE 100 SDR 11 d.225/20,5 mm, přeložka, 2,5 m  v zemi, 28,9 m v chráničce, potrubí svařované na tupo nebo pomocí elektrotvarovek, vč.tvarovek</t>
  </si>
  <si>
    <t>31,4=31,400 [A]</t>
  </si>
  <si>
    <t>87345</t>
  </si>
  <si>
    <t>POTRUBÍ Z TRUB PLASTOVÝCH TLAKOVÝCH SVAŘOVANÝCH DN DO 300MM</t>
  </si>
  <si>
    <t>PE 100 SDR 11 d.355/32,2 mm, přeložka, 10,8 m  v zemi, 27,9 m v chráničce, potrubí svařované na tupo nebo pomocí elektrotvarovek, vč.tvarovek</t>
  </si>
  <si>
    <t>38,7=38,700 [A]</t>
  </si>
  <si>
    <t>87833</t>
  </si>
  <si>
    <t>NASUNUTÍ PLAST TRUB DN DO 150MM DO CHRÁNIČKY</t>
  </si>
  <si>
    <t>nasunutí plastových trub PE 100 SDR 11 d.160/14,6 mm do ocel chráničky DN 400, vč.kluzných objímek (42ks) a uzavírací manžety DN 400/d.160 - 4ks</t>
  </si>
  <si>
    <t>56,4=56,400 [A]</t>
  </si>
  <si>
    <t>položka zahrnuje: 
pojízdná sedla (objímky) 
případně předepsané utěsnění konců chráničky 
nezahrnuje dodávku potrubí</t>
  </si>
  <si>
    <t>87834</t>
  </si>
  <si>
    <t>NASUNUTÍ PLAST TRUB DN DO 200MM DO CHRÁNIČKY</t>
  </si>
  <si>
    <t>nasunutí plastových trub PE 100 SDR 11 d.225/20,5 mm do ocel chráničky DN 400, vč.kluzných objímek (22ks) a uzavírací manžety DN 400/d.225 - 2ks</t>
  </si>
  <si>
    <t>28,9=28,900 [A]</t>
  </si>
  <si>
    <t>87835R</t>
  </si>
  <si>
    <t>NASUNUTÍ PLAST TRUB DN DO 300MM DO CHRÁNIČKY</t>
  </si>
  <si>
    <t>nasunutí plastových trub PE 100 SDR 11 d.355/32,2 mm do ocel chráničky DN 600, vč.kluzných objímek (21ks) a uzavírací manžety DN 600/d.355 - 2ks</t>
  </si>
  <si>
    <t>891133</t>
  </si>
  <si>
    <t>ŠOUPÁTKA DN DO 150MM</t>
  </si>
  <si>
    <t>přírubové šoupě DN 150, těžká protikor.ochrana epoxidovým povrstvením, PN 16</t>
  </si>
  <si>
    <t>2=2,000 [A]</t>
  </si>
  <si>
    <t>- Položka zahrnuje kompletní montáž dle technologického předpisu, dodávku armatury, veškerou mimostaveništní a vnitrostaveništní dopravu.</t>
  </si>
  <si>
    <t>891134</t>
  </si>
  <si>
    <t>ŠOUPÁTKA DN DO 200MM</t>
  </si>
  <si>
    <t>přírubové šoupě DN 200, těžká protikor.ochrana epoxidovým povrstvením, PN 16</t>
  </si>
  <si>
    <t>891145</t>
  </si>
  <si>
    <t>ŠOUPÁTKA DN DO 300MM</t>
  </si>
  <si>
    <t>přírubové šoupě DN 300, těžká protikor.ochrana epoxidovým povrstvením, PN 16</t>
  </si>
  <si>
    <t>891933</t>
  </si>
  <si>
    <t>ZEMNÍ SOUPRAVY DN DO 150MM S POKLOPEM</t>
  </si>
  <si>
    <t>ovládací teleskopická zemní souprava  pro šoupě DN 150, vč.poklopu a podkladní desky</t>
  </si>
  <si>
    <t>891934</t>
  </si>
  <si>
    <t>ZEMNÍ SOUPRAVY DN DO 200MM S POKLOPEM</t>
  </si>
  <si>
    <t>ovládací teleskopická zemní souprava  pro šoupě DN 200, vč.poklopu a podkladní desky</t>
  </si>
  <si>
    <t>891945</t>
  </si>
  <si>
    <t>ZEMNÍ SOUPRAVY DN DO 300MM S POKLOPEM</t>
  </si>
  <si>
    <t>ovládací teleskopická zemní souprava  pro šoupě DN 300, vč.poklopu a podkladní desky</t>
  </si>
  <si>
    <t>89914</t>
  </si>
  <si>
    <t>ŠACHTOVÉ BETONOVÉ SKRUŽE SAMOSTATNÉ</t>
  </si>
  <si>
    <t>ochrana směrových sloupků skruží - 8ks, ochrana šoupat skruží - 4ks, průměr skruže DN 1000 a výška 1000 mm, skruže budou vytaženy 0,5 m nad terén  ,</t>
  </si>
  <si>
    <t>8+4=12,000 [A]</t>
  </si>
  <si>
    <t>- Položka zahrnuje veškerý materiál, výrobky a polotovary, včetně mimostaveništní a vnitrostaveništní dopravy (rovněž přesuny), včetně naložení a složení,případně s uložením.</t>
  </si>
  <si>
    <t>899308</t>
  </si>
  <si>
    <t>DOPLŇKY NA POTRUBÍ - SIGNALIZAČ VODIČ</t>
  </si>
  <si>
    <t>vyhledávací vodič CY min.6 mm2</t>
  </si>
  <si>
    <t>(62,1+31,4+38,7)*1,05=138,810 [A] přeložky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</si>
  <si>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</si>
  <si>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</si>
  <si>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</si>
  <si>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bílá barva - pozor vodovod, šíře 330 mm</t>
  </si>
  <si>
    <t>170,9=170,900 [A] přeložky</t>
  </si>
  <si>
    <t>89943</t>
  </si>
  <si>
    <t>VÝŘEZ, VÝSEK, ÚTES NA POTRUBÍ DN DO 150MM</t>
  </si>
  <si>
    <t>napojení na stávající závl.řad azbestocement DN 150, přeložka</t>
  </si>
  <si>
    <t>2+2=4,000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</si>
  <si>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</si>
  <si>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89944</t>
  </si>
  <si>
    <t>VÝŘEZ, VÝSEK, ÚTES NA POTRUBÍ DN DO 200MM</t>
  </si>
  <si>
    <t>napojení na stávající závl.řad azbestocement DN 200, přeložka</t>
  </si>
  <si>
    <t>89945</t>
  </si>
  <si>
    <t>VÝŘEZ, VÝSEK, ÚTES NA POTRUBÍ DN DO 300MM</t>
  </si>
  <si>
    <t>napojení na stávající závl.řad azbestocement DN 300, přeložka</t>
  </si>
  <si>
    <t>899631</t>
  </si>
  <si>
    <t>TLAKOVÉ ZKOUŠKY POTRUBÍ DN DO 150MM</t>
  </si>
  <si>
    <t>tlaková zkouška potrubí PE d.160 - 62,10 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</si>
  <si>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</si>
  <si>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899641</t>
  </si>
  <si>
    <t>TLAKOVÉ ZKOUŠKY POTRUBÍ DN DO 200MM</t>
  </si>
  <si>
    <t>tlaková zkouška potrubí PE d.225 -31,40 m</t>
  </si>
  <si>
    <t>899651</t>
  </si>
  <si>
    <t>TLAKOVÉ ZKOUŠKY POTRUBÍ DN DO 300MM</t>
  </si>
  <si>
    <t>tlaková zkouška potrubí PE d.355 -38,70 m</t>
  </si>
  <si>
    <t>89973</t>
  </si>
  <si>
    <t>PROPLACH A DEZINFEKCE VODOVODNÍHO POTRUBÍ DN DO 150MM</t>
  </si>
  <si>
    <t>proplach a desinfekce závlah.potrubí PE d.160 - 62,10</t>
  </si>
  <si>
    <t>- napuštění a vypuštění vody, dodání vody a dezinfekčního prostředku, bakteriologický rozbor vody.</t>
  </si>
  <si>
    <t>89974</t>
  </si>
  <si>
    <t>PROPLACH A DEZINFEKCE VODOVODNÍHO POTRUBÍ DN DO 200MM</t>
  </si>
  <si>
    <t>proplach a desinfekce závlah.potrubí PE d.225 - 31,40  m</t>
  </si>
  <si>
    <t>89975</t>
  </si>
  <si>
    <t>PROPLACH A DEZINFEKCE VODOVODNÍHO POTRUBÍ DN DO 300MM</t>
  </si>
  <si>
    <t>proplach a desinfekce závlah.potrubí PE d.355 - 38,70  m</t>
  </si>
  <si>
    <t>93658</t>
  </si>
  <si>
    <t>OCHRANNÉ TYČOVÉ ZNAKY - ORIENTAČNÍ SLOUPKY</t>
  </si>
  <si>
    <t>orientační sloupek v místě napojení na stáv.závl.řad nebo u armatur (šoupě)  - ocel.trubka 78/3 mm, dl.2,8 m, žárově zinkovaná, vč.uzavření sloupku,vč. nátěru, vč.betonové patky</t>
  </si>
  <si>
    <t>4*2=8,000 [A] trasa přeložky</t>
  </si>
  <si>
    <t>966894R</t>
  </si>
  <si>
    <t>ODSTRANĚNÍ PODZEMNÍHO HYDRANTU</t>
  </si>
  <si>
    <t>odstranění stávajících hydrantů vč.poklopů - 3ks,  armatury budou předány majiteli závl.řadů vč.odvozu na místo určené majitelem, nepotřebné části budou odvezeny do výkupny surovin. Odpad zde bude uložen na jméno objednatele.</t>
  </si>
  <si>
    <t>3=3,000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</si>
  <si>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</si>
  <si>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969133</t>
  </si>
  <si>
    <t>VYBOURÁNÍ POTRUBÍ DN DO 150MM VODOVODNÍCH</t>
  </si>
  <si>
    <t>srovnatelně - odstraněného stávajícího azbestocementového potrubí DN 150 (63m) vč.odvozu na skládku nebezpečného odpadu,likvidace odbornou firmou</t>
  </si>
  <si>
    <t>63=63,000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</si>
  <si>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</si>
  <si>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969134</t>
  </si>
  <si>
    <t>VYBOURÁNÍ POTRUBÍ DN DO 200MM VODOVODNÍCH</t>
  </si>
  <si>
    <t>srovnatelně - odstraněného stávajícího azbestocementového potrubí DN 200 (32m) vč.odvozu na skládku nebezpečného odpadu, likvidace odbornou firmou</t>
  </si>
  <si>
    <t>32=32,000 [A]</t>
  </si>
  <si>
    <t>969145</t>
  </si>
  <si>
    <t>VYBOURÁNÍ POTRUBÍ DN DO 300MM VODOVODNÍCH</t>
  </si>
  <si>
    <t>srovnatelně - odstraněného stávajícího azbestocementového potrubí DN 300 (39m) vč.odvozu na skládku nebezpečného odpadu, likvidace odbornou firmou</t>
  </si>
  <si>
    <t>39=39,000 [A]</t>
  </si>
  <si>
    <t>SO 801</t>
  </si>
  <si>
    <t>Vegetační úpravy</t>
  </si>
  <si>
    <t>18230</t>
  </si>
  <si>
    <t>ROZPROSTŘENÍ ORNICE V ROVINĚ</t>
  </si>
  <si>
    <t>ohumusování v tl. 0,15 ze zemníku z mezideponie</t>
  </si>
  <si>
    <t>11841 * 0,15 =1 776,150 [A]</t>
  </si>
  <si>
    <t>položka zahrnuje: 
nutné přemístění ornice z dočasných skládek vzdálených do 50m 
rozprostření ornice v předepsané tloušťce v rovině a ve svahu do 1:5</t>
  </si>
  <si>
    <t>18242</t>
  </si>
  <si>
    <t>ZALOŽENÍ TRÁVNÍKU HYDROOSEVEM NA ORNICI</t>
  </si>
  <si>
    <t>osetí hydroosevem</t>
  </si>
  <si>
    <t>11841 =11 841,000 [A]</t>
  </si>
  <si>
    <t>Zahrnuje dodání předepsané travní směsi, hydroosev na ornici, zalévání, první pokosení, to vše bez ohledu na sklon terénu</t>
  </si>
  <si>
    <t>18247</t>
  </si>
  <si>
    <t>OŠETŘOVÁNÍ TRÁVNÍKU</t>
  </si>
  <si>
    <t>ošetřování travního porostu po dobu 3 roky 
zahrnuje zálivku včetně dopravy vody, kontrolu, opravu, hnojení, kypření, odplevelování, ochrana proti chorobám</t>
  </si>
  <si>
    <t>18242 ZALOŽENÍ TRÁVNÍKU ... 11841 m2 =11 841,000 [A]</t>
  </si>
  <si>
    <t>Zahrnuje pokosení se shrabáním, naložení shrabků na dopravní prostředek, s odvozem a se složením, to vše bez ohledu na sklon terénu 
zahrnuje nutné zalití a hnojení</t>
  </si>
  <si>
    <t>SO 820</t>
  </si>
  <si>
    <t>Příprava území</t>
  </si>
  <si>
    <t>11204</t>
  </si>
  <si>
    <t>KÁCENÍ STROMŮ D KMENE DO 0,3M S ODSTRANĚNÍM PAŘEZŮ</t>
  </si>
  <si>
    <t>kácení stromů do 0,3 m s odstraněním pařezů 
vřetně poplatku za likvidaci pařezů 
větve budou štěpkovány</t>
  </si>
  <si>
    <t>25 =25,000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</si>
  <si>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</si>
  <si>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12110</t>
  </si>
  <si>
    <t>SEJMUTÍ ORNICE NEBO LESNÍ PŮDY</t>
  </si>
  <si>
    <t>sejmutí ornice - trvalý zábor tl. 0,35 (ornice 0,20 a podornice 0,15)</t>
  </si>
  <si>
    <t>9397,9 =9 397,900 [A]</t>
  </si>
  <si>
    <t>položka zahrnuje sejmutí ornice bez ohledu na tloušťku vrstvy a její vodorovnou dopravu 
nezahrnuje uložení na trvalou skládku</t>
  </si>
  <si>
    <t>sejmutí ornice - dočasný zábor tl. 0,35 - manipulační plochy (ornice 0,20 a podornice 0,15)</t>
  </si>
  <si>
    <t>4091,9 =4 091,900 [A]</t>
  </si>
  <si>
    <t>C</t>
  </si>
  <si>
    <t>sejmutí ornice - dočasný zábor tl. 0,35 - zařízení staveniště (ornice 0,20 a podornice 0,15)</t>
  </si>
  <si>
    <t>3070,2 =3 070,200 [A]</t>
  </si>
  <si>
    <t>12110 SEJMUTÍ ORNICE ... 9397,9+4091,9+3070,2 =16 560,000 [A]</t>
  </si>
  <si>
    <t>18710</t>
  </si>
  <si>
    <t>OŠETŘENÍ ORNICE NA SKLÁDCE</t>
  </si>
  <si>
    <t>ošetření ornice na deponii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</si>
  <si>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</si>
  <si>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SO 850</t>
  </si>
  <si>
    <t>Rekultivace silnic</t>
  </si>
  <si>
    <t>11130 SEJMUTÍ DRNU ... 99 m3 * 2,0 t/m3 =198,000 [A]</t>
  </si>
  <si>
    <t>11313 ODSTR KRYTU S ASFALTOVÝM POJIVEM ...  21,780 m3 * 2,4 t/m3 =52,272 [A]</t>
  </si>
  <si>
    <t>11333 ODSTR PODKLADU S ASFALT POJIVEM ...  112,530 m3 * 2,4 t/m3 =270,072 [A]</t>
  </si>
  <si>
    <t>Sejmutí drnu tl. 0,10 m 
včetně odvozu a uložení na skládku</t>
  </si>
  <si>
    <t>99 =99,000 [A]</t>
  </si>
  <si>
    <t>včetně vodorovné dopravy  a uložení do recyklačního střediska</t>
  </si>
  <si>
    <t>726 * 0,03 =21,780 [A]</t>
  </si>
  <si>
    <t>Odstranění nestmelených podkladních vrstev vozovky v tl. 275 mm - zemina s odvozem na deponii</t>
  </si>
  <si>
    <t>250 =250,000 [A]</t>
  </si>
  <si>
    <t>726 * 0,155 =112,530 [A]</t>
  </si>
  <si>
    <t>29 m3 =29,000 [A]</t>
  </si>
  <si>
    <t>11332 ODSTRANĚNÍ PODKLADŮ Z KAMENIVA NESTMELENÉHO ... 250,000 m3 =250,000 [A]</t>
  </si>
  <si>
    <t>dosyp vhodnou zeminou v tl. 200 mm</t>
  </si>
  <si>
    <t>145 =145,000 [A]</t>
  </si>
  <si>
    <t>rozprostření ornice v tl. 300 mm ze zemníku z mezideponie</t>
  </si>
  <si>
    <t>1705 * 0,3 =511,500 [A]</t>
  </si>
  <si>
    <t>hydroosev</t>
  </si>
  <si>
    <t>1705 =1 705,000 [A]</t>
  </si>
  <si>
    <t>18520</t>
  </si>
  <si>
    <t>BIOLOGICKÁ REKULTIVACE TŘÍLETÁ</t>
  </si>
  <si>
    <t>tříletá biologická rekultivace 
zahrnuje zálivku včetně dopravy vody, kontrolu, opravu, hnojení, kypření, odplevelování, ochrana proti chorobám</t>
  </si>
  <si>
    <t>položka zahrnuje veškerý materiál, výrobky a polotovary, včetně mimostaveništní a vnitrostaveništní dopravy (rovněž přesuny), včetně naložení a složení, případně s uložením</t>
  </si>
  <si>
    <t>SO 860</t>
  </si>
  <si>
    <t>Rekultivace ploch dočasného záboru</t>
  </si>
  <si>
    <t>rozprostření ornice v tl. 350 mm ze zemníku z mezideponie</t>
  </si>
  <si>
    <t>8772 * 0,35 =3 070,200 [A]</t>
  </si>
  <si>
    <t>8772 =8 772,000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</si>
</sst>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SUM(C10:C17)</f>
      </c>
      <c s="1"/>
      <c s="1"/>
    </row>
    <row r="7" spans="1:5" ht="12.75" customHeight="1">
      <c r="A7" s="1"/>
      <c s="4" t="s">
        <v>5</v>
      </c>
      <c s="7">
        <f>SUM(E10:E17)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101</v>
      </c>
      <c s="20" t="s">
        <v>102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333</v>
      </c>
      <c s="20" t="s">
        <v>334</v>
      </c>
      <c s="21">
        <f>'SO 103'!I3</f>
      </c>
      <c s="21">
        <f>'SO 103'!O2</f>
      </c>
      <c s="21">
        <f>C12+D12</f>
      </c>
    </row>
    <row r="13" spans="1:5" ht="12.75" customHeight="1">
      <c r="A13" s="20" t="s">
        <v>388</v>
      </c>
      <c s="20" t="s">
        <v>389</v>
      </c>
      <c s="21">
        <f>'SO 301'!I3</f>
      </c>
      <c s="21">
        <f>'SO 301'!O2</f>
      </c>
      <c s="21">
        <f>C13+D13</f>
      </c>
    </row>
    <row r="14" spans="1:5" ht="12.75" customHeight="1">
      <c r="A14" s="20" t="s">
        <v>564</v>
      </c>
      <c s="20" t="s">
        <v>565</v>
      </c>
      <c s="21">
        <f>'SO 801'!I3</f>
      </c>
      <c s="21">
        <f>'SO 801'!O2</f>
      </c>
      <c s="21">
        <f>C14+D14</f>
      </c>
    </row>
    <row r="15" spans="1:5" ht="12.75" customHeight="1">
      <c r="A15" s="20" t="s">
        <v>581</v>
      </c>
      <c s="20" t="s">
        <v>582</v>
      </c>
      <c s="21">
        <f>'SO 820'!I3</f>
      </c>
      <c s="21">
        <f>'SO 820'!O2</f>
      </c>
      <c s="21">
        <f>C15+D15</f>
      </c>
    </row>
    <row r="16" spans="1:5" ht="12.75" customHeight="1">
      <c r="A16" s="20" t="s">
        <v>603</v>
      </c>
      <c s="20" t="s">
        <v>604</v>
      </c>
      <c s="21">
        <f>'SO 850'!I3</f>
      </c>
      <c s="21">
        <f>'SO 850'!O2</f>
      </c>
      <c s="21">
        <f>C16+D16</f>
      </c>
    </row>
    <row r="17" spans="1:5" ht="12.75" customHeight="1">
      <c r="A17" s="20" t="s">
        <v>627</v>
      </c>
      <c s="20" t="s">
        <v>628</v>
      </c>
      <c s="21">
        <f>'SO 860'!I3</f>
      </c>
      <c s="21">
        <f>'SO 860'!O2</f>
      </c>
      <c s="21">
        <f>C17+D17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47</v>
      </c>
    </row>
    <row r="12" spans="1:5" ht="12.7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57</v>
      </c>
    </row>
    <row r="15" spans="1:5" ht="12.75">
      <c r="A15" s="36" t="s">
        <v>52</v>
      </c>
      <c r="E15" s="37" t="s">
        <v>47</v>
      </c>
    </row>
    <row r="16" spans="1:5" ht="12.75">
      <c r="A16" t="s">
        <v>53</v>
      </c>
      <c r="E16" s="35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60</v>
      </c>
    </row>
    <row r="19" spans="1:5" ht="12.75">
      <c r="A19" s="36" t="s">
        <v>52</v>
      </c>
      <c r="E19" s="37" t="s">
        <v>47</v>
      </c>
    </row>
    <row r="20" spans="1:5" ht="12.75">
      <c r="A20" t="s">
        <v>53</v>
      </c>
      <c r="E20" s="35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6" t="s">
        <v>52</v>
      </c>
      <c r="E23" s="37" t="s">
        <v>47</v>
      </c>
    </row>
    <row r="24" spans="1:5" ht="12.75">
      <c r="A24" t="s">
        <v>53</v>
      </c>
      <c r="E24" s="35" t="s">
        <v>61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67</v>
      </c>
    </row>
    <row r="27" spans="1:5" ht="12.75">
      <c r="A27" s="36" t="s">
        <v>52</v>
      </c>
      <c r="E27" s="37" t="s">
        <v>47</v>
      </c>
    </row>
    <row r="28" spans="1:5" ht="38.25">
      <c r="A28" t="s">
        <v>53</v>
      </c>
      <c r="E28" s="35" t="s">
        <v>68</v>
      </c>
    </row>
    <row r="29" spans="1:16" ht="12.75">
      <c r="A29" s="25" t="s">
        <v>45</v>
      </c>
      <c s="29" t="s">
        <v>37</v>
      </c>
      <c s="29" t="s">
        <v>69</v>
      </c>
      <c s="25" t="s">
        <v>47</v>
      </c>
      <c s="30" t="s">
        <v>70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71</v>
      </c>
    </row>
    <row r="31" spans="1:5" ht="12.75">
      <c r="A31" s="36" t="s">
        <v>52</v>
      </c>
      <c r="E31" s="37" t="s">
        <v>47</v>
      </c>
    </row>
    <row r="32" spans="1:5" ht="12.75">
      <c r="A32" t="s">
        <v>53</v>
      </c>
      <c r="E32" s="35" t="s">
        <v>72</v>
      </c>
    </row>
    <row r="33" spans="1:16" ht="12.75">
      <c r="A33" s="25" t="s">
        <v>45</v>
      </c>
      <c s="29" t="s">
        <v>73</v>
      </c>
      <c s="29" t="s">
        <v>74</v>
      </c>
      <c s="25" t="s">
        <v>47</v>
      </c>
      <c s="30" t="s">
        <v>75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76</v>
      </c>
    </row>
    <row r="35" spans="1:5" ht="12.75">
      <c r="A35" s="36" t="s">
        <v>52</v>
      </c>
      <c r="E35" s="37" t="s">
        <v>47</v>
      </c>
    </row>
    <row r="36" spans="1:5" ht="12.75">
      <c r="A36" t="s">
        <v>53</v>
      </c>
      <c r="E36" s="35" t="s">
        <v>72</v>
      </c>
    </row>
    <row r="37" spans="1:16" ht="12.75">
      <c r="A37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80</v>
      </c>
    </row>
    <row r="39" spans="1:5" ht="12.75">
      <c r="A39" s="36" t="s">
        <v>52</v>
      </c>
      <c r="E39" s="37" t="s">
        <v>47</v>
      </c>
    </row>
    <row r="40" spans="1:5" ht="12.75">
      <c r="A40" t="s">
        <v>53</v>
      </c>
      <c r="E40" s="35" t="s">
        <v>72</v>
      </c>
    </row>
    <row r="41" spans="1:16" ht="12.75">
      <c r="A41" s="25" t="s">
        <v>45</v>
      </c>
      <c s="29" t="s">
        <v>40</v>
      </c>
      <c s="29" t="s">
        <v>81</v>
      </c>
      <c s="25" t="s">
        <v>82</v>
      </c>
      <c s="30" t="s">
        <v>83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84</v>
      </c>
    </row>
    <row r="43" spans="1:5" ht="12.75">
      <c r="A43" s="36" t="s">
        <v>52</v>
      </c>
      <c r="E43" s="37" t="s">
        <v>47</v>
      </c>
    </row>
    <row r="44" spans="1:5" ht="76.5">
      <c r="A44" t="s">
        <v>53</v>
      </c>
      <c r="E44" s="35" t="s">
        <v>85</v>
      </c>
    </row>
    <row r="45" spans="1:16" ht="12.75">
      <c r="A45" s="25" t="s">
        <v>45</v>
      </c>
      <c s="29" t="s">
        <v>42</v>
      </c>
      <c s="29" t="s">
        <v>86</v>
      </c>
      <c s="25" t="s">
        <v>47</v>
      </c>
      <c s="30" t="s">
        <v>87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88</v>
      </c>
    </row>
    <row r="47" spans="1:5" ht="12.75">
      <c r="A47" s="36" t="s">
        <v>52</v>
      </c>
      <c r="E47" s="37" t="s">
        <v>47</v>
      </c>
    </row>
    <row r="48" spans="1:5" ht="63.75">
      <c r="A48" t="s">
        <v>53</v>
      </c>
      <c r="E48" s="35" t="s">
        <v>89</v>
      </c>
    </row>
    <row r="49" spans="1:16" ht="12.75">
      <c r="A49" s="25" t="s">
        <v>45</v>
      </c>
      <c s="29" t="s">
        <v>90</v>
      </c>
      <c s="29" t="s">
        <v>91</v>
      </c>
      <c s="25" t="s">
        <v>92</v>
      </c>
      <c s="30" t="s">
        <v>93</v>
      </c>
      <c s="31" t="s">
        <v>49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94</v>
      </c>
    </row>
    <row r="51" spans="1:5" ht="12.75">
      <c r="A51" s="36" t="s">
        <v>52</v>
      </c>
      <c r="E51" s="37" t="s">
        <v>47</v>
      </c>
    </row>
    <row r="52" spans="1:5" ht="89.25">
      <c r="A52" t="s">
        <v>53</v>
      </c>
      <c r="E52" s="35" t="s">
        <v>95</v>
      </c>
    </row>
    <row r="53" spans="1:16" ht="12.75">
      <c r="A53" s="25" t="s">
        <v>45</v>
      </c>
      <c s="29" t="s">
        <v>96</v>
      </c>
      <c s="29" t="s">
        <v>97</v>
      </c>
      <c s="25" t="s">
        <v>47</v>
      </c>
      <c s="30" t="s">
        <v>98</v>
      </c>
      <c s="31" t="s">
        <v>49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99</v>
      </c>
    </row>
    <row r="55" spans="1:5" ht="12.75">
      <c r="A55" s="36" t="s">
        <v>52</v>
      </c>
      <c r="E55" s="37" t="s">
        <v>47</v>
      </c>
    </row>
    <row r="56" spans="1:5" ht="25.5">
      <c r="A56" t="s">
        <v>53</v>
      </c>
      <c r="E56" s="35" t="s">
        <v>100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0+O8+O21+O90+O107+O148+O157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</v>
      </c>
      <c s="38">
        <f>0+I8+I21+I90+I107+I148+I157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</v>
      </c>
      <c s="6"/>
      <c s="18" t="s">
        <v>102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6744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51">
      <c r="A11" s="36" t="s">
        <v>52</v>
      </c>
      <c r="E11" s="37" t="s">
        <v>107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65.664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112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339.264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116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0+I22+I26+I30+I34+I38+I42+I46+I50+I54+I58+I62+I66+I70+I74+I78+I82+I86</f>
      </c>
      <c>
        <f>0+O22+O26+O30+O34+O38+O42+O46+O50+O54+O58+O62+O66+O70+O74+O78+O82+O86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1650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121</v>
      </c>
    </row>
    <row r="24" spans="1:5" ht="25.5">
      <c r="A24" s="36" t="s">
        <v>52</v>
      </c>
      <c r="E24" s="37" t="s">
        <v>122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27.36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128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315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133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141.36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137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39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141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110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146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92</v>
      </c>
      <c s="30" t="s">
        <v>149</v>
      </c>
      <c s="31" t="s">
        <v>126</v>
      </c>
      <c s="32">
        <v>3182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150</v>
      </c>
    </row>
    <row r="48" spans="1:5" ht="25.5">
      <c r="A48" s="36" t="s">
        <v>52</v>
      </c>
      <c r="E48" s="37" t="s">
        <v>151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148</v>
      </c>
      <c s="25" t="s">
        <v>114</v>
      </c>
      <c s="30" t="s">
        <v>149</v>
      </c>
      <c s="31" t="s">
        <v>126</v>
      </c>
      <c s="32">
        <v>2087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153</v>
      </c>
    </row>
    <row r="52" spans="1:5" ht="25.5">
      <c r="A52" s="36" t="s">
        <v>52</v>
      </c>
      <c r="E52" s="37" t="s">
        <v>154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155</v>
      </c>
      <c s="25" t="s">
        <v>47</v>
      </c>
      <c s="30" t="s">
        <v>156</v>
      </c>
      <c s="31" t="s">
        <v>126</v>
      </c>
      <c s="32">
        <v>456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157</v>
      </c>
    </row>
    <row r="56" spans="1:5" ht="25.5">
      <c r="A56" s="36" t="s">
        <v>52</v>
      </c>
      <c r="E56" s="37" t="s">
        <v>158</v>
      </c>
    </row>
    <row r="57" spans="1:5" ht="369.75">
      <c r="A57" t="s">
        <v>53</v>
      </c>
      <c r="E57" s="35" t="s">
        <v>152</v>
      </c>
    </row>
    <row r="58" spans="1:16" ht="12.75">
      <c r="A58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126</v>
      </c>
      <c s="32">
        <v>2858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162</v>
      </c>
    </row>
    <row r="60" spans="1:5" ht="63.75">
      <c r="A60" s="36" t="s">
        <v>52</v>
      </c>
      <c r="E60" s="37" t="s">
        <v>163</v>
      </c>
    </row>
    <row r="61" spans="1:5" ht="306">
      <c r="A61" t="s">
        <v>53</v>
      </c>
      <c r="E61" s="35" t="s">
        <v>164</v>
      </c>
    </row>
    <row r="62" spans="1:16" ht="12.75">
      <c r="A62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168</v>
      </c>
    </row>
    <row r="64" spans="1:5" ht="12.75">
      <c r="A64" s="36" t="s">
        <v>52</v>
      </c>
      <c r="E64" s="37" t="s">
        <v>169</v>
      </c>
    </row>
    <row r="65" spans="1:5" ht="63.75">
      <c r="A65" t="s">
        <v>53</v>
      </c>
      <c r="E65" s="35" t="s">
        <v>170</v>
      </c>
    </row>
    <row r="66" spans="1:16" ht="12.75">
      <c r="A66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126</v>
      </c>
      <c s="32">
        <v>21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174</v>
      </c>
    </row>
    <row r="68" spans="1:5" ht="25.5">
      <c r="A68" s="36" t="s">
        <v>52</v>
      </c>
      <c r="E68" s="37" t="s">
        <v>175</v>
      </c>
    </row>
    <row r="69" spans="1:5" ht="318.75">
      <c r="A69" t="s">
        <v>53</v>
      </c>
      <c r="E69" s="35" t="s">
        <v>176</v>
      </c>
    </row>
    <row r="70" spans="1:16" ht="12.75">
      <c r="A70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126</v>
      </c>
      <c s="32">
        <v>2087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180</v>
      </c>
    </row>
    <row r="72" spans="1:5" ht="25.5">
      <c r="A72" s="36" t="s">
        <v>52</v>
      </c>
      <c r="E72" s="37" t="s">
        <v>154</v>
      </c>
    </row>
    <row r="73" spans="1:5" ht="267.75">
      <c r="A73" t="s">
        <v>53</v>
      </c>
      <c r="E73" s="35" t="s">
        <v>181</v>
      </c>
    </row>
    <row r="74" spans="1:16" ht="12.75">
      <c r="A74" s="25" t="s">
        <v>45</v>
      </c>
      <c s="29" t="s">
        <v>182</v>
      </c>
      <c s="29" t="s">
        <v>183</v>
      </c>
      <c s="25" t="s">
        <v>92</v>
      </c>
      <c s="30" t="s">
        <v>184</v>
      </c>
      <c s="31" t="s">
        <v>126</v>
      </c>
      <c s="32">
        <v>9894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185</v>
      </c>
    </row>
    <row r="76" spans="1:5" ht="25.5">
      <c r="A76" s="36" t="s">
        <v>52</v>
      </c>
      <c r="E76" s="37" t="s">
        <v>186</v>
      </c>
    </row>
    <row r="77" spans="1:5" ht="280.5">
      <c r="A77" t="s">
        <v>53</v>
      </c>
      <c r="E77" s="35" t="s">
        <v>187</v>
      </c>
    </row>
    <row r="78" spans="1:16" ht="12.75">
      <c r="A78" s="25" t="s">
        <v>45</v>
      </c>
      <c s="29" t="s">
        <v>188</v>
      </c>
      <c s="29" t="s">
        <v>183</v>
      </c>
      <c s="25" t="s">
        <v>114</v>
      </c>
      <c s="30" t="s">
        <v>184</v>
      </c>
      <c s="31" t="s">
        <v>126</v>
      </c>
      <c s="32">
        <v>5185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189</v>
      </c>
    </row>
    <row r="80" spans="1:5" ht="25.5">
      <c r="A80" s="36" t="s">
        <v>52</v>
      </c>
      <c r="E80" s="37" t="s">
        <v>190</v>
      </c>
    </row>
    <row r="81" spans="1:5" ht="280.5">
      <c r="A81" t="s">
        <v>53</v>
      </c>
      <c r="E81" s="35" t="s">
        <v>187</v>
      </c>
    </row>
    <row r="82" spans="1:16" ht="12.75">
      <c r="A82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126</v>
      </c>
      <c s="32">
        <v>407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194</v>
      </c>
    </row>
    <row r="84" spans="1:5" ht="25.5">
      <c r="A84" s="36" t="s">
        <v>52</v>
      </c>
      <c r="E84" s="37" t="s">
        <v>195</v>
      </c>
    </row>
    <row r="85" spans="1:5" ht="242.25">
      <c r="A85" t="s">
        <v>53</v>
      </c>
      <c r="E85" s="35" t="s">
        <v>196</v>
      </c>
    </row>
    <row r="86" spans="1:16" ht="12.75">
      <c r="A86" s="25" t="s">
        <v>45</v>
      </c>
      <c s="29" t="s">
        <v>197</v>
      </c>
      <c s="29" t="s">
        <v>198</v>
      </c>
      <c s="25" t="s">
        <v>47</v>
      </c>
      <c s="30" t="s">
        <v>199</v>
      </c>
      <c s="31" t="s">
        <v>120</v>
      </c>
      <c s="32">
        <v>20434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200</v>
      </c>
    </row>
    <row r="88" spans="1:5" ht="25.5">
      <c r="A88" s="36" t="s">
        <v>52</v>
      </c>
      <c r="E88" s="37" t="s">
        <v>201</v>
      </c>
    </row>
    <row r="89" spans="1:5" ht="25.5">
      <c r="A89" t="s">
        <v>53</v>
      </c>
      <c r="E89" s="35" t="s">
        <v>202</v>
      </c>
    </row>
    <row r="90" spans="1:18" ht="12.75" customHeight="1">
      <c r="A90" s="6" t="s">
        <v>43</v>
      </c>
      <c s="6"/>
      <c s="40" t="s">
        <v>23</v>
      </c>
      <c s="6"/>
      <c s="27" t="s">
        <v>203</v>
      </c>
      <c s="6"/>
      <c s="6"/>
      <c s="6"/>
      <c s="41">
        <f>0+Q90</f>
      </c>
      <c r="O90">
        <f>0+R90</f>
      </c>
      <c r="Q90">
        <f>0+I91+I95+I99+I103</f>
      </c>
      <c>
        <f>0+O91+O95+O99+O103</f>
      </c>
    </row>
    <row r="91" spans="1:16" ht="12.75">
      <c r="A91" s="25" t="s">
        <v>45</v>
      </c>
      <c s="29" t="s">
        <v>204</v>
      </c>
      <c s="29" t="s">
        <v>205</v>
      </c>
      <c s="25" t="s">
        <v>47</v>
      </c>
      <c s="30" t="s">
        <v>206</v>
      </c>
      <c s="31" t="s">
        <v>126</v>
      </c>
      <c s="32">
        <v>2571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207</v>
      </c>
    </row>
    <row r="93" spans="1:5" ht="25.5">
      <c r="A93" s="36" t="s">
        <v>52</v>
      </c>
      <c r="E93" s="37" t="s">
        <v>208</v>
      </c>
    </row>
    <row r="94" spans="1:5" ht="38.25">
      <c r="A94" t="s">
        <v>53</v>
      </c>
      <c r="E94" s="35" t="s">
        <v>209</v>
      </c>
    </row>
    <row r="95" spans="1:16" ht="12.75">
      <c r="A95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126</v>
      </c>
      <c s="32">
        <v>381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213</v>
      </c>
    </row>
    <row r="97" spans="1:5" ht="25.5">
      <c r="A97" s="36" t="s">
        <v>52</v>
      </c>
      <c r="E97" s="37" t="s">
        <v>214</v>
      </c>
    </row>
    <row r="98" spans="1:5" ht="38.25">
      <c r="A98" t="s">
        <v>53</v>
      </c>
      <c r="E98" s="35" t="s">
        <v>209</v>
      </c>
    </row>
    <row r="99" spans="1:16" ht="12.75">
      <c r="A99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120</v>
      </c>
      <c s="32">
        <v>13503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218</v>
      </c>
    </row>
    <row r="101" spans="1:5" ht="25.5">
      <c r="A101" s="36" t="s">
        <v>52</v>
      </c>
      <c r="E101" s="37" t="s">
        <v>219</v>
      </c>
    </row>
    <row r="102" spans="1:5" ht="51">
      <c r="A102" t="s">
        <v>53</v>
      </c>
      <c r="E102" s="35" t="s">
        <v>220</v>
      </c>
    </row>
    <row r="103" spans="1:16" ht="12.75">
      <c r="A103" s="25" t="s">
        <v>45</v>
      </c>
      <c s="29" t="s">
        <v>221</v>
      </c>
      <c s="29" t="s">
        <v>222</v>
      </c>
      <c s="25" t="s">
        <v>47</v>
      </c>
      <c s="30" t="s">
        <v>223</v>
      </c>
      <c s="31" t="s">
        <v>120</v>
      </c>
      <c s="32">
        <v>210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25.5">
      <c r="A104" s="34" t="s">
        <v>50</v>
      </c>
      <c r="E104" s="35" t="s">
        <v>224</v>
      </c>
    </row>
    <row r="105" spans="1:5" ht="25.5">
      <c r="A105" s="36" t="s">
        <v>52</v>
      </c>
      <c r="E105" s="37" t="s">
        <v>225</v>
      </c>
    </row>
    <row r="106" spans="1:5" ht="25.5">
      <c r="A106" t="s">
        <v>53</v>
      </c>
      <c r="E106" s="35" t="s">
        <v>226</v>
      </c>
    </row>
    <row r="107" spans="1:18" ht="12.75" customHeight="1">
      <c r="A107" s="6" t="s">
        <v>43</v>
      </c>
      <c s="6"/>
      <c s="40" t="s">
        <v>35</v>
      </c>
      <c s="6"/>
      <c s="27" t="s">
        <v>227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228</v>
      </c>
      <c s="29" t="s">
        <v>229</v>
      </c>
      <c s="25" t="s">
        <v>47</v>
      </c>
      <c s="30" t="s">
        <v>230</v>
      </c>
      <c s="31" t="s">
        <v>126</v>
      </c>
      <c s="32">
        <v>2172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231</v>
      </c>
    </row>
    <row r="110" spans="1:5" ht="25.5">
      <c r="A110" s="36" t="s">
        <v>52</v>
      </c>
      <c r="E110" s="37" t="s">
        <v>232</v>
      </c>
    </row>
    <row r="111" spans="1:5" ht="51">
      <c r="A111" t="s">
        <v>53</v>
      </c>
      <c r="E111" s="35" t="s">
        <v>233</v>
      </c>
    </row>
    <row r="112" spans="1:16" ht="12.75">
      <c r="A112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126</v>
      </c>
      <c s="32">
        <v>3473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237</v>
      </c>
    </row>
    <row r="114" spans="1:5" ht="25.5">
      <c r="A114" s="36" t="s">
        <v>52</v>
      </c>
      <c r="E114" s="37" t="s">
        <v>238</v>
      </c>
    </row>
    <row r="115" spans="1:5" ht="51">
      <c r="A115" t="s">
        <v>53</v>
      </c>
      <c r="E115" s="35" t="s">
        <v>233</v>
      </c>
    </row>
    <row r="116" spans="1:16" ht="12.75">
      <c r="A116" s="25" t="s">
        <v>45</v>
      </c>
      <c s="29" t="s">
        <v>239</v>
      </c>
      <c s="29" t="s">
        <v>240</v>
      </c>
      <c s="25" t="s">
        <v>47</v>
      </c>
      <c s="30" t="s">
        <v>241</v>
      </c>
      <c s="31" t="s">
        <v>126</v>
      </c>
      <c s="32">
        <v>525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242</v>
      </c>
    </row>
    <row r="118" spans="1:5" ht="25.5">
      <c r="A118" s="36" t="s">
        <v>52</v>
      </c>
      <c r="E118" s="37" t="s">
        <v>243</v>
      </c>
    </row>
    <row r="119" spans="1:5" ht="38.25">
      <c r="A119" t="s">
        <v>53</v>
      </c>
      <c r="E119" s="35" t="s">
        <v>244</v>
      </c>
    </row>
    <row r="120" spans="1:16" ht="12.75">
      <c r="A120" s="25" t="s">
        <v>45</v>
      </c>
      <c s="29" t="s">
        <v>245</v>
      </c>
      <c s="29" t="s">
        <v>246</v>
      </c>
      <c s="25" t="s">
        <v>47</v>
      </c>
      <c s="30" t="s">
        <v>247</v>
      </c>
      <c s="31" t="s">
        <v>120</v>
      </c>
      <c s="32">
        <v>12779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248</v>
      </c>
    </row>
    <row r="122" spans="1:5" ht="12.75">
      <c r="A122" s="36" t="s">
        <v>52</v>
      </c>
      <c r="E122" s="37" t="s">
        <v>249</v>
      </c>
    </row>
    <row r="123" spans="1:5" ht="51">
      <c r="A123" t="s">
        <v>53</v>
      </c>
      <c r="E123" s="35" t="s">
        <v>250</v>
      </c>
    </row>
    <row r="124" spans="1:16" ht="12.75">
      <c r="A124" s="25" t="s">
        <v>45</v>
      </c>
      <c s="29" t="s">
        <v>251</v>
      </c>
      <c s="29" t="s">
        <v>252</v>
      </c>
      <c s="25" t="s">
        <v>47</v>
      </c>
      <c s="30" t="s">
        <v>253</v>
      </c>
      <c s="31" t="s">
        <v>120</v>
      </c>
      <c s="32">
        <v>22557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254</v>
      </c>
    </row>
    <row r="126" spans="1:5" ht="38.25">
      <c r="A126" s="36" t="s">
        <v>52</v>
      </c>
      <c r="E126" s="37" t="s">
        <v>255</v>
      </c>
    </row>
    <row r="127" spans="1:5" ht="51">
      <c r="A127" t="s">
        <v>53</v>
      </c>
      <c r="E127" s="35" t="s">
        <v>250</v>
      </c>
    </row>
    <row r="128" spans="1:16" ht="12.75">
      <c r="A128" s="25" t="s">
        <v>45</v>
      </c>
      <c s="29" t="s">
        <v>256</v>
      </c>
      <c s="29" t="s">
        <v>257</v>
      </c>
      <c s="25" t="s">
        <v>92</v>
      </c>
      <c s="30" t="s">
        <v>258</v>
      </c>
      <c s="31" t="s">
        <v>120</v>
      </c>
      <c s="32">
        <v>11112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259</v>
      </c>
    </row>
    <row r="130" spans="1:5" ht="25.5">
      <c r="A130" s="36" t="s">
        <v>52</v>
      </c>
      <c r="E130" s="37" t="s">
        <v>260</v>
      </c>
    </row>
    <row r="131" spans="1:5" ht="140.25">
      <c r="A131" t="s">
        <v>53</v>
      </c>
      <c r="E131" s="35" t="s">
        <v>261</v>
      </c>
    </row>
    <row r="132" spans="1:16" ht="12.75">
      <c r="A132" s="25" t="s">
        <v>45</v>
      </c>
      <c s="29" t="s">
        <v>262</v>
      </c>
      <c s="29" t="s">
        <v>257</v>
      </c>
      <c s="25" t="s">
        <v>114</v>
      </c>
      <c s="30" t="s">
        <v>258</v>
      </c>
      <c s="31" t="s">
        <v>120</v>
      </c>
      <c s="32">
        <v>191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263</v>
      </c>
    </row>
    <row r="134" spans="1:5" ht="25.5">
      <c r="A134" s="36" t="s">
        <v>52</v>
      </c>
      <c r="E134" s="37" t="s">
        <v>264</v>
      </c>
    </row>
    <row r="135" spans="1:5" ht="140.25">
      <c r="A135" t="s">
        <v>53</v>
      </c>
      <c r="E135" s="35" t="s">
        <v>261</v>
      </c>
    </row>
    <row r="136" spans="1:16" ht="12.75">
      <c r="A136" s="25" t="s">
        <v>45</v>
      </c>
      <c s="29" t="s">
        <v>265</v>
      </c>
      <c s="29" t="s">
        <v>266</v>
      </c>
      <c s="25" t="s">
        <v>92</v>
      </c>
      <c s="30" t="s">
        <v>267</v>
      </c>
      <c s="31" t="s">
        <v>120</v>
      </c>
      <c s="32">
        <v>11223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268</v>
      </c>
    </row>
    <row r="138" spans="1:5" ht="25.5">
      <c r="A138" s="36" t="s">
        <v>52</v>
      </c>
      <c r="E138" s="37" t="s">
        <v>269</v>
      </c>
    </row>
    <row r="139" spans="1:5" ht="140.25">
      <c r="A139" t="s">
        <v>53</v>
      </c>
      <c r="E139" s="35" t="s">
        <v>261</v>
      </c>
    </row>
    <row r="140" spans="1:16" ht="12.75">
      <c r="A140" s="25" t="s">
        <v>45</v>
      </c>
      <c s="29" t="s">
        <v>270</v>
      </c>
      <c s="29" t="s">
        <v>266</v>
      </c>
      <c s="25" t="s">
        <v>114</v>
      </c>
      <c s="30" t="s">
        <v>267</v>
      </c>
      <c s="31" t="s">
        <v>120</v>
      </c>
      <c s="32">
        <v>191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263</v>
      </c>
    </row>
    <row r="142" spans="1:5" ht="25.5">
      <c r="A142" s="36" t="s">
        <v>52</v>
      </c>
      <c r="E142" s="37" t="s">
        <v>264</v>
      </c>
    </row>
    <row r="143" spans="1:5" ht="140.25">
      <c r="A143" t="s">
        <v>53</v>
      </c>
      <c r="E143" s="35" t="s">
        <v>261</v>
      </c>
    </row>
    <row r="144" spans="1:16" ht="12.75">
      <c r="A144" s="25" t="s">
        <v>45</v>
      </c>
      <c s="29" t="s">
        <v>271</v>
      </c>
      <c s="29" t="s">
        <v>272</v>
      </c>
      <c s="25" t="s">
        <v>47</v>
      </c>
      <c s="30" t="s">
        <v>273</v>
      </c>
      <c s="31" t="s">
        <v>120</v>
      </c>
      <c s="32">
        <v>11334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274</v>
      </c>
    </row>
    <row r="146" spans="1:5" ht="25.5">
      <c r="A146" s="36" t="s">
        <v>52</v>
      </c>
      <c r="E146" s="37" t="s">
        <v>275</v>
      </c>
    </row>
    <row r="147" spans="1:5" ht="140.25">
      <c r="A147" t="s">
        <v>53</v>
      </c>
      <c r="E147" s="35" t="s">
        <v>261</v>
      </c>
    </row>
    <row r="148" spans="1:18" ht="12.75" customHeight="1">
      <c r="A148" s="6" t="s">
        <v>43</v>
      </c>
      <c s="6"/>
      <c s="40" t="s">
        <v>73</v>
      </c>
      <c s="6"/>
      <c s="27" t="s">
        <v>276</v>
      </c>
      <c s="6"/>
      <c s="6"/>
      <c s="6"/>
      <c s="41">
        <f>0+Q148</f>
      </c>
      <c r="O148">
        <f>0+R148</f>
      </c>
      <c r="Q148">
        <f>0+I149+I153</f>
      </c>
      <c>
        <f>0+O149+O153</f>
      </c>
    </row>
    <row r="149" spans="1:16" ht="12.75">
      <c r="A149" s="25" t="s">
        <v>45</v>
      </c>
      <c s="29" t="s">
        <v>277</v>
      </c>
      <c s="29" t="s">
        <v>278</v>
      </c>
      <c s="25" t="s">
        <v>47</v>
      </c>
      <c s="30" t="s">
        <v>279</v>
      </c>
      <c s="31" t="s">
        <v>144</v>
      </c>
      <c s="32">
        <v>1285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280</v>
      </c>
    </row>
    <row r="151" spans="1:5" ht="25.5">
      <c r="A151" s="36" t="s">
        <v>52</v>
      </c>
      <c r="E151" s="37" t="s">
        <v>281</v>
      </c>
    </row>
    <row r="152" spans="1:5" ht="102">
      <c r="A152" t="s">
        <v>53</v>
      </c>
      <c r="E152" s="35" t="s">
        <v>282</v>
      </c>
    </row>
    <row r="153" spans="1:16" ht="12.75">
      <c r="A153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144</v>
      </c>
      <c s="32">
        <v>35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286</v>
      </c>
    </row>
    <row r="155" spans="1:5" ht="25.5">
      <c r="A155" s="36" t="s">
        <v>52</v>
      </c>
      <c r="E155" s="37" t="s">
        <v>287</v>
      </c>
    </row>
    <row r="156" spans="1:5" ht="114.75">
      <c r="A156" t="s">
        <v>53</v>
      </c>
      <c r="E156" s="35" t="s">
        <v>288</v>
      </c>
    </row>
    <row r="157" spans="1:18" ht="12.75" customHeight="1">
      <c r="A157" s="6" t="s">
        <v>43</v>
      </c>
      <c s="6"/>
      <c s="40" t="s">
        <v>40</v>
      </c>
      <c s="6"/>
      <c s="27" t="s">
        <v>289</v>
      </c>
      <c s="6"/>
      <c s="6"/>
      <c s="6"/>
      <c s="41">
        <f>0+Q157</f>
      </c>
      <c r="O157">
        <f>0+R157</f>
      </c>
      <c r="Q157">
        <f>0+I158+I162+I166+I170+I174+I178+I182+I186</f>
      </c>
      <c>
        <f>0+O158+O162+O166+O170+O174+O178+O182+O186</f>
      </c>
    </row>
    <row r="158" spans="1:16" ht="12.75">
      <c r="A158" s="25" t="s">
        <v>45</v>
      </c>
      <c s="29" t="s">
        <v>290</v>
      </c>
      <c s="29" t="s">
        <v>291</v>
      </c>
      <c s="25" t="s">
        <v>92</v>
      </c>
      <c s="30" t="s">
        <v>292</v>
      </c>
      <c s="31" t="s">
        <v>293</v>
      </c>
      <c s="32">
        <v>100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25.5">
      <c r="A159" s="34" t="s">
        <v>50</v>
      </c>
      <c r="E159" s="35" t="s">
        <v>294</v>
      </c>
    </row>
    <row r="160" spans="1:5" ht="12.75">
      <c r="A160" s="36" t="s">
        <v>52</v>
      </c>
      <c r="E160" s="37" t="s">
        <v>169</v>
      </c>
    </row>
    <row r="161" spans="1:5" ht="51">
      <c r="A161" t="s">
        <v>53</v>
      </c>
      <c r="E161" s="35" t="s">
        <v>295</v>
      </c>
    </row>
    <row r="162" spans="1:16" ht="12.75">
      <c r="A162" s="25" t="s">
        <v>45</v>
      </c>
      <c s="29" t="s">
        <v>296</v>
      </c>
      <c s="29" t="s">
        <v>291</v>
      </c>
      <c s="25" t="s">
        <v>114</v>
      </c>
      <c s="30" t="s">
        <v>292</v>
      </c>
      <c s="31" t="s">
        <v>293</v>
      </c>
      <c s="32">
        <v>4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25.5">
      <c r="A163" s="34" t="s">
        <v>50</v>
      </c>
      <c r="E163" s="35" t="s">
        <v>297</v>
      </c>
    </row>
    <row r="164" spans="1:5" ht="12.75">
      <c r="A164" s="36" t="s">
        <v>52</v>
      </c>
      <c r="E164" s="37" t="s">
        <v>298</v>
      </c>
    </row>
    <row r="165" spans="1:5" ht="51">
      <c r="A165" t="s">
        <v>53</v>
      </c>
      <c r="E165" s="35" t="s">
        <v>295</v>
      </c>
    </row>
    <row r="166" spans="1:16" ht="25.5">
      <c r="A166" s="25" t="s">
        <v>45</v>
      </c>
      <c s="29" t="s">
        <v>299</v>
      </c>
      <c s="29" t="s">
        <v>300</v>
      </c>
      <c s="25" t="s">
        <v>47</v>
      </c>
      <c s="30" t="s">
        <v>301</v>
      </c>
      <c s="31" t="s">
        <v>293</v>
      </c>
      <c s="32">
        <v>8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302</v>
      </c>
    </row>
    <row r="168" spans="1:5" ht="102">
      <c r="A168" s="36" t="s">
        <v>52</v>
      </c>
      <c r="E168" s="37" t="s">
        <v>303</v>
      </c>
    </row>
    <row r="169" spans="1:5" ht="25.5">
      <c r="A169" t="s">
        <v>53</v>
      </c>
      <c r="E169" s="35" t="s">
        <v>304</v>
      </c>
    </row>
    <row r="170" spans="1:16" ht="25.5">
      <c r="A170" s="25" t="s">
        <v>45</v>
      </c>
      <c s="29" t="s">
        <v>305</v>
      </c>
      <c s="29" t="s">
        <v>306</v>
      </c>
      <c s="25" t="s">
        <v>47</v>
      </c>
      <c s="30" t="s">
        <v>307</v>
      </c>
      <c s="31" t="s">
        <v>293</v>
      </c>
      <c s="32">
        <v>6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308</v>
      </c>
    </row>
    <row r="172" spans="1:5" ht="25.5">
      <c r="A172" s="36" t="s">
        <v>52</v>
      </c>
      <c r="E172" s="37" t="s">
        <v>309</v>
      </c>
    </row>
    <row r="173" spans="1:5" ht="25.5">
      <c r="A173" t="s">
        <v>53</v>
      </c>
      <c r="E173" s="35" t="s">
        <v>310</v>
      </c>
    </row>
    <row r="174" spans="1:16" ht="25.5">
      <c r="A174" s="25" t="s">
        <v>45</v>
      </c>
      <c s="29" t="s">
        <v>311</v>
      </c>
      <c s="29" t="s">
        <v>312</v>
      </c>
      <c s="25" t="s">
        <v>47</v>
      </c>
      <c s="30" t="s">
        <v>313</v>
      </c>
      <c s="31" t="s">
        <v>120</v>
      </c>
      <c s="32">
        <v>799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25.5">
      <c r="A175" s="34" t="s">
        <v>50</v>
      </c>
      <c r="E175" s="35" t="s">
        <v>314</v>
      </c>
    </row>
    <row r="176" spans="1:5" ht="114.75">
      <c r="A176" s="36" t="s">
        <v>52</v>
      </c>
      <c r="E176" s="37" t="s">
        <v>315</v>
      </c>
    </row>
    <row r="177" spans="1:5" ht="38.25">
      <c r="A177" t="s">
        <v>53</v>
      </c>
      <c r="E177" s="35" t="s">
        <v>316</v>
      </c>
    </row>
    <row r="178" spans="1:16" ht="12.75">
      <c r="A178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120</v>
      </c>
      <c s="32">
        <v>799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320</v>
      </c>
    </row>
    <row r="180" spans="1:5" ht="114.75">
      <c r="A180" s="36" t="s">
        <v>52</v>
      </c>
      <c r="E180" s="37" t="s">
        <v>315</v>
      </c>
    </row>
    <row r="181" spans="1:5" ht="38.25">
      <c r="A181" t="s">
        <v>53</v>
      </c>
      <c r="E181" s="35" t="s">
        <v>316</v>
      </c>
    </row>
    <row r="182" spans="1:16" ht="12.75">
      <c r="A182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293</v>
      </c>
      <c s="32">
        <v>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324</v>
      </c>
    </row>
    <row r="184" spans="1:5" ht="12.75">
      <c r="A184" s="36" t="s">
        <v>52</v>
      </c>
      <c r="E184" s="37" t="s">
        <v>325</v>
      </c>
    </row>
    <row r="185" spans="1:5" ht="12.75">
      <c r="A185" t="s">
        <v>53</v>
      </c>
      <c r="E185" s="35" t="s">
        <v>326</v>
      </c>
    </row>
    <row r="186" spans="1:16" ht="12.75">
      <c r="A186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144</v>
      </c>
      <c s="32">
        <v>110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51">
      <c r="A187" s="34" t="s">
        <v>50</v>
      </c>
      <c r="E187" s="35" t="s">
        <v>330</v>
      </c>
    </row>
    <row r="188" spans="1:5" ht="12.75">
      <c r="A188" s="36" t="s">
        <v>52</v>
      </c>
      <c r="E188" s="37" t="s">
        <v>331</v>
      </c>
    </row>
    <row r="189" spans="1:5" ht="38.25">
      <c r="A189" t="s">
        <v>53</v>
      </c>
      <c r="E189" s="35" t="s">
        <v>332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0+O8+O21+O82+O95+O144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333</v>
      </c>
      <c s="38">
        <f>0+I8+I21+I82+I95+I144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333</v>
      </c>
      <c s="6"/>
      <c s="18" t="s">
        <v>334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50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335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22.68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336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117.18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337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0+I22+I26+I30+I34+I38+I42+I46+I50+I54+I58+I62+I66+I70+I74+I78</f>
      </c>
      <c>
        <f>0+O22+O26+O30+O34+O38+O42+O46+O50+O54+O58+O62+O66+O70+O74+O78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520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338</v>
      </c>
    </row>
    <row r="24" spans="1:5" ht="25.5">
      <c r="A24" s="36" t="s">
        <v>52</v>
      </c>
      <c r="E24" s="37" t="s">
        <v>339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9.45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340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109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341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48.825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342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14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343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344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114</v>
      </c>
      <c s="30" t="s">
        <v>149</v>
      </c>
      <c s="31" t="s">
        <v>126</v>
      </c>
      <c s="32">
        <v>367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345</v>
      </c>
    </row>
    <row r="48" spans="1:5" ht="25.5">
      <c r="A48" s="36" t="s">
        <v>52</v>
      </c>
      <c r="E48" s="37" t="s">
        <v>346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155</v>
      </c>
      <c s="25" t="s">
        <v>47</v>
      </c>
      <c s="30" t="s">
        <v>156</v>
      </c>
      <c s="31" t="s">
        <v>126</v>
      </c>
      <c s="32">
        <v>158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347</v>
      </c>
    </row>
    <row r="52" spans="1:5" ht="25.5">
      <c r="A52" s="36" t="s">
        <v>52</v>
      </c>
      <c r="E52" s="37" t="s">
        <v>348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160</v>
      </c>
      <c s="25" t="s">
        <v>47</v>
      </c>
      <c s="30" t="s">
        <v>161</v>
      </c>
      <c s="31" t="s">
        <v>126</v>
      </c>
      <c s="32">
        <v>686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162</v>
      </c>
    </row>
    <row r="56" spans="1:5" ht="76.5">
      <c r="A56" s="36" t="s">
        <v>52</v>
      </c>
      <c r="E56" s="37" t="s">
        <v>349</v>
      </c>
    </row>
    <row r="57" spans="1:5" ht="306">
      <c r="A57" t="s">
        <v>53</v>
      </c>
      <c r="E57" s="35" t="s">
        <v>164</v>
      </c>
    </row>
    <row r="58" spans="1:16" ht="12.75">
      <c r="A58" s="25" t="s">
        <v>45</v>
      </c>
      <c s="29" t="s">
        <v>159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168</v>
      </c>
    </row>
    <row r="60" spans="1:5" ht="12.75">
      <c r="A60" s="36" t="s">
        <v>52</v>
      </c>
      <c r="E60" s="37" t="s">
        <v>169</v>
      </c>
    </row>
    <row r="61" spans="1:5" ht="63.75">
      <c r="A61" t="s">
        <v>53</v>
      </c>
      <c r="E61" s="35" t="s">
        <v>170</v>
      </c>
    </row>
    <row r="62" spans="1:16" ht="12.75">
      <c r="A62" s="25" t="s">
        <v>45</v>
      </c>
      <c s="29" t="s">
        <v>165</v>
      </c>
      <c s="29" t="s">
        <v>178</v>
      </c>
      <c s="25" t="s">
        <v>47</v>
      </c>
      <c s="30" t="s">
        <v>179</v>
      </c>
      <c s="31" t="s">
        <v>126</v>
      </c>
      <c s="32">
        <v>367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180</v>
      </c>
    </row>
    <row r="64" spans="1:5" ht="25.5">
      <c r="A64" s="36" t="s">
        <v>52</v>
      </c>
      <c r="E64" s="37" t="s">
        <v>346</v>
      </c>
    </row>
    <row r="65" spans="1:5" ht="267.75">
      <c r="A65" t="s">
        <v>53</v>
      </c>
      <c r="E65" s="35" t="s">
        <v>181</v>
      </c>
    </row>
    <row r="66" spans="1:16" ht="12.75">
      <c r="A66" s="25" t="s">
        <v>45</v>
      </c>
      <c s="29" t="s">
        <v>171</v>
      </c>
      <c s="29" t="s">
        <v>183</v>
      </c>
      <c s="25" t="s">
        <v>92</v>
      </c>
      <c s="30" t="s">
        <v>184</v>
      </c>
      <c s="31" t="s">
        <v>126</v>
      </c>
      <c s="32">
        <v>616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185</v>
      </c>
    </row>
    <row r="68" spans="1:5" ht="25.5">
      <c r="A68" s="36" t="s">
        <v>52</v>
      </c>
      <c r="E68" s="37" t="s">
        <v>350</v>
      </c>
    </row>
    <row r="69" spans="1:5" ht="280.5">
      <c r="A69" t="s">
        <v>53</v>
      </c>
      <c r="E69" s="35" t="s">
        <v>187</v>
      </c>
    </row>
    <row r="70" spans="1:16" ht="12.75">
      <c r="A70" s="25" t="s">
        <v>45</v>
      </c>
      <c s="29" t="s">
        <v>177</v>
      </c>
      <c s="29" t="s">
        <v>183</v>
      </c>
      <c s="25" t="s">
        <v>114</v>
      </c>
      <c s="30" t="s">
        <v>184</v>
      </c>
      <c s="31" t="s">
        <v>126</v>
      </c>
      <c s="32">
        <v>316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189</v>
      </c>
    </row>
    <row r="72" spans="1:5" ht="25.5">
      <c r="A72" s="36" t="s">
        <v>52</v>
      </c>
      <c r="E72" s="37" t="s">
        <v>351</v>
      </c>
    </row>
    <row r="73" spans="1:5" ht="280.5">
      <c r="A73" t="s">
        <v>53</v>
      </c>
      <c r="E73" s="35" t="s">
        <v>187</v>
      </c>
    </row>
    <row r="74" spans="1:16" ht="12.75">
      <c r="A74" s="25" t="s">
        <v>45</v>
      </c>
      <c s="29" t="s">
        <v>182</v>
      </c>
      <c s="29" t="s">
        <v>192</v>
      </c>
      <c s="25" t="s">
        <v>47</v>
      </c>
      <c s="30" t="s">
        <v>193</v>
      </c>
      <c s="31" t="s">
        <v>126</v>
      </c>
      <c s="32">
        <v>11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194</v>
      </c>
    </row>
    <row r="76" spans="1:5" ht="25.5">
      <c r="A76" s="36" t="s">
        <v>52</v>
      </c>
      <c r="E76" s="37" t="s">
        <v>352</v>
      </c>
    </row>
    <row r="77" spans="1:5" ht="242.25">
      <c r="A77" t="s">
        <v>53</v>
      </c>
      <c r="E77" s="35" t="s">
        <v>196</v>
      </c>
    </row>
    <row r="78" spans="1:16" ht="12.75">
      <c r="A78" s="25" t="s">
        <v>45</v>
      </c>
      <c s="29" t="s">
        <v>188</v>
      </c>
      <c s="29" t="s">
        <v>198</v>
      </c>
      <c s="25" t="s">
        <v>47</v>
      </c>
      <c s="30" t="s">
        <v>199</v>
      </c>
      <c s="31" t="s">
        <v>120</v>
      </c>
      <c s="32">
        <v>1135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200</v>
      </c>
    </row>
    <row r="80" spans="1:5" ht="12.75">
      <c r="A80" s="36" t="s">
        <v>52</v>
      </c>
      <c r="E80" s="37" t="s">
        <v>353</v>
      </c>
    </row>
    <row r="81" spans="1:5" ht="25.5">
      <c r="A81" t="s">
        <v>53</v>
      </c>
      <c r="E81" s="35" t="s">
        <v>202</v>
      </c>
    </row>
    <row r="82" spans="1:18" ht="12.75" customHeight="1">
      <c r="A82" s="6" t="s">
        <v>43</v>
      </c>
      <c s="6"/>
      <c s="40" t="s">
        <v>23</v>
      </c>
      <c s="6"/>
      <c s="27" t="s">
        <v>203</v>
      </c>
      <c s="6"/>
      <c s="6"/>
      <c s="6"/>
      <c s="41">
        <f>0+Q82</f>
      </c>
      <c r="O82">
        <f>0+R82</f>
      </c>
      <c r="Q82">
        <f>0+I83+I87+I91</f>
      </c>
      <c>
        <f>0+O83+O87+O91</f>
      </c>
    </row>
    <row r="83" spans="1:16" ht="12.75">
      <c r="A83" s="25" t="s">
        <v>45</v>
      </c>
      <c s="29" t="s">
        <v>191</v>
      </c>
      <c s="29" t="s">
        <v>205</v>
      </c>
      <c s="25" t="s">
        <v>47</v>
      </c>
      <c s="30" t="s">
        <v>206</v>
      </c>
      <c s="31" t="s">
        <v>126</v>
      </c>
      <c s="32">
        <v>54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207</v>
      </c>
    </row>
    <row r="85" spans="1:5" ht="25.5">
      <c r="A85" s="36" t="s">
        <v>52</v>
      </c>
      <c r="E85" s="37" t="s">
        <v>354</v>
      </c>
    </row>
    <row r="86" spans="1:5" ht="38.25">
      <c r="A86" t="s">
        <v>53</v>
      </c>
      <c r="E86" s="35" t="s">
        <v>209</v>
      </c>
    </row>
    <row r="87" spans="1:16" ht="12.75">
      <c r="A87" s="25" t="s">
        <v>45</v>
      </c>
      <c s="29" t="s">
        <v>197</v>
      </c>
      <c s="29" t="s">
        <v>211</v>
      </c>
      <c s="25" t="s">
        <v>47</v>
      </c>
      <c s="30" t="s">
        <v>212</v>
      </c>
      <c s="31" t="s">
        <v>126</v>
      </c>
      <c s="32">
        <v>18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213</v>
      </c>
    </row>
    <row r="89" spans="1:5" ht="25.5">
      <c r="A89" s="36" t="s">
        <v>52</v>
      </c>
      <c r="E89" s="37" t="s">
        <v>355</v>
      </c>
    </row>
    <row r="90" spans="1:5" ht="38.25">
      <c r="A90" t="s">
        <v>53</v>
      </c>
      <c r="E90" s="35" t="s">
        <v>209</v>
      </c>
    </row>
    <row r="91" spans="1:16" ht="12.75">
      <c r="A91" s="25" t="s">
        <v>45</v>
      </c>
      <c s="29" t="s">
        <v>204</v>
      </c>
      <c s="29" t="s">
        <v>216</v>
      </c>
      <c s="25" t="s">
        <v>47</v>
      </c>
      <c s="30" t="s">
        <v>217</v>
      </c>
      <c s="31" t="s">
        <v>120</v>
      </c>
      <c s="32">
        <v>376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218</v>
      </c>
    </row>
    <row r="93" spans="1:5" ht="25.5">
      <c r="A93" s="36" t="s">
        <v>52</v>
      </c>
      <c r="E93" s="37" t="s">
        <v>356</v>
      </c>
    </row>
    <row r="94" spans="1:5" ht="51">
      <c r="A94" t="s">
        <v>53</v>
      </c>
      <c r="E94" s="35" t="s">
        <v>220</v>
      </c>
    </row>
    <row r="95" spans="1:18" ht="12.75" customHeight="1">
      <c r="A95" s="6" t="s">
        <v>43</v>
      </c>
      <c s="6"/>
      <c s="40" t="s">
        <v>35</v>
      </c>
      <c s="6"/>
      <c s="27" t="s">
        <v>227</v>
      </c>
      <c s="6"/>
      <c s="6"/>
      <c s="6"/>
      <c s="41">
        <f>0+Q95</f>
      </c>
      <c r="O95">
        <f>0+R95</f>
      </c>
      <c r="Q95">
        <f>0+I96+I100+I104+I108+I112+I116+I120+I124+I128+I132+I136+I140</f>
      </c>
      <c>
        <f>0+O96+O100+O104+O108+O112+O116+O120+O124+O128+O132+O136+O140</f>
      </c>
    </row>
    <row r="96" spans="1:16" ht="12.75">
      <c r="A96" s="25" t="s">
        <v>45</v>
      </c>
      <c s="29" t="s">
        <v>210</v>
      </c>
      <c s="29" t="s">
        <v>229</v>
      </c>
      <c s="25" t="s">
        <v>47</v>
      </c>
      <c s="30" t="s">
        <v>230</v>
      </c>
      <c s="31" t="s">
        <v>126</v>
      </c>
      <c s="32">
        <v>180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231</v>
      </c>
    </row>
    <row r="98" spans="1:5" ht="25.5">
      <c r="A98" s="36" t="s">
        <v>52</v>
      </c>
      <c r="E98" s="37" t="s">
        <v>357</v>
      </c>
    </row>
    <row r="99" spans="1:5" ht="51">
      <c r="A99" t="s">
        <v>53</v>
      </c>
      <c r="E99" s="35" t="s">
        <v>233</v>
      </c>
    </row>
    <row r="100" spans="1:16" ht="12.75">
      <c r="A100" s="25" t="s">
        <v>45</v>
      </c>
      <c s="29" t="s">
        <v>215</v>
      </c>
      <c s="29" t="s">
        <v>235</v>
      </c>
      <c s="25" t="s">
        <v>92</v>
      </c>
      <c s="30" t="s">
        <v>236</v>
      </c>
      <c s="31" t="s">
        <v>126</v>
      </c>
      <c s="32">
        <v>290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237</v>
      </c>
    </row>
    <row r="102" spans="1:5" ht="25.5">
      <c r="A102" s="36" t="s">
        <v>52</v>
      </c>
      <c r="E102" s="37" t="s">
        <v>358</v>
      </c>
    </row>
    <row r="103" spans="1:5" ht="51">
      <c r="A103" t="s">
        <v>53</v>
      </c>
      <c r="E103" s="35" t="s">
        <v>233</v>
      </c>
    </row>
    <row r="104" spans="1:16" ht="12.75">
      <c r="A104" s="25" t="s">
        <v>45</v>
      </c>
      <c s="29" t="s">
        <v>221</v>
      </c>
      <c s="29" t="s">
        <v>235</v>
      </c>
      <c s="25" t="s">
        <v>114</v>
      </c>
      <c s="30" t="s">
        <v>236</v>
      </c>
      <c s="31" t="s">
        <v>126</v>
      </c>
      <c s="32">
        <v>36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25.5">
      <c r="A105" s="34" t="s">
        <v>50</v>
      </c>
      <c r="E105" s="35" t="s">
        <v>359</v>
      </c>
    </row>
    <row r="106" spans="1:5" ht="25.5">
      <c r="A106" s="36" t="s">
        <v>52</v>
      </c>
      <c r="E106" s="37" t="s">
        <v>360</v>
      </c>
    </row>
    <row r="107" spans="1:5" ht="51">
      <c r="A107" t="s">
        <v>53</v>
      </c>
      <c r="E107" s="35" t="s">
        <v>233</v>
      </c>
    </row>
    <row r="108" spans="1:16" ht="12.75">
      <c r="A108" s="25" t="s">
        <v>45</v>
      </c>
      <c s="29" t="s">
        <v>228</v>
      </c>
      <c s="29" t="s">
        <v>240</v>
      </c>
      <c s="25" t="s">
        <v>47</v>
      </c>
      <c s="30" t="s">
        <v>241</v>
      </c>
      <c s="31" t="s">
        <v>126</v>
      </c>
      <c s="32">
        <v>23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242</v>
      </c>
    </row>
    <row r="110" spans="1:5" ht="25.5">
      <c r="A110" s="36" t="s">
        <v>52</v>
      </c>
      <c r="E110" s="37" t="s">
        <v>361</v>
      </c>
    </row>
    <row r="111" spans="1:5" ht="38.25">
      <c r="A111" t="s">
        <v>53</v>
      </c>
      <c r="E111" s="35" t="s">
        <v>244</v>
      </c>
    </row>
    <row r="112" spans="1:16" ht="12.75">
      <c r="A112" s="25" t="s">
        <v>45</v>
      </c>
      <c s="29" t="s">
        <v>234</v>
      </c>
      <c s="29" t="s">
        <v>246</v>
      </c>
      <c s="25" t="s">
        <v>47</v>
      </c>
      <c s="30" t="s">
        <v>247</v>
      </c>
      <c s="31" t="s">
        <v>120</v>
      </c>
      <c s="32">
        <v>1004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248</v>
      </c>
    </row>
    <row r="114" spans="1:5" ht="12.75">
      <c r="A114" s="36" t="s">
        <v>52</v>
      </c>
      <c r="E114" s="37" t="s">
        <v>362</v>
      </c>
    </row>
    <row r="115" spans="1:5" ht="51">
      <c r="A115" t="s">
        <v>53</v>
      </c>
      <c r="E115" s="35" t="s">
        <v>250</v>
      </c>
    </row>
    <row r="116" spans="1:16" ht="12.75">
      <c r="A116" s="25" t="s">
        <v>45</v>
      </c>
      <c s="29" t="s">
        <v>239</v>
      </c>
      <c s="29" t="s">
        <v>252</v>
      </c>
      <c s="25" t="s">
        <v>47</v>
      </c>
      <c s="30" t="s">
        <v>253</v>
      </c>
      <c s="31" t="s">
        <v>120</v>
      </c>
      <c s="32">
        <v>1959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254</v>
      </c>
    </row>
    <row r="118" spans="1:5" ht="38.25">
      <c r="A118" s="36" t="s">
        <v>52</v>
      </c>
      <c r="E118" s="37" t="s">
        <v>363</v>
      </c>
    </row>
    <row r="119" spans="1:5" ht="51">
      <c r="A119" t="s">
        <v>53</v>
      </c>
      <c r="E119" s="35" t="s">
        <v>250</v>
      </c>
    </row>
    <row r="120" spans="1:16" ht="12.75">
      <c r="A120" s="25" t="s">
        <v>45</v>
      </c>
      <c s="29" t="s">
        <v>245</v>
      </c>
      <c s="29" t="s">
        <v>257</v>
      </c>
      <c s="25" t="s">
        <v>92</v>
      </c>
      <c s="30" t="s">
        <v>258</v>
      </c>
      <c s="31" t="s">
        <v>120</v>
      </c>
      <c s="32">
        <v>1206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259</v>
      </c>
    </row>
    <row r="122" spans="1:5" ht="25.5">
      <c r="A122" s="36" t="s">
        <v>52</v>
      </c>
      <c r="E122" s="37" t="s">
        <v>364</v>
      </c>
    </row>
    <row r="123" spans="1:5" ht="140.25">
      <c r="A123" t="s">
        <v>53</v>
      </c>
      <c r="E123" s="35" t="s">
        <v>261</v>
      </c>
    </row>
    <row r="124" spans="1:16" ht="12.75">
      <c r="A124" s="25" t="s">
        <v>45</v>
      </c>
      <c s="29" t="s">
        <v>251</v>
      </c>
      <c s="29" t="s">
        <v>257</v>
      </c>
      <c s="25" t="s">
        <v>114</v>
      </c>
      <c s="30" t="s">
        <v>258</v>
      </c>
      <c s="31" t="s">
        <v>120</v>
      </c>
      <c s="32">
        <v>33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263</v>
      </c>
    </row>
    <row r="126" spans="1:5" ht="25.5">
      <c r="A126" s="36" t="s">
        <v>52</v>
      </c>
      <c r="E126" s="37" t="s">
        <v>365</v>
      </c>
    </row>
    <row r="127" spans="1:5" ht="140.25">
      <c r="A127" t="s">
        <v>53</v>
      </c>
      <c r="E127" s="35" t="s">
        <v>261</v>
      </c>
    </row>
    <row r="128" spans="1:16" ht="12.75">
      <c r="A128" s="25" t="s">
        <v>45</v>
      </c>
      <c s="29" t="s">
        <v>256</v>
      </c>
      <c s="29" t="s">
        <v>266</v>
      </c>
      <c s="25" t="s">
        <v>92</v>
      </c>
      <c s="30" t="s">
        <v>267</v>
      </c>
      <c s="31" t="s">
        <v>120</v>
      </c>
      <c s="32">
        <v>975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268</v>
      </c>
    </row>
    <row r="130" spans="1:5" ht="25.5">
      <c r="A130" s="36" t="s">
        <v>52</v>
      </c>
      <c r="E130" s="37" t="s">
        <v>366</v>
      </c>
    </row>
    <row r="131" spans="1:5" ht="140.25">
      <c r="A131" t="s">
        <v>53</v>
      </c>
      <c r="E131" s="35" t="s">
        <v>261</v>
      </c>
    </row>
    <row r="132" spans="1:16" ht="12.75">
      <c r="A132" s="25" t="s">
        <v>45</v>
      </c>
      <c s="29" t="s">
        <v>262</v>
      </c>
      <c s="29" t="s">
        <v>266</v>
      </c>
      <c s="25" t="s">
        <v>114</v>
      </c>
      <c s="30" t="s">
        <v>267</v>
      </c>
      <c s="31" t="s">
        <v>120</v>
      </c>
      <c s="32">
        <v>33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263</v>
      </c>
    </row>
    <row r="134" spans="1:5" ht="25.5">
      <c r="A134" s="36" t="s">
        <v>52</v>
      </c>
      <c r="E134" s="37" t="s">
        <v>365</v>
      </c>
    </row>
    <row r="135" spans="1:5" ht="140.25">
      <c r="A135" t="s">
        <v>53</v>
      </c>
      <c r="E135" s="35" t="s">
        <v>261</v>
      </c>
    </row>
    <row r="136" spans="1:16" ht="12.75">
      <c r="A136" s="25" t="s">
        <v>45</v>
      </c>
      <c s="29" t="s">
        <v>265</v>
      </c>
      <c s="29" t="s">
        <v>272</v>
      </c>
      <c s="25" t="s">
        <v>47</v>
      </c>
      <c s="30" t="s">
        <v>273</v>
      </c>
      <c s="31" t="s">
        <v>120</v>
      </c>
      <c s="32">
        <v>984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274</v>
      </c>
    </row>
    <row r="138" spans="1:5" ht="25.5">
      <c r="A138" s="36" t="s">
        <v>52</v>
      </c>
      <c r="E138" s="37" t="s">
        <v>367</v>
      </c>
    </row>
    <row r="139" spans="1:5" ht="140.25">
      <c r="A139" t="s">
        <v>53</v>
      </c>
      <c r="E139" s="35" t="s">
        <v>261</v>
      </c>
    </row>
    <row r="140" spans="1:16" ht="12.75">
      <c r="A140" s="25" t="s">
        <v>45</v>
      </c>
      <c s="29" t="s">
        <v>270</v>
      </c>
      <c s="29" t="s">
        <v>368</v>
      </c>
      <c s="25" t="s">
        <v>47</v>
      </c>
      <c s="30" t="s">
        <v>369</v>
      </c>
      <c s="31" t="s">
        <v>120</v>
      </c>
      <c s="32">
        <v>55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38.25">
      <c r="A141" s="34" t="s">
        <v>50</v>
      </c>
      <c r="E141" s="35" t="s">
        <v>370</v>
      </c>
    </row>
    <row r="142" spans="1:5" ht="12.75">
      <c r="A142" s="36" t="s">
        <v>52</v>
      </c>
      <c r="E142" s="37" t="s">
        <v>371</v>
      </c>
    </row>
    <row r="143" spans="1:5" ht="153">
      <c r="A143" t="s">
        <v>53</v>
      </c>
      <c r="E143" s="35" t="s">
        <v>372</v>
      </c>
    </row>
    <row r="144" spans="1:18" ht="12.75" customHeight="1">
      <c r="A144" s="6" t="s">
        <v>43</v>
      </c>
      <c s="6"/>
      <c s="40" t="s">
        <v>40</v>
      </c>
      <c s="6"/>
      <c s="27" t="s">
        <v>289</v>
      </c>
      <c s="6"/>
      <c s="6"/>
      <c s="6"/>
      <c s="41">
        <f>0+Q144</f>
      </c>
      <c r="O144">
        <f>0+R144</f>
      </c>
      <c r="Q144">
        <f>0+I145+I149+I153+I157+I161+I165+I169+I173</f>
      </c>
      <c>
        <f>0+O145+O149+O153+O157+O161+O165+O169+O173</f>
      </c>
    </row>
    <row r="145" spans="1:16" ht="12.75">
      <c r="A145" s="25" t="s">
        <v>45</v>
      </c>
      <c s="29" t="s">
        <v>271</v>
      </c>
      <c s="29" t="s">
        <v>291</v>
      </c>
      <c s="25" t="s">
        <v>92</v>
      </c>
      <c s="30" t="s">
        <v>292</v>
      </c>
      <c s="31" t="s">
        <v>293</v>
      </c>
      <c s="32">
        <v>23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25.5">
      <c r="A146" s="34" t="s">
        <v>50</v>
      </c>
      <c r="E146" s="35" t="s">
        <v>294</v>
      </c>
    </row>
    <row r="147" spans="1:5" ht="12.75">
      <c r="A147" s="36" t="s">
        <v>52</v>
      </c>
      <c r="E147" s="37" t="s">
        <v>373</v>
      </c>
    </row>
    <row r="148" spans="1:5" ht="51">
      <c r="A148" t="s">
        <v>53</v>
      </c>
      <c r="E148" s="35" t="s">
        <v>295</v>
      </c>
    </row>
    <row r="149" spans="1:16" ht="25.5">
      <c r="A149" s="25" t="s">
        <v>45</v>
      </c>
      <c s="29" t="s">
        <v>277</v>
      </c>
      <c s="29" t="s">
        <v>300</v>
      </c>
      <c s="25" t="s">
        <v>47</v>
      </c>
      <c s="30" t="s">
        <v>301</v>
      </c>
      <c s="31" t="s">
        <v>293</v>
      </c>
      <c s="32">
        <v>5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302</v>
      </c>
    </row>
    <row r="151" spans="1:5" ht="76.5">
      <c r="A151" s="36" t="s">
        <v>52</v>
      </c>
      <c r="E151" s="37" t="s">
        <v>374</v>
      </c>
    </row>
    <row r="152" spans="1:5" ht="25.5">
      <c r="A152" t="s">
        <v>53</v>
      </c>
      <c r="E152" s="35" t="s">
        <v>304</v>
      </c>
    </row>
    <row r="153" spans="1:16" ht="25.5">
      <c r="A153" s="25" t="s">
        <v>45</v>
      </c>
      <c s="29" t="s">
        <v>283</v>
      </c>
      <c s="29" t="s">
        <v>306</v>
      </c>
      <c s="25" t="s">
        <v>47</v>
      </c>
      <c s="30" t="s">
        <v>307</v>
      </c>
      <c s="31" t="s">
        <v>293</v>
      </c>
      <c s="32">
        <v>4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308</v>
      </c>
    </row>
    <row r="155" spans="1:5" ht="25.5">
      <c r="A155" s="36" t="s">
        <v>52</v>
      </c>
      <c r="E155" s="37" t="s">
        <v>375</v>
      </c>
    </row>
    <row r="156" spans="1:5" ht="25.5">
      <c r="A156" t="s">
        <v>53</v>
      </c>
      <c r="E156" s="35" t="s">
        <v>310</v>
      </c>
    </row>
    <row r="157" spans="1:16" ht="25.5">
      <c r="A157" s="25" t="s">
        <v>45</v>
      </c>
      <c s="29" t="s">
        <v>290</v>
      </c>
      <c s="29" t="s">
        <v>312</v>
      </c>
      <c s="25" t="s">
        <v>47</v>
      </c>
      <c s="30" t="s">
        <v>313</v>
      </c>
      <c s="31" t="s">
        <v>120</v>
      </c>
      <c s="32">
        <v>79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25.5">
      <c r="A158" s="34" t="s">
        <v>50</v>
      </c>
      <c r="E158" s="35" t="s">
        <v>314</v>
      </c>
    </row>
    <row r="159" spans="1:5" ht="89.25">
      <c r="A159" s="36" t="s">
        <v>52</v>
      </c>
      <c r="E159" s="37" t="s">
        <v>376</v>
      </c>
    </row>
    <row r="160" spans="1:5" ht="38.25">
      <c r="A160" t="s">
        <v>53</v>
      </c>
      <c r="E160" s="35" t="s">
        <v>316</v>
      </c>
    </row>
    <row r="161" spans="1:16" ht="12.75">
      <c r="A161" s="25" t="s">
        <v>45</v>
      </c>
      <c s="29" t="s">
        <v>296</v>
      </c>
      <c s="29" t="s">
        <v>318</v>
      </c>
      <c s="25" t="s">
        <v>47</v>
      </c>
      <c s="30" t="s">
        <v>319</v>
      </c>
      <c s="31" t="s">
        <v>120</v>
      </c>
      <c s="32">
        <v>79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320</v>
      </c>
    </row>
    <row r="163" spans="1:5" ht="89.25">
      <c r="A163" s="36" t="s">
        <v>52</v>
      </c>
      <c r="E163" s="37" t="s">
        <v>376</v>
      </c>
    </row>
    <row r="164" spans="1:5" ht="38.25">
      <c r="A164" t="s">
        <v>53</v>
      </c>
      <c r="E164" s="35" t="s">
        <v>316</v>
      </c>
    </row>
    <row r="165" spans="1:16" ht="12.75">
      <c r="A165" s="25" t="s">
        <v>45</v>
      </c>
      <c s="29" t="s">
        <v>299</v>
      </c>
      <c s="29" t="s">
        <v>377</v>
      </c>
      <c s="25" t="s">
        <v>47</v>
      </c>
      <c s="30" t="s">
        <v>378</v>
      </c>
      <c s="31" t="s">
        <v>144</v>
      </c>
      <c s="32">
        <v>62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25.5">
      <c r="A166" s="34" t="s">
        <v>50</v>
      </c>
      <c r="E166" s="35" t="s">
        <v>379</v>
      </c>
    </row>
    <row r="167" spans="1:5" ht="25.5">
      <c r="A167" s="36" t="s">
        <v>52</v>
      </c>
      <c r="E167" s="37" t="s">
        <v>380</v>
      </c>
    </row>
    <row r="168" spans="1:5" ht="51">
      <c r="A168" t="s">
        <v>53</v>
      </c>
      <c r="E168" s="35" t="s">
        <v>381</v>
      </c>
    </row>
    <row r="169" spans="1:16" ht="12.75">
      <c r="A169" s="25" t="s">
        <v>45</v>
      </c>
      <c s="29" t="s">
        <v>305</v>
      </c>
      <c s="29" t="s">
        <v>328</v>
      </c>
      <c s="25" t="s">
        <v>47</v>
      </c>
      <c s="30" t="s">
        <v>329</v>
      </c>
      <c s="31" t="s">
        <v>144</v>
      </c>
      <c s="32">
        <v>7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51">
      <c r="A170" s="34" t="s">
        <v>50</v>
      </c>
      <c r="E170" s="35" t="s">
        <v>330</v>
      </c>
    </row>
    <row r="171" spans="1:5" ht="12.75">
      <c r="A171" s="36" t="s">
        <v>52</v>
      </c>
      <c r="E171" s="37" t="s">
        <v>382</v>
      </c>
    </row>
    <row r="172" spans="1:5" ht="38.25">
      <c r="A172" t="s">
        <v>53</v>
      </c>
      <c r="E172" s="35" t="s">
        <v>332</v>
      </c>
    </row>
    <row r="173" spans="1:16" ht="25.5">
      <c r="A173" s="25" t="s">
        <v>45</v>
      </c>
      <c s="29" t="s">
        <v>311</v>
      </c>
      <c s="29" t="s">
        <v>383</v>
      </c>
      <c s="25" t="s">
        <v>47</v>
      </c>
      <c s="30" t="s">
        <v>384</v>
      </c>
      <c s="31" t="s">
        <v>144</v>
      </c>
      <c s="32">
        <v>60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25.5">
      <c r="A174" s="34" t="s">
        <v>50</v>
      </c>
      <c r="E174" s="35" t="s">
        <v>385</v>
      </c>
    </row>
    <row r="175" spans="1:5" ht="25.5">
      <c r="A175" s="36" t="s">
        <v>52</v>
      </c>
      <c r="E175" s="37" t="s">
        <v>386</v>
      </c>
    </row>
    <row r="176" spans="1:5" ht="89.25">
      <c r="A176" t="s">
        <v>53</v>
      </c>
      <c r="E176" s="35" t="s">
        <v>387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0+O8+O33+O54+O59+O64+O169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388</v>
      </c>
      <c s="38">
        <f>0+I8+I33+I54+I59+I64+I169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388</v>
      </c>
      <c s="6"/>
      <c s="18" t="s">
        <v>389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294.582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390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391</v>
      </c>
      <c s="25" t="s">
        <v>47</v>
      </c>
      <c s="30" t="s">
        <v>392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393</v>
      </c>
    </row>
    <row r="16" spans="1:5" ht="12.75">
      <c r="A16" t="s">
        <v>53</v>
      </c>
      <c r="E16" s="35" t="s">
        <v>394</v>
      </c>
    </row>
    <row r="17" spans="1:16" ht="25.5">
      <c r="A17" s="25" t="s">
        <v>45</v>
      </c>
      <c s="29" t="s">
        <v>22</v>
      </c>
      <c s="29" t="s">
        <v>395</v>
      </c>
      <c s="25" t="s">
        <v>47</v>
      </c>
      <c s="30" t="s">
        <v>396</v>
      </c>
      <c s="31" t="s">
        <v>105</v>
      </c>
      <c s="32">
        <v>2.255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51">
      <c r="A18" s="34" t="s">
        <v>50</v>
      </c>
      <c r="E18" s="35" t="s">
        <v>397</v>
      </c>
    </row>
    <row r="19" spans="1:5" ht="12.75">
      <c r="A19" s="36" t="s">
        <v>52</v>
      </c>
      <c r="E19" s="37" t="s">
        <v>398</v>
      </c>
    </row>
    <row r="20" spans="1:5" ht="140.25">
      <c r="A20" t="s">
        <v>53</v>
      </c>
      <c r="E20" s="35" t="s">
        <v>399</v>
      </c>
    </row>
    <row r="21" spans="1:16" ht="12.75">
      <c r="A21" s="25" t="s">
        <v>45</v>
      </c>
      <c s="29" t="s">
        <v>33</v>
      </c>
      <c s="29" t="s">
        <v>400</v>
      </c>
      <c s="25" t="s">
        <v>47</v>
      </c>
      <c s="30" t="s">
        <v>401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402</v>
      </c>
    </row>
    <row r="23" spans="1:5" ht="12.75">
      <c r="A23" s="36" t="s">
        <v>52</v>
      </c>
      <c r="E23" s="37" t="s">
        <v>403</v>
      </c>
    </row>
    <row r="24" spans="1:5" ht="12.75">
      <c r="A24" t="s">
        <v>53</v>
      </c>
      <c r="E24" s="35" t="s">
        <v>72</v>
      </c>
    </row>
    <row r="25" spans="1:16" ht="12.75">
      <c r="A25" s="25" t="s">
        <v>45</v>
      </c>
      <c s="29" t="s">
        <v>35</v>
      </c>
      <c s="29" t="s">
        <v>404</v>
      </c>
      <c s="25" t="s">
        <v>47</v>
      </c>
      <c s="30" t="s">
        <v>405</v>
      </c>
      <c s="31" t="s">
        <v>406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407</v>
      </c>
    </row>
    <row r="27" spans="1:5" ht="12.75">
      <c r="A27" s="36" t="s">
        <v>52</v>
      </c>
      <c r="E27" s="37" t="s">
        <v>403</v>
      </c>
    </row>
    <row r="28" spans="1:5" ht="12.75">
      <c r="A28" t="s">
        <v>53</v>
      </c>
      <c r="E28" s="35" t="s">
        <v>72</v>
      </c>
    </row>
    <row r="29" spans="1:16" ht="12.75">
      <c r="A29" s="25" t="s">
        <v>45</v>
      </c>
      <c s="29" t="s">
        <v>37</v>
      </c>
      <c s="29" t="s">
        <v>408</v>
      </c>
      <c s="25" t="s">
        <v>47</v>
      </c>
      <c s="30" t="s">
        <v>409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410</v>
      </c>
    </row>
    <row r="31" spans="1:5" ht="12.75">
      <c r="A31" s="36" t="s">
        <v>52</v>
      </c>
      <c r="E31" s="37" t="s">
        <v>403</v>
      </c>
    </row>
    <row r="32" spans="1:5" ht="12.75">
      <c r="A32" t="s">
        <v>53</v>
      </c>
      <c r="E32" s="35" t="s">
        <v>411</v>
      </c>
    </row>
    <row r="33" spans="1:18" ht="12.75" customHeight="1">
      <c r="A33" s="6" t="s">
        <v>43</v>
      </c>
      <c s="6"/>
      <c s="40" t="s">
        <v>29</v>
      </c>
      <c s="6"/>
      <c s="27" t="s">
        <v>117</v>
      </c>
      <c s="6"/>
      <c s="6"/>
      <c s="6"/>
      <c s="41">
        <f>0+Q33</f>
      </c>
      <c r="O33">
        <f>0+R33</f>
      </c>
      <c r="Q33">
        <f>0+I34+I38+I42+I46+I50</f>
      </c>
      <c>
        <f>0+O34+O38+O42+O46+O50</f>
      </c>
    </row>
    <row r="34" spans="1:16" ht="12.75">
      <c r="A34" s="25" t="s">
        <v>45</v>
      </c>
      <c s="29" t="s">
        <v>73</v>
      </c>
      <c s="29" t="s">
        <v>160</v>
      </c>
      <c s="25" t="s">
        <v>47</v>
      </c>
      <c s="30" t="s">
        <v>161</v>
      </c>
      <c s="31" t="s">
        <v>126</v>
      </c>
      <c s="32">
        <v>198.756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412</v>
      </c>
    </row>
    <row r="36" spans="1:5" ht="12.75">
      <c r="A36" s="36" t="s">
        <v>52</v>
      </c>
      <c r="E36" s="37" t="s">
        <v>413</v>
      </c>
    </row>
    <row r="37" spans="1:5" ht="306">
      <c r="A37" t="s">
        <v>53</v>
      </c>
      <c r="E37" s="35" t="s">
        <v>164</v>
      </c>
    </row>
    <row r="38" spans="1:16" ht="12.75">
      <c r="A38" s="25" t="s">
        <v>45</v>
      </c>
      <c s="29" t="s">
        <v>77</v>
      </c>
      <c s="29" t="s">
        <v>172</v>
      </c>
      <c s="25" t="s">
        <v>47</v>
      </c>
      <c s="30" t="s">
        <v>173</v>
      </c>
      <c s="31" t="s">
        <v>126</v>
      </c>
      <c s="32">
        <v>346.047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414</v>
      </c>
    </row>
    <row r="40" spans="1:5" ht="140.25">
      <c r="A40" s="36" t="s">
        <v>52</v>
      </c>
      <c r="E40" s="37" t="s">
        <v>415</v>
      </c>
    </row>
    <row r="41" spans="1:5" ht="318.75">
      <c r="A41" t="s">
        <v>53</v>
      </c>
      <c r="E41" s="35" t="s">
        <v>176</v>
      </c>
    </row>
    <row r="42" spans="1:16" ht="12.75">
      <c r="A42" s="25" t="s">
        <v>45</v>
      </c>
      <c s="29" t="s">
        <v>40</v>
      </c>
      <c s="29" t="s">
        <v>416</v>
      </c>
      <c s="25" t="s">
        <v>47</v>
      </c>
      <c s="30" t="s">
        <v>417</v>
      </c>
      <c s="31" t="s">
        <v>126</v>
      </c>
      <c s="32">
        <v>373.087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418</v>
      </c>
    </row>
    <row r="44" spans="1:5" ht="38.25">
      <c r="A44" s="36" t="s">
        <v>52</v>
      </c>
      <c r="E44" s="37" t="s">
        <v>419</v>
      </c>
    </row>
    <row r="45" spans="1:5" ht="191.25">
      <c r="A45" t="s">
        <v>53</v>
      </c>
      <c r="E45" s="35" t="s">
        <v>420</v>
      </c>
    </row>
    <row r="46" spans="1:16" ht="12.75">
      <c r="A46" s="25" t="s">
        <v>45</v>
      </c>
      <c s="29" t="s">
        <v>42</v>
      </c>
      <c s="29" t="s">
        <v>421</v>
      </c>
      <c s="25" t="s">
        <v>47</v>
      </c>
      <c s="30" t="s">
        <v>422</v>
      </c>
      <c s="31" t="s">
        <v>126</v>
      </c>
      <c s="32">
        <v>198.756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7.5">
      <c r="A47" s="34" t="s">
        <v>50</v>
      </c>
      <c r="E47" s="35" t="s">
        <v>423</v>
      </c>
    </row>
    <row r="48" spans="1:5" ht="12.75">
      <c r="A48" s="36" t="s">
        <v>52</v>
      </c>
      <c r="E48" s="37" t="s">
        <v>424</v>
      </c>
    </row>
    <row r="49" spans="1:5" ht="229.5">
      <c r="A49" t="s">
        <v>53</v>
      </c>
      <c r="E49" s="35" t="s">
        <v>425</v>
      </c>
    </row>
    <row r="50" spans="1:16" ht="12.75">
      <c r="A50" s="25" t="s">
        <v>45</v>
      </c>
      <c s="29" t="s">
        <v>90</v>
      </c>
      <c s="29" t="s">
        <v>426</v>
      </c>
      <c s="25" t="s">
        <v>47</v>
      </c>
      <c s="30" t="s">
        <v>427</v>
      </c>
      <c s="31" t="s">
        <v>126</v>
      </c>
      <c s="32">
        <v>94.382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89.25">
      <c r="A51" s="34" t="s">
        <v>50</v>
      </c>
      <c r="E51" s="35" t="s">
        <v>428</v>
      </c>
    </row>
    <row r="52" spans="1:5" ht="38.25">
      <c r="A52" s="36" t="s">
        <v>52</v>
      </c>
      <c r="E52" s="37" t="s">
        <v>429</v>
      </c>
    </row>
    <row r="53" spans="1:5" ht="293.25">
      <c r="A53" t="s">
        <v>53</v>
      </c>
      <c r="E53" s="35" t="s">
        <v>430</v>
      </c>
    </row>
    <row r="54" spans="1:18" ht="12.75" customHeight="1">
      <c r="A54" s="6" t="s">
        <v>43</v>
      </c>
      <c s="6"/>
      <c s="40" t="s">
        <v>23</v>
      </c>
      <c s="6"/>
      <c s="27" t="s">
        <v>203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96</v>
      </c>
      <c s="29" t="s">
        <v>431</v>
      </c>
      <c s="25" t="s">
        <v>47</v>
      </c>
      <c s="30" t="s">
        <v>432</v>
      </c>
      <c s="31" t="s">
        <v>144</v>
      </c>
      <c s="32">
        <v>132.2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433</v>
      </c>
    </row>
    <row r="57" spans="1:5" ht="12.75">
      <c r="A57" s="36" t="s">
        <v>52</v>
      </c>
      <c r="E57" s="37" t="s">
        <v>434</v>
      </c>
    </row>
    <row r="58" spans="1:5" ht="165.75">
      <c r="A58" t="s">
        <v>53</v>
      </c>
      <c r="E58" s="35" t="s">
        <v>435</v>
      </c>
    </row>
    <row r="59" spans="1:18" ht="12.75" customHeight="1">
      <c r="A59" s="6" t="s">
        <v>43</v>
      </c>
      <c s="6"/>
      <c s="40" t="s">
        <v>33</v>
      </c>
      <c s="6"/>
      <c s="27" t="s">
        <v>436</v>
      </c>
      <c s="6"/>
      <c s="6"/>
      <c s="6"/>
      <c s="41">
        <f>0+Q59</f>
      </c>
      <c r="O59">
        <f>0+R59</f>
      </c>
      <c r="Q59">
        <f>0+I60</f>
      </c>
      <c>
        <f>0+O60</f>
      </c>
    </row>
    <row r="60" spans="1:16" ht="12.75">
      <c r="A60" s="25" t="s">
        <v>45</v>
      </c>
      <c s="29" t="s">
        <v>159</v>
      </c>
      <c s="29" t="s">
        <v>437</v>
      </c>
      <c s="25" t="s">
        <v>47</v>
      </c>
      <c s="30" t="s">
        <v>438</v>
      </c>
      <c s="31" t="s">
        <v>126</v>
      </c>
      <c s="32">
        <v>27.389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76.5">
      <c r="A61" s="34" t="s">
        <v>50</v>
      </c>
      <c r="E61" s="35" t="s">
        <v>439</v>
      </c>
    </row>
    <row r="62" spans="1:5" ht="102">
      <c r="A62" s="36" t="s">
        <v>52</v>
      </c>
      <c r="E62" s="37" t="s">
        <v>440</v>
      </c>
    </row>
    <row r="63" spans="1:5" ht="38.25">
      <c r="A63" t="s">
        <v>53</v>
      </c>
      <c r="E63" s="35" t="s">
        <v>441</v>
      </c>
    </row>
    <row r="64" spans="1:18" ht="12.75" customHeight="1">
      <c r="A64" s="6" t="s">
        <v>43</v>
      </c>
      <c s="6"/>
      <c s="40" t="s">
        <v>77</v>
      </c>
      <c s="6"/>
      <c s="27" t="s">
        <v>442</v>
      </c>
      <c s="6"/>
      <c s="6"/>
      <c s="6"/>
      <c s="41">
        <f>0+Q64</f>
      </c>
      <c r="O64">
        <f>0+R64</f>
      </c>
      <c r="Q64">
        <f>0+I65+I69+I73+I77+I81+I85+I89+I93+I97+I101+I105+I109+I113+I117+I121+I125+I129+I133+I137+I141+I145+I149+I153+I157+I161+I165</f>
      </c>
      <c>
        <f>0+O65+O69+O73+O77+O81+O85+O89+O93+O97+O101+O105+O109+O113+O117+O121+O125+O129+O133+O137+O141+O145+O149+O153+O157+O161+O165</f>
      </c>
    </row>
    <row r="65" spans="1:16" ht="12.75">
      <c r="A65" s="25" t="s">
        <v>45</v>
      </c>
      <c s="29" t="s">
        <v>165</v>
      </c>
      <c s="29" t="s">
        <v>443</v>
      </c>
      <c s="25" t="s">
        <v>47</v>
      </c>
      <c s="30" t="s">
        <v>444</v>
      </c>
      <c s="31" t="s">
        <v>144</v>
      </c>
      <c s="32">
        <v>85.3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445</v>
      </c>
    </row>
    <row r="67" spans="1:5" ht="12.75">
      <c r="A67" s="36" t="s">
        <v>52</v>
      </c>
      <c r="E67" s="37" t="s">
        <v>446</v>
      </c>
    </row>
    <row r="68" spans="1:5" ht="255">
      <c r="A68" t="s">
        <v>53</v>
      </c>
      <c r="E68" s="35" t="s">
        <v>447</v>
      </c>
    </row>
    <row r="69" spans="1:16" ht="12.75">
      <c r="A69" s="25" t="s">
        <v>45</v>
      </c>
      <c s="29" t="s">
        <v>171</v>
      </c>
      <c s="29" t="s">
        <v>448</v>
      </c>
      <c s="25" t="s">
        <v>47</v>
      </c>
      <c s="30" t="s">
        <v>449</v>
      </c>
      <c s="31" t="s">
        <v>144</v>
      </c>
      <c s="32">
        <v>27.9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450</v>
      </c>
    </row>
    <row r="71" spans="1:5" ht="12.75">
      <c r="A71" s="36" t="s">
        <v>52</v>
      </c>
      <c r="E71" s="37" t="s">
        <v>451</v>
      </c>
    </row>
    <row r="72" spans="1:5" ht="255">
      <c r="A72" t="s">
        <v>53</v>
      </c>
      <c r="E72" s="35" t="s">
        <v>447</v>
      </c>
    </row>
    <row r="73" spans="1:16" ht="12.75">
      <c r="A73" s="25" t="s">
        <v>45</v>
      </c>
      <c s="29" t="s">
        <v>177</v>
      </c>
      <c s="29" t="s">
        <v>452</v>
      </c>
      <c s="25" t="s">
        <v>47</v>
      </c>
      <c s="30" t="s">
        <v>453</v>
      </c>
      <c s="31" t="s">
        <v>144</v>
      </c>
      <c s="32">
        <v>62.1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454</v>
      </c>
    </row>
    <row r="75" spans="1:5" ht="12.75">
      <c r="A75" s="36" t="s">
        <v>52</v>
      </c>
      <c r="E75" s="37" t="s">
        <v>455</v>
      </c>
    </row>
    <row r="76" spans="1:5" ht="255">
      <c r="A76" t="s">
        <v>53</v>
      </c>
      <c r="E76" s="35" t="s">
        <v>456</v>
      </c>
    </row>
    <row r="77" spans="1:16" ht="12.75">
      <c r="A77" s="25" t="s">
        <v>45</v>
      </c>
      <c s="29" t="s">
        <v>182</v>
      </c>
      <c s="29" t="s">
        <v>457</v>
      </c>
      <c s="25" t="s">
        <v>47</v>
      </c>
      <c s="30" t="s">
        <v>458</v>
      </c>
      <c s="31" t="s">
        <v>144</v>
      </c>
      <c s="32">
        <v>31.4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459</v>
      </c>
    </row>
    <row r="79" spans="1:5" ht="12.75">
      <c r="A79" s="36" t="s">
        <v>52</v>
      </c>
      <c r="E79" s="37" t="s">
        <v>460</v>
      </c>
    </row>
    <row r="80" spans="1:5" ht="255">
      <c r="A80" t="s">
        <v>53</v>
      </c>
      <c r="E80" s="35" t="s">
        <v>456</v>
      </c>
    </row>
    <row r="81" spans="1:16" ht="12.75">
      <c r="A81" s="25" t="s">
        <v>45</v>
      </c>
      <c s="29" t="s">
        <v>188</v>
      </c>
      <c s="29" t="s">
        <v>461</v>
      </c>
      <c s="25" t="s">
        <v>47</v>
      </c>
      <c s="30" t="s">
        <v>462</v>
      </c>
      <c s="31" t="s">
        <v>144</v>
      </c>
      <c s="32">
        <v>38.7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25.5">
      <c r="A82" s="34" t="s">
        <v>50</v>
      </c>
      <c r="E82" s="35" t="s">
        <v>463</v>
      </c>
    </row>
    <row r="83" spans="1:5" ht="12.75">
      <c r="A83" s="36" t="s">
        <v>52</v>
      </c>
      <c r="E83" s="37" t="s">
        <v>464</v>
      </c>
    </row>
    <row r="84" spans="1:5" ht="255">
      <c r="A84" t="s">
        <v>53</v>
      </c>
      <c r="E84" s="35" t="s">
        <v>456</v>
      </c>
    </row>
    <row r="85" spans="1:16" ht="12.75">
      <c r="A85" s="25" t="s">
        <v>45</v>
      </c>
      <c s="29" t="s">
        <v>191</v>
      </c>
      <c s="29" t="s">
        <v>465</v>
      </c>
      <c s="25" t="s">
        <v>47</v>
      </c>
      <c s="30" t="s">
        <v>466</v>
      </c>
      <c s="31" t="s">
        <v>144</v>
      </c>
      <c s="32">
        <v>56.4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467</v>
      </c>
    </row>
    <row r="87" spans="1:5" ht="12.75">
      <c r="A87" s="36" t="s">
        <v>52</v>
      </c>
      <c r="E87" s="37" t="s">
        <v>468</v>
      </c>
    </row>
    <row r="88" spans="1:5" ht="51">
      <c r="A88" t="s">
        <v>53</v>
      </c>
      <c r="E88" s="35" t="s">
        <v>469</v>
      </c>
    </row>
    <row r="89" spans="1:16" ht="12.75">
      <c r="A89" s="25" t="s">
        <v>45</v>
      </c>
      <c s="29" t="s">
        <v>197</v>
      </c>
      <c s="29" t="s">
        <v>470</v>
      </c>
      <c s="25" t="s">
        <v>47</v>
      </c>
      <c s="30" t="s">
        <v>471</v>
      </c>
      <c s="31" t="s">
        <v>144</v>
      </c>
      <c s="32">
        <v>28.9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25.5">
      <c r="A90" s="34" t="s">
        <v>50</v>
      </c>
      <c r="E90" s="35" t="s">
        <v>472</v>
      </c>
    </row>
    <row r="91" spans="1:5" ht="12.75">
      <c r="A91" s="36" t="s">
        <v>52</v>
      </c>
      <c r="E91" s="37" t="s">
        <v>473</v>
      </c>
    </row>
    <row r="92" spans="1:5" ht="51">
      <c r="A92" t="s">
        <v>53</v>
      </c>
      <c r="E92" s="35" t="s">
        <v>469</v>
      </c>
    </row>
    <row r="93" spans="1:16" ht="12.75">
      <c r="A93" s="25" t="s">
        <v>45</v>
      </c>
      <c s="29" t="s">
        <v>204</v>
      </c>
      <c s="29" t="s">
        <v>474</v>
      </c>
      <c s="25" t="s">
        <v>47</v>
      </c>
      <c s="30" t="s">
        <v>475</v>
      </c>
      <c s="31" t="s">
        <v>144</v>
      </c>
      <c s="32">
        <v>27.9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25.5">
      <c r="A94" s="34" t="s">
        <v>50</v>
      </c>
      <c r="E94" s="35" t="s">
        <v>476</v>
      </c>
    </row>
    <row r="95" spans="1:5" ht="12.75">
      <c r="A95" s="36" t="s">
        <v>52</v>
      </c>
      <c r="E95" s="37" t="s">
        <v>451</v>
      </c>
    </row>
    <row r="96" spans="1:5" ht="51">
      <c r="A96" t="s">
        <v>53</v>
      </c>
      <c r="E96" s="35" t="s">
        <v>469</v>
      </c>
    </row>
    <row r="97" spans="1:16" ht="12.75">
      <c r="A97" s="25" t="s">
        <v>45</v>
      </c>
      <c s="29" t="s">
        <v>210</v>
      </c>
      <c s="29" t="s">
        <v>477</v>
      </c>
      <c s="25" t="s">
        <v>47</v>
      </c>
      <c s="30" t="s">
        <v>478</v>
      </c>
      <c s="31" t="s">
        <v>293</v>
      </c>
      <c s="32">
        <v>2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479</v>
      </c>
    </row>
    <row r="99" spans="1:5" ht="12.75">
      <c r="A99" s="36" t="s">
        <v>52</v>
      </c>
      <c r="E99" s="37" t="s">
        <v>480</v>
      </c>
    </row>
    <row r="100" spans="1:5" ht="25.5">
      <c r="A100" t="s">
        <v>53</v>
      </c>
      <c r="E100" s="35" t="s">
        <v>481</v>
      </c>
    </row>
    <row r="101" spans="1:16" ht="12.75">
      <c r="A101" s="25" t="s">
        <v>45</v>
      </c>
      <c s="29" t="s">
        <v>215</v>
      </c>
      <c s="29" t="s">
        <v>482</v>
      </c>
      <c s="25" t="s">
        <v>47</v>
      </c>
      <c s="30" t="s">
        <v>483</v>
      </c>
      <c s="31" t="s">
        <v>293</v>
      </c>
      <c s="32">
        <v>1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12.75">
      <c r="A102" s="34" t="s">
        <v>50</v>
      </c>
      <c r="E102" s="35" t="s">
        <v>484</v>
      </c>
    </row>
    <row r="103" spans="1:5" ht="12.75">
      <c r="A103" s="36" t="s">
        <v>52</v>
      </c>
      <c r="E103" s="37" t="s">
        <v>403</v>
      </c>
    </row>
    <row r="104" spans="1:5" ht="25.5">
      <c r="A104" t="s">
        <v>53</v>
      </c>
      <c r="E104" s="35" t="s">
        <v>481</v>
      </c>
    </row>
    <row r="105" spans="1:16" ht="12.75">
      <c r="A105" s="25" t="s">
        <v>45</v>
      </c>
      <c s="29" t="s">
        <v>221</v>
      </c>
      <c s="29" t="s">
        <v>485</v>
      </c>
      <c s="25" t="s">
        <v>47</v>
      </c>
      <c s="30" t="s">
        <v>486</v>
      </c>
      <c s="31" t="s">
        <v>293</v>
      </c>
      <c s="32">
        <v>1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487</v>
      </c>
    </row>
    <row r="107" spans="1:5" ht="12.75">
      <c r="A107" s="36" t="s">
        <v>52</v>
      </c>
      <c r="E107" s="37" t="s">
        <v>403</v>
      </c>
    </row>
    <row r="108" spans="1:5" ht="25.5">
      <c r="A108" t="s">
        <v>53</v>
      </c>
      <c r="E108" s="35" t="s">
        <v>481</v>
      </c>
    </row>
    <row r="109" spans="1:16" ht="12.75">
      <c r="A109" s="25" t="s">
        <v>45</v>
      </c>
      <c s="29" t="s">
        <v>228</v>
      </c>
      <c s="29" t="s">
        <v>488</v>
      </c>
      <c s="25" t="s">
        <v>47</v>
      </c>
      <c s="30" t="s">
        <v>489</v>
      </c>
      <c s="31" t="s">
        <v>293</v>
      </c>
      <c s="32">
        <v>2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490</v>
      </c>
    </row>
    <row r="111" spans="1:5" ht="12.75">
      <c r="A111" s="36" t="s">
        <v>52</v>
      </c>
      <c r="E111" s="37" t="s">
        <v>480</v>
      </c>
    </row>
    <row r="112" spans="1:5" ht="25.5">
      <c r="A112" t="s">
        <v>53</v>
      </c>
      <c r="E112" s="35" t="s">
        <v>481</v>
      </c>
    </row>
    <row r="113" spans="1:16" ht="12.75">
      <c r="A113" s="25" t="s">
        <v>45</v>
      </c>
      <c s="29" t="s">
        <v>234</v>
      </c>
      <c s="29" t="s">
        <v>491</v>
      </c>
      <c s="25" t="s">
        <v>47</v>
      </c>
      <c s="30" t="s">
        <v>492</v>
      </c>
      <c s="31" t="s">
        <v>293</v>
      </c>
      <c s="32">
        <v>1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25.5">
      <c r="A114" s="34" t="s">
        <v>50</v>
      </c>
      <c r="E114" s="35" t="s">
        <v>493</v>
      </c>
    </row>
    <row r="115" spans="1:5" ht="12.75">
      <c r="A115" s="36" t="s">
        <v>52</v>
      </c>
      <c r="E115" s="37" t="s">
        <v>403</v>
      </c>
    </row>
    <row r="116" spans="1:5" ht="25.5">
      <c r="A116" t="s">
        <v>53</v>
      </c>
      <c r="E116" s="35" t="s">
        <v>481</v>
      </c>
    </row>
    <row r="117" spans="1:16" ht="12.75">
      <c r="A117" s="25" t="s">
        <v>45</v>
      </c>
      <c s="29" t="s">
        <v>239</v>
      </c>
      <c s="29" t="s">
        <v>494</v>
      </c>
      <c s="25" t="s">
        <v>47</v>
      </c>
      <c s="30" t="s">
        <v>495</v>
      </c>
      <c s="31" t="s">
        <v>293</v>
      </c>
      <c s="32">
        <v>1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25.5">
      <c r="A118" s="34" t="s">
        <v>50</v>
      </c>
      <c r="E118" s="35" t="s">
        <v>496</v>
      </c>
    </row>
    <row r="119" spans="1:5" ht="12.75">
      <c r="A119" s="36" t="s">
        <v>52</v>
      </c>
      <c r="E119" s="37" t="s">
        <v>403</v>
      </c>
    </row>
    <row r="120" spans="1:5" ht="25.5">
      <c r="A120" t="s">
        <v>53</v>
      </c>
      <c r="E120" s="35" t="s">
        <v>481</v>
      </c>
    </row>
    <row r="121" spans="1:16" ht="12.75">
      <c r="A121" s="25" t="s">
        <v>45</v>
      </c>
      <c s="29" t="s">
        <v>245</v>
      </c>
      <c s="29" t="s">
        <v>497</v>
      </c>
      <c s="25" t="s">
        <v>47</v>
      </c>
      <c s="30" t="s">
        <v>498</v>
      </c>
      <c s="31" t="s">
        <v>293</v>
      </c>
      <c s="32">
        <v>12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499</v>
      </c>
    </row>
    <row r="123" spans="1:5" ht="12.75">
      <c r="A123" s="36" t="s">
        <v>52</v>
      </c>
      <c r="E123" s="37" t="s">
        <v>500</v>
      </c>
    </row>
    <row r="124" spans="1:5" ht="38.25">
      <c r="A124" t="s">
        <v>53</v>
      </c>
      <c r="E124" s="35" t="s">
        <v>501</v>
      </c>
    </row>
    <row r="125" spans="1:16" ht="12.75">
      <c r="A125" s="25" t="s">
        <v>45</v>
      </c>
      <c s="29" t="s">
        <v>251</v>
      </c>
      <c s="29" t="s">
        <v>502</v>
      </c>
      <c s="25" t="s">
        <v>47</v>
      </c>
      <c s="30" t="s">
        <v>503</v>
      </c>
      <c s="31" t="s">
        <v>144</v>
      </c>
      <c s="32">
        <v>138.81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504</v>
      </c>
    </row>
    <row r="127" spans="1:5" ht="12.75">
      <c r="A127" s="36" t="s">
        <v>52</v>
      </c>
      <c r="E127" s="37" t="s">
        <v>505</v>
      </c>
    </row>
    <row r="128" spans="1:5" ht="51">
      <c r="A128" t="s">
        <v>53</v>
      </c>
      <c r="E128" s="35" t="s">
        <v>506</v>
      </c>
    </row>
    <row r="129" spans="1:16" ht="12.75">
      <c r="A129" s="25" t="s">
        <v>45</v>
      </c>
      <c s="29" t="s">
        <v>256</v>
      </c>
      <c s="29" t="s">
        <v>507</v>
      </c>
      <c s="25" t="s">
        <v>47</v>
      </c>
      <c s="30" t="s">
        <v>508</v>
      </c>
      <c s="31" t="s">
        <v>144</v>
      </c>
      <c s="32">
        <v>170.9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12.75">
      <c r="A130" s="34" t="s">
        <v>50</v>
      </c>
      <c r="E130" s="35" t="s">
        <v>509</v>
      </c>
    </row>
    <row r="131" spans="1:5" ht="12.75">
      <c r="A131" s="36" t="s">
        <v>52</v>
      </c>
      <c r="E131" s="37" t="s">
        <v>510</v>
      </c>
    </row>
    <row r="132" spans="1:5" ht="38.25">
      <c r="A132" t="s">
        <v>53</v>
      </c>
      <c r="E132" s="35" t="s">
        <v>501</v>
      </c>
    </row>
    <row r="133" spans="1:16" ht="12.75">
      <c r="A133" s="25" t="s">
        <v>45</v>
      </c>
      <c s="29" t="s">
        <v>262</v>
      </c>
      <c s="29" t="s">
        <v>511</v>
      </c>
      <c s="25" t="s">
        <v>47</v>
      </c>
      <c s="30" t="s">
        <v>512</v>
      </c>
      <c s="31" t="s">
        <v>293</v>
      </c>
      <c s="32">
        <v>4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513</v>
      </c>
    </row>
    <row r="135" spans="1:5" ht="12.75">
      <c r="A135" s="36" t="s">
        <v>52</v>
      </c>
      <c r="E135" s="37" t="s">
        <v>514</v>
      </c>
    </row>
    <row r="136" spans="1:5" ht="51">
      <c r="A136" t="s">
        <v>53</v>
      </c>
      <c r="E136" s="35" t="s">
        <v>515</v>
      </c>
    </row>
    <row r="137" spans="1:16" ht="12.75">
      <c r="A137" s="25" t="s">
        <v>45</v>
      </c>
      <c s="29" t="s">
        <v>265</v>
      </c>
      <c s="29" t="s">
        <v>516</v>
      </c>
      <c s="25" t="s">
        <v>47</v>
      </c>
      <c s="30" t="s">
        <v>517</v>
      </c>
      <c s="31" t="s">
        <v>293</v>
      </c>
      <c s="32">
        <v>2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518</v>
      </c>
    </row>
    <row r="139" spans="1:5" ht="12.75">
      <c r="A139" s="36" t="s">
        <v>52</v>
      </c>
      <c r="E139" s="37" t="s">
        <v>480</v>
      </c>
    </row>
    <row r="140" spans="1:5" ht="51">
      <c r="A140" t="s">
        <v>53</v>
      </c>
      <c r="E140" s="35" t="s">
        <v>515</v>
      </c>
    </row>
    <row r="141" spans="1:16" ht="12.75">
      <c r="A141" s="25" t="s">
        <v>45</v>
      </c>
      <c s="29" t="s">
        <v>270</v>
      </c>
      <c s="29" t="s">
        <v>519</v>
      </c>
      <c s="25" t="s">
        <v>47</v>
      </c>
      <c s="30" t="s">
        <v>520</v>
      </c>
      <c s="31" t="s">
        <v>293</v>
      </c>
      <c s="32">
        <v>2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521</v>
      </c>
    </row>
    <row r="143" spans="1:5" ht="12.75">
      <c r="A143" s="36" t="s">
        <v>52</v>
      </c>
      <c r="E143" s="37" t="s">
        <v>480</v>
      </c>
    </row>
    <row r="144" spans="1:5" ht="51">
      <c r="A144" t="s">
        <v>53</v>
      </c>
      <c r="E144" s="35" t="s">
        <v>515</v>
      </c>
    </row>
    <row r="145" spans="1:16" ht="12.75">
      <c r="A145" s="25" t="s">
        <v>45</v>
      </c>
      <c s="29" t="s">
        <v>271</v>
      </c>
      <c s="29" t="s">
        <v>522</v>
      </c>
      <c s="25" t="s">
        <v>47</v>
      </c>
      <c s="30" t="s">
        <v>523</v>
      </c>
      <c s="31" t="s">
        <v>144</v>
      </c>
      <c s="32">
        <v>62.1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524</v>
      </c>
    </row>
    <row r="147" spans="1:5" ht="12.75">
      <c r="A147" s="36" t="s">
        <v>52</v>
      </c>
      <c r="E147" s="37" t="s">
        <v>455</v>
      </c>
    </row>
    <row r="148" spans="1:5" ht="51">
      <c r="A148" t="s">
        <v>53</v>
      </c>
      <c r="E148" s="35" t="s">
        <v>525</v>
      </c>
    </row>
    <row r="149" spans="1:16" ht="12.75">
      <c r="A149" s="25" t="s">
        <v>45</v>
      </c>
      <c s="29" t="s">
        <v>277</v>
      </c>
      <c s="29" t="s">
        <v>526</v>
      </c>
      <c s="25" t="s">
        <v>47</v>
      </c>
      <c s="30" t="s">
        <v>527</v>
      </c>
      <c s="31" t="s">
        <v>144</v>
      </c>
      <c s="32">
        <v>31.4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528</v>
      </c>
    </row>
    <row r="151" spans="1:5" ht="12.75">
      <c r="A151" s="36" t="s">
        <v>52</v>
      </c>
      <c r="E151" s="37" t="s">
        <v>460</v>
      </c>
    </row>
    <row r="152" spans="1:5" ht="51">
      <c r="A152" t="s">
        <v>53</v>
      </c>
      <c r="E152" s="35" t="s">
        <v>525</v>
      </c>
    </row>
    <row r="153" spans="1:16" ht="12.75">
      <c r="A153" s="25" t="s">
        <v>45</v>
      </c>
      <c s="29" t="s">
        <v>283</v>
      </c>
      <c s="29" t="s">
        <v>529</v>
      </c>
      <c s="25" t="s">
        <v>47</v>
      </c>
      <c s="30" t="s">
        <v>530</v>
      </c>
      <c s="31" t="s">
        <v>144</v>
      </c>
      <c s="32">
        <v>38.7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531</v>
      </c>
    </row>
    <row r="155" spans="1:5" ht="12.75">
      <c r="A155" s="36" t="s">
        <v>52</v>
      </c>
      <c r="E155" s="37" t="s">
        <v>464</v>
      </c>
    </row>
    <row r="156" spans="1:5" ht="51">
      <c r="A156" t="s">
        <v>53</v>
      </c>
      <c r="E156" s="35" t="s">
        <v>525</v>
      </c>
    </row>
    <row r="157" spans="1:16" ht="12.75">
      <c r="A157" s="25" t="s">
        <v>45</v>
      </c>
      <c s="29" t="s">
        <v>290</v>
      </c>
      <c s="29" t="s">
        <v>532</v>
      </c>
      <c s="25" t="s">
        <v>47</v>
      </c>
      <c s="30" t="s">
        <v>533</v>
      </c>
      <c s="31" t="s">
        <v>144</v>
      </c>
      <c s="32">
        <v>62.1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534</v>
      </c>
    </row>
    <row r="159" spans="1:5" ht="12.75">
      <c r="A159" s="36" t="s">
        <v>52</v>
      </c>
      <c r="E159" s="37" t="s">
        <v>455</v>
      </c>
    </row>
    <row r="160" spans="1:5" ht="25.5">
      <c r="A160" t="s">
        <v>53</v>
      </c>
      <c r="E160" s="35" t="s">
        <v>535</v>
      </c>
    </row>
    <row r="161" spans="1:16" ht="12.75">
      <c r="A161" s="25" t="s">
        <v>45</v>
      </c>
      <c s="29" t="s">
        <v>296</v>
      </c>
      <c s="29" t="s">
        <v>536</v>
      </c>
      <c s="25" t="s">
        <v>47</v>
      </c>
      <c s="30" t="s">
        <v>537</v>
      </c>
      <c s="31" t="s">
        <v>144</v>
      </c>
      <c s="32">
        <v>31.4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538</v>
      </c>
    </row>
    <row r="163" spans="1:5" ht="12.75">
      <c r="A163" s="36" t="s">
        <v>52</v>
      </c>
      <c r="E163" s="37" t="s">
        <v>460</v>
      </c>
    </row>
    <row r="164" spans="1:5" ht="25.5">
      <c r="A164" t="s">
        <v>53</v>
      </c>
      <c r="E164" s="35" t="s">
        <v>535</v>
      </c>
    </row>
    <row r="165" spans="1:16" ht="12.75">
      <c r="A165" s="25" t="s">
        <v>45</v>
      </c>
      <c s="29" t="s">
        <v>299</v>
      </c>
      <c s="29" t="s">
        <v>539</v>
      </c>
      <c s="25" t="s">
        <v>47</v>
      </c>
      <c s="30" t="s">
        <v>540</v>
      </c>
      <c s="31" t="s">
        <v>144</v>
      </c>
      <c s="32">
        <v>38.7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541</v>
      </c>
    </row>
    <row r="167" spans="1:5" ht="12.75">
      <c r="A167" s="36" t="s">
        <v>52</v>
      </c>
      <c r="E167" s="37" t="s">
        <v>464</v>
      </c>
    </row>
    <row r="168" spans="1:5" ht="25.5">
      <c r="A168" t="s">
        <v>53</v>
      </c>
      <c r="E168" s="35" t="s">
        <v>535</v>
      </c>
    </row>
    <row r="169" spans="1:18" ht="12.75" customHeight="1">
      <c r="A169" s="6" t="s">
        <v>43</v>
      </c>
      <c s="6"/>
      <c s="40" t="s">
        <v>40</v>
      </c>
      <c s="6"/>
      <c s="27" t="s">
        <v>289</v>
      </c>
      <c s="6"/>
      <c s="6"/>
      <c s="6"/>
      <c s="41">
        <f>0+Q169</f>
      </c>
      <c r="O169">
        <f>0+R169</f>
      </c>
      <c r="Q169">
        <f>0+I170+I174+I178+I182+I186</f>
      </c>
      <c>
        <f>0+O170+O174+O178+O182+O186</f>
      </c>
    </row>
    <row r="170" spans="1:16" ht="12.75">
      <c r="A170" s="25" t="s">
        <v>45</v>
      </c>
      <c s="29" t="s">
        <v>305</v>
      </c>
      <c s="29" t="s">
        <v>542</v>
      </c>
      <c s="25" t="s">
        <v>47</v>
      </c>
      <c s="30" t="s">
        <v>543</v>
      </c>
      <c s="31" t="s">
        <v>293</v>
      </c>
      <c s="32">
        <v>8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38.25">
      <c r="A171" s="34" t="s">
        <v>50</v>
      </c>
      <c r="E171" s="35" t="s">
        <v>544</v>
      </c>
    </row>
    <row r="172" spans="1:5" ht="12.75">
      <c r="A172" s="36" t="s">
        <v>52</v>
      </c>
      <c r="E172" s="37" t="s">
        <v>545</v>
      </c>
    </row>
    <row r="173" spans="1:5" ht="38.25">
      <c r="A173" t="s">
        <v>53</v>
      </c>
      <c r="E173" s="35" t="s">
        <v>501</v>
      </c>
    </row>
    <row r="174" spans="1:16" ht="12.75">
      <c r="A174" s="25" t="s">
        <v>45</v>
      </c>
      <c s="29" t="s">
        <v>311</v>
      </c>
      <c s="29" t="s">
        <v>546</v>
      </c>
      <c s="25" t="s">
        <v>47</v>
      </c>
      <c s="30" t="s">
        <v>547</v>
      </c>
      <c s="31" t="s">
        <v>293</v>
      </c>
      <c s="32">
        <v>3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38.25">
      <c r="A175" s="34" t="s">
        <v>50</v>
      </c>
      <c r="E175" s="35" t="s">
        <v>548</v>
      </c>
    </row>
    <row r="176" spans="1:5" ht="12.75">
      <c r="A176" s="36" t="s">
        <v>52</v>
      </c>
      <c r="E176" s="37" t="s">
        <v>549</v>
      </c>
    </row>
    <row r="177" spans="1:5" ht="89.25">
      <c r="A177" t="s">
        <v>53</v>
      </c>
      <c r="E177" s="35" t="s">
        <v>550</v>
      </c>
    </row>
    <row r="178" spans="1:16" ht="12.75">
      <c r="A178" s="25" t="s">
        <v>45</v>
      </c>
      <c s="29" t="s">
        <v>317</v>
      </c>
      <c s="29" t="s">
        <v>551</v>
      </c>
      <c s="25" t="s">
        <v>47</v>
      </c>
      <c s="30" t="s">
        <v>552</v>
      </c>
      <c s="31" t="s">
        <v>144</v>
      </c>
      <c s="32">
        <v>63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25.5">
      <c r="A179" s="34" t="s">
        <v>50</v>
      </c>
      <c r="E179" s="35" t="s">
        <v>553</v>
      </c>
    </row>
    <row r="180" spans="1:5" ht="12.75">
      <c r="A180" s="36" t="s">
        <v>52</v>
      </c>
      <c r="E180" s="37" t="s">
        <v>554</v>
      </c>
    </row>
    <row r="181" spans="1:5" ht="76.5">
      <c r="A181" t="s">
        <v>53</v>
      </c>
      <c r="E181" s="35" t="s">
        <v>555</v>
      </c>
    </row>
    <row r="182" spans="1:16" ht="12.75">
      <c r="A182" s="25" t="s">
        <v>45</v>
      </c>
      <c s="29" t="s">
        <v>321</v>
      </c>
      <c s="29" t="s">
        <v>556</v>
      </c>
      <c s="25" t="s">
        <v>47</v>
      </c>
      <c s="30" t="s">
        <v>557</v>
      </c>
      <c s="31" t="s">
        <v>144</v>
      </c>
      <c s="32">
        <v>32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25.5">
      <c r="A183" s="34" t="s">
        <v>50</v>
      </c>
      <c r="E183" s="35" t="s">
        <v>558</v>
      </c>
    </row>
    <row r="184" spans="1:5" ht="12.75">
      <c r="A184" s="36" t="s">
        <v>52</v>
      </c>
      <c r="E184" s="37" t="s">
        <v>559</v>
      </c>
    </row>
    <row r="185" spans="1:5" ht="76.5">
      <c r="A185" t="s">
        <v>53</v>
      </c>
      <c r="E185" s="35" t="s">
        <v>555</v>
      </c>
    </row>
    <row r="186" spans="1:16" ht="12.75">
      <c r="A186" s="25" t="s">
        <v>45</v>
      </c>
      <c s="29" t="s">
        <v>327</v>
      </c>
      <c s="29" t="s">
        <v>560</v>
      </c>
      <c s="25" t="s">
        <v>47</v>
      </c>
      <c s="30" t="s">
        <v>561</v>
      </c>
      <c s="31" t="s">
        <v>144</v>
      </c>
      <c s="32">
        <v>39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25.5">
      <c r="A187" s="34" t="s">
        <v>50</v>
      </c>
      <c r="E187" s="35" t="s">
        <v>562</v>
      </c>
    </row>
    <row r="188" spans="1:5" ht="12.75">
      <c r="A188" s="36" t="s">
        <v>52</v>
      </c>
      <c r="E188" s="37" t="s">
        <v>563</v>
      </c>
    </row>
    <row r="189" spans="1:5" ht="76.5">
      <c r="A189" t="s">
        <v>53</v>
      </c>
      <c r="E189" s="35" t="s">
        <v>555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564</v>
      </c>
      <c s="6"/>
      <c s="18" t="s">
        <v>565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566</v>
      </c>
      <c s="25" t="s">
        <v>47</v>
      </c>
      <c s="30" t="s">
        <v>567</v>
      </c>
      <c s="31" t="s">
        <v>126</v>
      </c>
      <c s="32">
        <v>1776.15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568</v>
      </c>
    </row>
    <row r="11" spans="1:5" ht="12.75">
      <c r="A11" s="36" t="s">
        <v>52</v>
      </c>
      <c r="E11" s="37" t="s">
        <v>569</v>
      </c>
    </row>
    <row r="12" spans="1:5" ht="38.25">
      <c r="A12" t="s">
        <v>53</v>
      </c>
      <c r="E12" s="35" t="s">
        <v>570</v>
      </c>
    </row>
    <row r="13" spans="1:16" ht="12.75">
      <c r="A13" s="25" t="s">
        <v>45</v>
      </c>
      <c s="29" t="s">
        <v>23</v>
      </c>
      <c s="29" t="s">
        <v>571</v>
      </c>
      <c s="25" t="s">
        <v>47</v>
      </c>
      <c s="30" t="s">
        <v>572</v>
      </c>
      <c s="31" t="s">
        <v>120</v>
      </c>
      <c s="32">
        <v>11841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573</v>
      </c>
    </row>
    <row r="15" spans="1:5" ht="12.75">
      <c r="A15" s="36" t="s">
        <v>52</v>
      </c>
      <c r="E15" s="37" t="s">
        <v>574</v>
      </c>
    </row>
    <row r="16" spans="1:5" ht="25.5">
      <c r="A16" t="s">
        <v>53</v>
      </c>
      <c r="E16" s="35" t="s">
        <v>575</v>
      </c>
    </row>
    <row r="17" spans="1:16" ht="12.75">
      <c r="A17" s="25" t="s">
        <v>45</v>
      </c>
      <c s="29" t="s">
        <v>22</v>
      </c>
      <c s="29" t="s">
        <v>576</v>
      </c>
      <c s="25" t="s">
        <v>47</v>
      </c>
      <c s="30" t="s">
        <v>577</v>
      </c>
      <c s="31" t="s">
        <v>120</v>
      </c>
      <c s="32">
        <v>11841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38.25">
      <c r="A18" s="34" t="s">
        <v>50</v>
      </c>
      <c r="E18" s="35" t="s">
        <v>578</v>
      </c>
    </row>
    <row r="19" spans="1:5" ht="12.75">
      <c r="A19" s="36" t="s">
        <v>52</v>
      </c>
      <c r="E19" s="37" t="s">
        <v>579</v>
      </c>
    </row>
    <row r="20" spans="1:5" ht="38.25">
      <c r="A20" t="s">
        <v>53</v>
      </c>
      <c r="E20" s="35" t="s">
        <v>580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581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581</v>
      </c>
      <c s="6"/>
      <c s="18" t="s">
        <v>582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29</v>
      </c>
      <c s="29" t="s">
        <v>583</v>
      </c>
      <c s="25" t="s">
        <v>47</v>
      </c>
      <c s="30" t="s">
        <v>584</v>
      </c>
      <c s="31" t="s">
        <v>293</v>
      </c>
      <c s="32">
        <v>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585</v>
      </c>
    </row>
    <row r="11" spans="1:5" ht="12.75">
      <c r="A11" s="36" t="s">
        <v>52</v>
      </c>
      <c r="E11" s="37" t="s">
        <v>586</v>
      </c>
    </row>
    <row r="12" spans="1:5" ht="165.75">
      <c r="A12" t="s">
        <v>53</v>
      </c>
      <c r="E12" s="35" t="s">
        <v>587</v>
      </c>
    </row>
    <row r="13" spans="1:16" ht="12.75">
      <c r="A13" s="25" t="s">
        <v>45</v>
      </c>
      <c s="29" t="s">
        <v>23</v>
      </c>
      <c s="29" t="s">
        <v>588</v>
      </c>
      <c s="25" t="s">
        <v>92</v>
      </c>
      <c s="30" t="s">
        <v>589</v>
      </c>
      <c s="31" t="s">
        <v>126</v>
      </c>
      <c s="32">
        <v>9397.9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590</v>
      </c>
    </row>
    <row r="15" spans="1:5" ht="12.75">
      <c r="A15" s="36" t="s">
        <v>52</v>
      </c>
      <c r="E15" s="37" t="s">
        <v>591</v>
      </c>
    </row>
    <row r="16" spans="1:5" ht="38.25">
      <c r="A16" t="s">
        <v>53</v>
      </c>
      <c r="E16" s="35" t="s">
        <v>592</v>
      </c>
    </row>
    <row r="17" spans="1:16" ht="12.75">
      <c r="A17" s="25" t="s">
        <v>45</v>
      </c>
      <c s="29" t="s">
        <v>22</v>
      </c>
      <c s="29" t="s">
        <v>588</v>
      </c>
      <c s="25" t="s">
        <v>114</v>
      </c>
      <c s="30" t="s">
        <v>589</v>
      </c>
      <c s="31" t="s">
        <v>126</v>
      </c>
      <c s="32">
        <v>4091.9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593</v>
      </c>
    </row>
    <row r="19" spans="1:5" ht="12.75">
      <c r="A19" s="36" t="s">
        <v>52</v>
      </c>
      <c r="E19" s="37" t="s">
        <v>594</v>
      </c>
    </row>
    <row r="20" spans="1:5" ht="38.25">
      <c r="A20" t="s">
        <v>53</v>
      </c>
      <c r="E20" s="35" t="s">
        <v>592</v>
      </c>
    </row>
    <row r="21" spans="1:16" ht="12.75">
      <c r="A21" s="25" t="s">
        <v>45</v>
      </c>
      <c s="29" t="s">
        <v>33</v>
      </c>
      <c s="29" t="s">
        <v>588</v>
      </c>
      <c s="25" t="s">
        <v>595</v>
      </c>
      <c s="30" t="s">
        <v>589</v>
      </c>
      <c s="31" t="s">
        <v>126</v>
      </c>
      <c s="32">
        <v>3070.2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596</v>
      </c>
    </row>
    <row r="23" spans="1:5" ht="12.75">
      <c r="A23" s="36" t="s">
        <v>52</v>
      </c>
      <c r="E23" s="37" t="s">
        <v>597</v>
      </c>
    </row>
    <row r="24" spans="1:5" ht="38.25">
      <c r="A24" t="s">
        <v>53</v>
      </c>
      <c r="E24" s="35" t="s">
        <v>592</v>
      </c>
    </row>
    <row r="25" spans="1:16" ht="12.75">
      <c r="A25" s="25" t="s">
        <v>45</v>
      </c>
      <c s="29" t="s">
        <v>35</v>
      </c>
      <c s="29" t="s">
        <v>160</v>
      </c>
      <c s="25" t="s">
        <v>47</v>
      </c>
      <c s="30" t="s">
        <v>161</v>
      </c>
      <c s="31" t="s">
        <v>126</v>
      </c>
      <c s="32">
        <v>16560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162</v>
      </c>
    </row>
    <row r="27" spans="1:5" ht="12.75">
      <c r="A27" s="36" t="s">
        <v>52</v>
      </c>
      <c r="E27" s="37" t="s">
        <v>598</v>
      </c>
    </row>
    <row r="28" spans="1:5" ht="306">
      <c r="A28" t="s">
        <v>53</v>
      </c>
      <c r="E28" s="35" t="s">
        <v>164</v>
      </c>
    </row>
    <row r="29" spans="1:16" ht="12.75">
      <c r="A29" s="25" t="s">
        <v>45</v>
      </c>
      <c s="29" t="s">
        <v>37</v>
      </c>
      <c s="29" t="s">
        <v>599</v>
      </c>
      <c s="25" t="s">
        <v>47</v>
      </c>
      <c s="30" t="s">
        <v>600</v>
      </c>
      <c s="31" t="s">
        <v>126</v>
      </c>
      <c s="32">
        <v>16560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601</v>
      </c>
    </row>
    <row r="31" spans="1:5" ht="12.75">
      <c r="A31" s="36" t="s">
        <v>52</v>
      </c>
      <c r="E31" s="37" t="s">
        <v>598</v>
      </c>
    </row>
    <row r="32" spans="1:5" ht="51">
      <c r="A32" t="s">
        <v>53</v>
      </c>
      <c r="E32" s="35" t="s">
        <v>602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603</v>
      </c>
      <c s="38">
        <f>0+I8+I21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603</v>
      </c>
      <c s="6"/>
      <c s="18" t="s">
        <v>604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198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605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52.272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606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270.072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607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</f>
      </c>
      <c>
        <f>0+O22+O26+O30+O34+O38+O42+O46+O50+O54+O58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99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608</v>
      </c>
    </row>
    <row r="24" spans="1:5" ht="12.75">
      <c r="A24" s="36" t="s">
        <v>52</v>
      </c>
      <c r="E24" s="37" t="s">
        <v>609</v>
      </c>
    </row>
    <row r="25" spans="1:5" ht="12.75">
      <c r="A25" t="s">
        <v>53</v>
      </c>
      <c r="E25" s="35" t="s">
        <v>610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21.78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12.75">
      <c r="A28" s="36" t="s">
        <v>52</v>
      </c>
      <c r="E28" s="37" t="s">
        <v>611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250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612</v>
      </c>
    </row>
    <row r="32" spans="1:5" ht="12.75">
      <c r="A32" s="36" t="s">
        <v>52</v>
      </c>
      <c r="E32" s="37" t="s">
        <v>613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112.53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12.75">
      <c r="A36" s="36" t="s">
        <v>52</v>
      </c>
      <c r="E36" s="37" t="s">
        <v>614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29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12.75">
      <c r="A40" s="36" t="s">
        <v>52</v>
      </c>
      <c r="E40" s="37" t="s">
        <v>615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160</v>
      </c>
      <c s="25" t="s">
        <v>47</v>
      </c>
      <c s="30" t="s">
        <v>161</v>
      </c>
      <c s="31" t="s">
        <v>126</v>
      </c>
      <c s="32">
        <v>250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162</v>
      </c>
    </row>
    <row r="44" spans="1:5" ht="25.5">
      <c r="A44" s="36" t="s">
        <v>52</v>
      </c>
      <c r="E44" s="37" t="s">
        <v>616</v>
      </c>
    </row>
    <row r="45" spans="1:5" ht="306">
      <c r="A45" t="s">
        <v>53</v>
      </c>
      <c r="E45" s="35" t="s">
        <v>164</v>
      </c>
    </row>
    <row r="46" spans="1:16" ht="12.75">
      <c r="A46" s="25" t="s">
        <v>45</v>
      </c>
      <c s="29" t="s">
        <v>42</v>
      </c>
      <c s="29" t="s">
        <v>183</v>
      </c>
      <c s="25" t="s">
        <v>47</v>
      </c>
      <c s="30" t="s">
        <v>184</v>
      </c>
      <c s="31" t="s">
        <v>126</v>
      </c>
      <c s="32">
        <v>145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617</v>
      </c>
    </row>
    <row r="48" spans="1:5" ht="12.75">
      <c r="A48" s="36" t="s">
        <v>52</v>
      </c>
      <c r="E48" s="37" t="s">
        <v>618</v>
      </c>
    </row>
    <row r="49" spans="1:5" ht="280.5">
      <c r="A49" t="s">
        <v>53</v>
      </c>
      <c r="E49" s="35" t="s">
        <v>187</v>
      </c>
    </row>
    <row r="50" spans="1:16" ht="12.75">
      <c r="A50" s="25" t="s">
        <v>45</v>
      </c>
      <c s="29" t="s">
        <v>90</v>
      </c>
      <c s="29" t="s">
        <v>566</v>
      </c>
      <c s="25" t="s">
        <v>47</v>
      </c>
      <c s="30" t="s">
        <v>567</v>
      </c>
      <c s="31" t="s">
        <v>126</v>
      </c>
      <c s="32">
        <v>511.5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619</v>
      </c>
    </row>
    <row r="52" spans="1:5" ht="12.75">
      <c r="A52" s="36" t="s">
        <v>52</v>
      </c>
      <c r="E52" s="37" t="s">
        <v>620</v>
      </c>
    </row>
    <row r="53" spans="1:5" ht="38.25">
      <c r="A53" t="s">
        <v>53</v>
      </c>
      <c r="E53" s="35" t="s">
        <v>570</v>
      </c>
    </row>
    <row r="54" spans="1:16" ht="12.75">
      <c r="A54" s="25" t="s">
        <v>45</v>
      </c>
      <c s="29" t="s">
        <v>96</v>
      </c>
      <c s="29" t="s">
        <v>571</v>
      </c>
      <c s="25" t="s">
        <v>47</v>
      </c>
      <c s="30" t="s">
        <v>572</v>
      </c>
      <c s="31" t="s">
        <v>120</v>
      </c>
      <c s="32">
        <v>1705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621</v>
      </c>
    </row>
    <row r="56" spans="1:5" ht="12.75">
      <c r="A56" s="36" t="s">
        <v>52</v>
      </c>
      <c r="E56" s="37" t="s">
        <v>622</v>
      </c>
    </row>
    <row r="57" spans="1:5" ht="25.5">
      <c r="A57" t="s">
        <v>53</v>
      </c>
      <c r="E57" s="35" t="s">
        <v>575</v>
      </c>
    </row>
    <row r="58" spans="1:16" ht="12.75">
      <c r="A58" s="25" t="s">
        <v>45</v>
      </c>
      <c s="29" t="s">
        <v>159</v>
      </c>
      <c s="29" t="s">
        <v>623</v>
      </c>
      <c s="25" t="s">
        <v>47</v>
      </c>
      <c s="30" t="s">
        <v>624</v>
      </c>
      <c s="31" t="s">
        <v>120</v>
      </c>
      <c s="32">
        <v>1705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625</v>
      </c>
    </row>
    <row r="60" spans="1:5" ht="12.75">
      <c r="A60" s="36" t="s">
        <v>52</v>
      </c>
      <c r="E60" s="37" t="s">
        <v>622</v>
      </c>
    </row>
    <row r="61" spans="1:5" ht="38.25">
      <c r="A61" t="s">
        <v>53</v>
      </c>
      <c r="E61" s="35" t="s">
        <v>626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627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627</v>
      </c>
      <c s="6"/>
      <c s="18" t="s">
        <v>628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566</v>
      </c>
      <c s="25" t="s">
        <v>47</v>
      </c>
      <c s="30" t="s">
        <v>567</v>
      </c>
      <c s="31" t="s">
        <v>126</v>
      </c>
      <c s="32">
        <v>3070.2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629</v>
      </c>
    </row>
    <row r="11" spans="1:5" ht="12.75">
      <c r="A11" s="36" t="s">
        <v>52</v>
      </c>
      <c r="E11" s="37" t="s">
        <v>630</v>
      </c>
    </row>
    <row r="12" spans="1:5" ht="38.25">
      <c r="A12" t="s">
        <v>53</v>
      </c>
      <c r="E12" s="35" t="s">
        <v>570</v>
      </c>
    </row>
    <row r="13" spans="1:16" ht="12.75">
      <c r="A13" s="25" t="s">
        <v>45</v>
      </c>
      <c s="29" t="s">
        <v>23</v>
      </c>
      <c s="29" t="s">
        <v>623</v>
      </c>
      <c s="25" t="s">
        <v>47</v>
      </c>
      <c s="30" t="s">
        <v>624</v>
      </c>
      <c s="31" t="s">
        <v>120</v>
      </c>
      <c s="32">
        <v>8772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38.25">
      <c r="A14" s="34" t="s">
        <v>50</v>
      </c>
      <c r="E14" s="35" t="s">
        <v>625</v>
      </c>
    </row>
    <row r="15" spans="1:5" ht="12.75">
      <c r="A15" s="36" t="s">
        <v>52</v>
      </c>
      <c r="E15" s="37" t="s">
        <v>631</v>
      </c>
    </row>
    <row r="16" spans="1:5" ht="38.25">
      <c r="A16" t="s">
        <v>53</v>
      </c>
      <c r="E16" s="35" t="s">
        <v>626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