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Králův Dvůr/podklady pro zakazku/III-11517 Zadní Třebaň, II-115 Osov, III-11526 Liteň, III-11536 Všeradice/"/>
    </mc:Choice>
  </mc:AlternateContent>
  <xr:revisionPtr revIDLastSave="0" documentId="14_{86399D67-2657-4717-AC44-F1FB3297A9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ace" sheetId="1" r:id="rId1"/>
    <sheet name="115" sheetId="2" r:id="rId2"/>
    <sheet name="11517" sheetId="3" r:id="rId3"/>
    <sheet name="11525" sheetId="5" r:id="rId4"/>
    <sheet name="11536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1" i="5"/>
  <c r="G11" i="3"/>
  <c r="G18" i="3"/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29" i="6" l="1"/>
  <c r="G30" i="6" s="1"/>
  <c r="G31" i="6" s="1"/>
  <c r="G29" i="5" l="1"/>
  <c r="G28" i="5"/>
  <c r="G27" i="5"/>
  <c r="G26" i="5"/>
  <c r="G25" i="5"/>
  <c r="G24" i="5"/>
  <c r="G23" i="5"/>
  <c r="G22" i="5"/>
  <c r="G21" i="5"/>
  <c r="G20" i="5"/>
  <c r="G19" i="5"/>
  <c r="G17" i="5"/>
  <c r="G16" i="5"/>
  <c r="G15" i="5"/>
  <c r="G14" i="5"/>
  <c r="G13" i="5"/>
  <c r="G12" i="5"/>
  <c r="G10" i="5"/>
  <c r="G9" i="5"/>
  <c r="G30" i="5" l="1"/>
  <c r="G31" i="5" s="1"/>
  <c r="G32" i="5" s="1"/>
  <c r="G30" i="3" l="1"/>
  <c r="G29" i="3"/>
  <c r="G28" i="3"/>
  <c r="G27" i="3"/>
  <c r="G26" i="3"/>
  <c r="G25" i="3"/>
  <c r="G24" i="3"/>
  <c r="G23" i="3"/>
  <c r="G22" i="3"/>
  <c r="G21" i="3"/>
  <c r="G20" i="3"/>
  <c r="G19" i="3"/>
  <c r="G17" i="3"/>
  <c r="G16" i="3"/>
  <c r="G15" i="3"/>
  <c r="G14" i="3"/>
  <c r="G13" i="3"/>
  <c r="G12" i="3"/>
  <c r="G10" i="3"/>
  <c r="G9" i="3"/>
  <c r="G31" i="3" l="1"/>
  <c r="G32" i="3" s="1"/>
  <c r="G33" i="3" s="1"/>
  <c r="G19" i="2" l="1"/>
  <c r="G16" i="2"/>
  <c r="G17" i="2" l="1"/>
  <c r="G18" i="2" l="1"/>
  <c r="G15" i="2"/>
  <c r="G24" i="2" l="1"/>
  <c r="G25" i="2" l="1"/>
  <c r="G10" i="2"/>
  <c r="G12" i="2" l="1"/>
  <c r="G11" i="2"/>
  <c r="G9" i="2"/>
  <c r="G26" i="2"/>
  <c r="G23" i="2"/>
  <c r="G22" i="2"/>
  <c r="G21" i="2"/>
  <c r="G20" i="2"/>
  <c r="G14" i="2"/>
  <c r="G13" i="2"/>
  <c r="I22" i="1" l="1"/>
  <c r="G27" i="2" l="1"/>
  <c r="G28" i="2" l="1"/>
  <c r="G29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<sst xmlns="http://schemas.openxmlformats.org/spreadsheetml/2006/main" count="356" uniqueCount="135">
  <si>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</si>
  <si>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</si>
  <si>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</si>
  <si>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</si>
  <si>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</si>
  <si>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</si>
  <si>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</si>
  <si>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</si>
  <si>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</si>
  <si>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</si>
  <si>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</si>
  <si>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</si>
  <si>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</si>
  <si>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</si>
  <si>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</si>
  <si>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</si>
  <si>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</si>
  <si>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</si>
  <si>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</si>
  <si>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</si>
  <si>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</si>
  <si>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</si>
  <si>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</si>
  <si>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</si>
  <si>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</si>
  <si>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</si>
  <si>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</si>
  <si>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</si>
  <si>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</si>
  <si>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</si>
  <si>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</si>
  <si>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</si>
  <si>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</si>
  <si>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</si>
  <si>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</si>
  <si>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</si>
  <si>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</si>
  <si>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</si>
  <si>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</si>
  <si>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</si>
  <si>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</si>
  <si>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</si>
  <si>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</si>
  <si>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</si>
  <si>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</si>
  <si>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</si>
  <si>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</si>
  <si>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</si>
  <si>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</si>
  <si>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</si>
  <si>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</si>
  <si>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</si>
  <si>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</si>
  <si>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</si>
  <si>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</si>
  <si>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</si>
  <si>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</si>
  <si>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</si>
  <si>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</si>
  <si>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</si>
  <si>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</si>
  <si>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</si>
  <si>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</si>
  <si>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</si>
  <si>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</si>
  <si>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</si>
  <si>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</si>
  <si>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</si>
  <si>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</si>
  <si>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</si>
  <si>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</si>
  <si>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</si>
  <si>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</si>
  <si>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</si>
  <si>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součet</t>
  </si>
  <si>
    <t xml:space="preserve">VODOR DOPRAV ZNAČ PLASTEM STRUKTURÁLNÍ NEHLUČNÉ - DOD A POKLÁDKA - vodící proužek 12,5;  </t>
  </si>
  <si>
    <t>014102.R</t>
  </si>
  <si>
    <t xml:space="preserve">VDZ - 12,5 ,   BARVOU, ZÁKLADNÍ </t>
  </si>
  <si>
    <t>VOZOVKOVÉ VRSTVY ZE ŠTĚRKODRTI ŠDA , tl. 200mm</t>
  </si>
  <si>
    <t>VOZOVKOVÉ VRSTVY Z MECHANICKY ZPEVNĚNÉHO KAMENIVA TL. DO 150MM</t>
  </si>
  <si>
    <t xml:space="preserve">574B44         </t>
  </si>
  <si>
    <t>ASFALTOVÝ BETON PRO OBRUSNÉ VRSTVY MODIFIK ACO 11+ ,  tl. 50MM</t>
  </si>
  <si>
    <t xml:space="preserve">574A03   </t>
  </si>
  <si>
    <t xml:space="preserve">OSTATNÍ POŽADAVKY - DIO, GEODETICKÉ ZAMĚŘENÍ SKUTEČNÉHO PROVEDENÍ před a po dokončení včetně zaměření zesílení konstrukce , ZJIŠTENÍ A VYTYČENÍ INŽ. SÍTÍ,  </t>
  </si>
  <si>
    <t>ASFALTOVÝ BETON PRO PODKLADNÍ VRSTVY ACP 16+,  tl. 70mm</t>
  </si>
  <si>
    <t>574C66</t>
  </si>
  <si>
    <t>SPOJOVACÍ POSTŘIK Z  EMULZE DO 0,5KG/M2</t>
  </si>
  <si>
    <t>Název akce : III/11517 Zadní Třebáň</t>
  </si>
  <si>
    <t xml:space="preserve">staničení silnice III/11517  v km 1,026 - 1,576, délka úseku 0,550km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</si>
  <si>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</si>
  <si>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</si>
  <si>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</si>
  <si>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 xml:space="preserve">ODKOP PRO SPOD STAVBU SILNIC A ŽELEZNIC TŘ. I, ODVOZ DO 20KM,  vzdálenost uvedena orientačně, vč. odvozu na skládku, odstranění stávající zeminy (případně konstrukce podkladních vrstev), tl. 320mm  </t>
  </si>
  <si>
    <t>VOZOVKOVÉ VRSTVY ZE ŠTĚRKODRTI ŠDA , tl. 300mm</t>
  </si>
  <si>
    <t>SPOJOVACÍ POSTŘIK ZE SIL. EMULZE DO 0,5KG/M2</t>
  </si>
  <si>
    <t>574E66</t>
  </si>
  <si>
    <t xml:space="preserve">574A44  </t>
  </si>
  <si>
    <t>ASFALTOVÝ BETON PRO OBRUSNÉ VRSTVY ACO 11+,  tl. 50 mm</t>
  </si>
  <si>
    <t xml:space="preserve">574A04    </t>
  </si>
  <si>
    <t>ASFALTOVÝ BETON PRO OBRUSNÉ VRSTVY ACO 11+ - lokální vyrovnávka</t>
  </si>
  <si>
    <t>VÝŠKOVÁ ÚPRAVA POKLOPŮ</t>
  </si>
  <si>
    <t>ks</t>
  </si>
  <si>
    <t>VÝŠKOVÁ ÚPRAVA KRYCÍCH HRNCŮ</t>
  </si>
  <si>
    <t>Název akce : III/11525 Liteň - Leč</t>
  </si>
  <si>
    <t xml:space="preserve">staničení silnice III/11525  v km 0,080 - 2,176, délka úseku 2,096km </t>
  </si>
  <si>
    <t>Název akce : III/11536 Všeradice</t>
  </si>
  <si>
    <t xml:space="preserve">staničení silnice III/11536  v km 0,000 - 1,350, délka úseku 1,350km </t>
  </si>
  <si>
    <t>ODKOP PRO SPOD STAVBU SILNIC A ŽELEZNIC TŘ. I, ODVOZ DO 20KM,  vzdálenost uvedena orientačně, vč. odvozu na skládku, odstranění stávající zeminy (případně konstrukce podkladních vrstev)v tl. 370mm</t>
  </si>
  <si>
    <t>VÝŠKOVÁ ÚPRAVA POKLOPŮ, VPUSTÍ</t>
  </si>
  <si>
    <t xml:space="preserve">staničení silnice II/115  v km  30,884 - 31,529, délka úseku 0,645km </t>
  </si>
  <si>
    <t xml:space="preserve">Název akce : II/115 Skřipel -Osov </t>
  </si>
  <si>
    <t>II/115 Skřipel, III/11517 Zadní Třebaň, III/11525 Liteň, III/11536 Všeradice</t>
  </si>
  <si>
    <t xml:space="preserve">II/115  v km 30,884 - 31,529, délka úseku 0,645km , III/11517  v km 1,026 - 1,576, délka úseku 0,550km ,III/11525  v km 0,080 - 2,176, délka úseku 2,096km, III/11536  v km 0,000 - 1,350, délka úseku 1,350km </t>
  </si>
  <si>
    <t xml:space="preserve">obnova obrusné vrstvy </t>
  </si>
  <si>
    <t>ZPEVNĚNÍ KRAJNIC Z RECYKLÁTU DO TL. 100MM  (R-materiál frakce 0-22)</t>
  </si>
  <si>
    <t>ODKOP PRO SPOD STAVBU SILNIC A ŽELEZNIC TŘ. I, ODVOZ DO 20KM,  vzdálenost uvedena orientačně, vč. odvozu na skládku, odstranění stávající zeminy (případně konstrukce podkladních vrstev) v tl. 350mm</t>
  </si>
  <si>
    <t>ULOŽENÍ ODPADU ZE STAVBY NA SKLÁDKU s oprávněním k opětovnému využití - recyklační středisko - zemina s kamenivem  kód  17 05 04- 1201,3t, asfalt. směsi kod 17 03 02 - 0,075t</t>
  </si>
  <si>
    <t>113728A</t>
  </si>
  <si>
    <t>FRÉZOVÁNÍ ZPEVNĚNÝCH PLOCH ASFALTOVÝCH - DOPRAVA - 20KM (kontaminovaný odpad) odhad 78,75t</t>
  </si>
  <si>
    <t>FRÉZOVÁNÍ ZPEVNĚNÝCH PLOCH ASFALTOVÝCH - DOPRAVA - 30KM (kontaminovaný odpad) - odhad 66t</t>
  </si>
  <si>
    <t>ZPEVNĚNÍ KRAJNIC Z RECYKLÁTU DO TL. 100MM   (R-materiál frakce 0-22)</t>
  </si>
  <si>
    <t>ULOŽENÍ ODPADU ZE STAVBY NA SKLÁDKU s oprávněním k opětovnému využití - recyklační středisko, zemina s kamenivem  kód  17 05 04- 508t, asfalt. směsi kod 17 03 02 -0,47 t</t>
  </si>
  <si>
    <t>ULOŽENÍ ODPADU ZE STAVBY NA SKLÁDKU s oprávněním k opětovnému využití - recyklační středisko, zemina s kamenivem  kód  17 05 04- 626,4t, asfalt. směsi kod 17 03 02 - 0,075t</t>
  </si>
  <si>
    <t>INFILTRAČNÍ POSTŘIK Z EMULZE DO 1,0KG/M2</t>
  </si>
  <si>
    <t>ASFALTOVÝ BETON PRO OBRUSNÉ VRSTVY MODIFIK ACO 11+ - lokální vyrovnávka</t>
  </si>
  <si>
    <t>ASFALTOVÝ BETON PRO PODKLADNÍ VRSTVY ACL 16+, v prům.  tl. 60mm  - vyrovnávka</t>
  </si>
  <si>
    <t>574C06</t>
  </si>
  <si>
    <t xml:space="preserve">ASFALTOVÝ BETON PRO OBRUSNÉ VRSTVY ACO 11+ - lokální vyrovnávka,  </t>
  </si>
  <si>
    <t>FRÉZOVÁNÍ ZPEVNĚNÝCH PLOCH ASFALTOVÝCH,  ODVOZ DO 20KM v tl. 50mm + sanace v prům. tl. 50mm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 (rozsah sanací byl lokalizován a zaměřen převážně v krajích vozovky v šíři 1,25m na  5 místech o součtové délce 400m)</t>
  </si>
  <si>
    <t>FRÉZOVÁNÍ ZPEVNĚNÝCH PLOCH ASFALTOVÝCH,  ODVOZ DO 20KM v tl. 50mm + sanace 70mm (položka obsahuje odbourání hran frézované plochy v místě napojení -  malé množství bouraného materiálu bude zahrnuto v ceně položky 014102.R) (rozsah sanací byl lokalizován a zaměřen po obou krajích  vozovky v šíři 1,25m v  souvisle délce 1280m)</t>
  </si>
  <si>
    <t>FRÉZOVÁNÍ ZPEVNĚNÝCH PLOCH ASFALTOVÝCH,  ODVOZ DO 20KM v tl 50mm+ 50mm sanace    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recyklovat,                                                                                                                                  - položka obsahuje odbourání hran frézované plochy v místě napojení -  malé množství bouraného materiálu bude zahrnuto v ceně položky 014102.R (rozsah sanací byl lokalizován a zaměřen převážně v krajích vozovky v šíři 1,25m na 6 místech o součtové délce délce 720m)</t>
  </si>
  <si>
    <t xml:space="preserve"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veškerý R-mateiál má zhotovitel dle budoucí SoD  za povinnost odkoupit jako  nadbytečný materiál dle směrnice Objednatele R-SM 16-02, a dále dle směrnice R-Sm-42 je povinen takový materiál recyklovat  </t>
  </si>
  <si>
    <t>FRÉZOVÁNÍ ZPEVNĚNÝCH PLOCH ASFALTOVÝCH - BEZ DOPRAVY  - dofrézování vozovky , mat. který může obsahovat PAU ve třídě ZAS-T3                                                                                                                                                           -  veškerý R-mateiál má zhotovitel dle budoucí SoD  za povinnost odkoupit jako  nadbytečný materiál dle směrnice Objednatele R-SM 16-02, a dále dle směrnice R-Sm-42 je povinen takový materiál recyklovat</t>
  </si>
  <si>
    <t>FRÉZOVÁNÍ ZPEVNĚNÝCH PLOCH ASFALTOVÝCH,  ODVOZ DO 20KM v tl 30mm+ 50mm sanace    (průtah obcí Leč hl. do 100mm)  - veškerý R-mateiál má zhotovitel dle budoucí SoD  za povinnost odkoupit jako  nadbytečný materiál dle směrnice Objednatele R-SM 16-02, a dále dle směrnice R-Sm-42 je povinen takový materiál recyklovat,    - položka obsahuje odbourání hran frézované plochy v místě napojení -  malé množství bouraného materiálu bude zahrnuto v ceně položky 014102.R  (rozsah sanací byl lokalizován a zaměřen převážně v krajích vozovky v šíři 1,25m na  10 místech o součtové délce délce 1220m)</t>
  </si>
  <si>
    <t>ULOŽENÍ ODPADU ZE STAVBY NA SKLÁDKU s oprávněním k opětovnému využití - recyklační středisko, zemina s kamenivem  kód  17 05 04- 1357,2t, asfalt. směsi kod 17 03 02 -0,21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</si>
</sst>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12"/>
  </cellStyleXfs>
  <cellXfs count="203">
    <xf numFmtId="0" fontId="0" fillId="0" borderId="0" xfId="0" applyAlignment="1">
      <alignment vertical="top"/>
    </xf>
    <xf numFmtId="0" fontId="2" fillId="0" borderId="0" xfId="0" applyFont="1"/>
    <xf numFmtId="0" fontId="7" fillId="0" borderId="0" xfId="0" applyFont="1" applyAlignment="1">
      <alignment vertical="top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12" fillId="0" borderId="9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49" fontId="7" fillId="0" borderId="28" xfId="0" applyNumberFormat="1" applyFont="1" applyBorder="1" applyAlignment="1">
      <alignment horizontal="right" vertical="center"/>
    </xf>
    <xf numFmtId="2" fontId="7" fillId="0" borderId="36" xfId="0" applyNumberFormat="1" applyFont="1" applyBorder="1"/>
    <xf numFmtId="4" fontId="6" fillId="2" borderId="38" xfId="0" applyNumberFormat="1" applyFont="1" applyFill="1" applyBorder="1" applyAlignment="1">
      <alignment horizontal="right" vertical="center"/>
    </xf>
    <xf numFmtId="49" fontId="7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vertical="top"/>
    </xf>
    <xf numFmtId="49" fontId="18" fillId="0" borderId="12" xfId="0" applyNumberFormat="1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164" fontId="10" fillId="0" borderId="53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64" fontId="9" fillId="0" borderId="19" xfId="0" applyNumberFormat="1" applyFont="1" applyBorder="1" applyAlignment="1">
      <alignment horizontal="center" vertical="top"/>
    </xf>
    <xf numFmtId="164" fontId="10" fillId="0" borderId="25" xfId="0" applyNumberFormat="1" applyFont="1" applyBorder="1" applyAlignment="1">
      <alignment horizontal="center" vertical="top"/>
    </xf>
    <xf numFmtId="164" fontId="9" fillId="0" borderId="29" xfId="0" applyNumberFormat="1" applyFont="1" applyBorder="1" applyAlignment="1">
      <alignment horizontal="center" vertical="top"/>
    </xf>
    <xf numFmtId="0" fontId="10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 wrapText="1"/>
    </xf>
    <xf numFmtId="4" fontId="10" fillId="3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2" fontId="7" fillId="0" borderId="0" xfId="0" applyNumberFormat="1" applyFont="1" applyAlignment="1">
      <alignment vertical="top"/>
    </xf>
    <xf numFmtId="2" fontId="6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164" fontId="10" fillId="4" borderId="28" xfId="0" applyNumberFormat="1" applyFont="1" applyFill="1" applyBorder="1" applyAlignment="1">
      <alignment horizontal="center" vertical="center"/>
    </xf>
    <xf numFmtId="49" fontId="10" fillId="0" borderId="33" xfId="0" applyNumberFormat="1" applyFont="1" applyBorder="1" applyAlignment="1">
      <alignment horizontal="left" vertical="top"/>
    </xf>
    <xf numFmtId="0" fontId="10" fillId="0" borderId="2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9" fontId="10" fillId="3" borderId="22" xfId="0" applyNumberFormat="1" applyFont="1" applyFill="1" applyBorder="1" applyAlignment="1">
      <alignment horizontal="left" vertical="center"/>
    </xf>
    <xf numFmtId="0" fontId="21" fillId="0" borderId="12" xfId="1" applyAlignment="1">
      <alignment vertical="top"/>
    </xf>
    <xf numFmtId="0" fontId="7" fillId="0" borderId="12" xfId="1" applyFont="1" applyAlignment="1">
      <alignment vertical="top"/>
    </xf>
    <xf numFmtId="2" fontId="7" fillId="0" borderId="12" xfId="1" applyNumberFormat="1" applyFont="1" applyAlignment="1">
      <alignment vertical="top"/>
    </xf>
    <xf numFmtId="2" fontId="7" fillId="0" borderId="12" xfId="1" applyNumberFormat="1" applyFont="1" applyAlignment="1">
      <alignment horizontal="center" vertical="center"/>
    </xf>
    <xf numFmtId="0" fontId="19" fillId="0" borderId="12" xfId="1" applyFont="1" applyAlignment="1">
      <alignment vertical="top"/>
    </xf>
    <xf numFmtId="0" fontId="7" fillId="0" borderId="12" xfId="1" applyFont="1" applyAlignment="1">
      <alignment horizontal="center" vertical="center"/>
    </xf>
    <xf numFmtId="1" fontId="7" fillId="0" borderId="12" xfId="1" applyNumberFormat="1" applyFont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49" fontId="10" fillId="0" borderId="33" xfId="1" applyNumberFormat="1" applyFont="1" applyBorder="1" applyAlignment="1">
      <alignment horizontal="left" vertical="top"/>
    </xf>
    <xf numFmtId="0" fontId="10" fillId="0" borderId="15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164" fontId="10" fillId="4" borderId="15" xfId="1" applyNumberFormat="1" applyFont="1" applyFill="1" applyBorder="1" applyAlignment="1">
      <alignment horizontal="center" vertical="center"/>
    </xf>
    <xf numFmtId="164" fontId="10" fillId="0" borderId="19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center"/>
    </xf>
    <xf numFmtId="4" fontId="10" fillId="3" borderId="22" xfId="1" applyNumberFormat="1" applyFont="1" applyFill="1" applyBorder="1" applyAlignment="1">
      <alignment horizontal="center" vertical="center"/>
    </xf>
    <xf numFmtId="164" fontId="10" fillId="4" borderId="22" xfId="1" applyNumberFormat="1" applyFont="1" applyFill="1" applyBorder="1" applyAlignment="1">
      <alignment horizontal="center" vertical="center"/>
    </xf>
    <xf numFmtId="164" fontId="10" fillId="0" borderId="25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4" fontId="10" fillId="0" borderId="22" xfId="1" applyNumberFormat="1" applyFont="1" applyBorder="1" applyAlignment="1">
      <alignment horizontal="center" vertical="center"/>
    </xf>
    <xf numFmtId="0" fontId="10" fillId="3" borderId="22" xfId="1" applyFont="1" applyFill="1" applyBorder="1" applyAlignment="1">
      <alignment horizontal="left" vertical="center"/>
    </xf>
    <xf numFmtId="0" fontId="10" fillId="3" borderId="22" xfId="1" applyFont="1" applyFill="1" applyBorder="1" applyAlignment="1">
      <alignment horizontal="left" vertical="center" wrapText="1"/>
    </xf>
    <xf numFmtId="49" fontId="10" fillId="3" borderId="22" xfId="1" applyNumberFormat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/>
    </xf>
    <xf numFmtId="0" fontId="21" fillId="3" borderId="12" xfId="1" applyFill="1" applyAlignment="1">
      <alignment vertical="top"/>
    </xf>
    <xf numFmtId="0" fontId="10" fillId="0" borderId="52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center" vertical="center"/>
    </xf>
    <xf numFmtId="4" fontId="10" fillId="0" borderId="26" xfId="1" applyNumberFormat="1" applyFont="1" applyBorder="1" applyAlignment="1">
      <alignment horizontal="center" vertical="center"/>
    </xf>
    <xf numFmtId="164" fontId="10" fillId="4" borderId="26" xfId="1" applyNumberFormat="1" applyFont="1" applyFill="1" applyBorder="1" applyAlignment="1">
      <alignment horizontal="center" vertical="center"/>
    </xf>
    <xf numFmtId="164" fontId="10" fillId="0" borderId="53" xfId="1" applyNumberFormat="1" applyFont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/>
    </xf>
    <xf numFmtId="0" fontId="10" fillId="0" borderId="28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center" vertical="center"/>
    </xf>
    <xf numFmtId="4" fontId="10" fillId="0" borderId="28" xfId="1" applyNumberFormat="1" applyFont="1" applyBorder="1" applyAlignment="1">
      <alignment horizontal="center" vertical="center"/>
    </xf>
    <xf numFmtId="164" fontId="10" fillId="4" borderId="28" xfId="1" applyNumberFormat="1" applyFont="1" applyFill="1" applyBorder="1" applyAlignment="1">
      <alignment horizontal="center" vertical="center"/>
    </xf>
    <xf numFmtId="164" fontId="10" fillId="0" borderId="29" xfId="1" applyNumberFormat="1" applyFont="1" applyBorder="1" applyAlignment="1">
      <alignment horizontal="center" vertical="center"/>
    </xf>
    <xf numFmtId="164" fontId="9" fillId="0" borderId="19" xfId="1" applyNumberFormat="1" applyFont="1" applyBorder="1" applyAlignment="1">
      <alignment horizontal="center" vertical="top"/>
    </xf>
    <xf numFmtId="164" fontId="10" fillId="0" borderId="25" xfId="1" applyNumberFormat="1" applyFont="1" applyBorder="1" applyAlignment="1">
      <alignment horizontal="center" vertical="top"/>
    </xf>
    <xf numFmtId="164" fontId="9" fillId="0" borderId="29" xfId="1" applyNumberFormat="1" applyFont="1" applyBorder="1" applyAlignment="1">
      <alignment horizontal="center" vertical="top"/>
    </xf>
    <xf numFmtId="2" fontId="21" fillId="0" borderId="12" xfId="1" applyNumberFormat="1" applyAlignment="1">
      <alignment vertical="top"/>
    </xf>
    <xf numFmtId="49" fontId="10" fillId="0" borderId="33" xfId="1" applyNumberFormat="1" applyFont="1" applyBorder="1" applyAlignment="1">
      <alignment vertical="top"/>
    </xf>
    <xf numFmtId="49" fontId="10" fillId="3" borderId="22" xfId="1" applyNumberFormat="1" applyFont="1" applyFill="1" applyBorder="1" applyAlignment="1">
      <alignment horizontal="center" vertical="center"/>
    </xf>
    <xf numFmtId="11" fontId="10" fillId="3" borderId="22" xfId="1" applyNumberFormat="1" applyFont="1" applyFill="1" applyBorder="1" applyAlignment="1">
      <alignment horizontal="center" vertical="center"/>
    </xf>
    <xf numFmtId="11" fontId="10" fillId="3" borderId="22" xfId="1" applyNumberFormat="1" applyFont="1" applyFill="1" applyBorder="1" applyAlignment="1">
      <alignment horizontal="left" vertical="center"/>
    </xf>
    <xf numFmtId="0" fontId="10" fillId="0" borderId="56" xfId="1" applyFont="1" applyBorder="1" applyAlignment="1">
      <alignment horizontal="center" vertical="center"/>
    </xf>
    <xf numFmtId="0" fontId="10" fillId="0" borderId="57" xfId="1" applyFont="1" applyBorder="1" applyAlignment="1">
      <alignment horizontal="left" vertical="center"/>
    </xf>
    <xf numFmtId="0" fontId="10" fillId="0" borderId="58" xfId="1" applyFont="1" applyBorder="1" applyAlignment="1">
      <alignment vertical="top"/>
    </xf>
    <xf numFmtId="49" fontId="16" fillId="0" borderId="46" xfId="0" applyNumberFormat="1" applyFont="1" applyBorder="1" applyAlignment="1">
      <alignment horizontal="left" vertical="center"/>
    </xf>
    <xf numFmtId="0" fontId="4" fillId="0" borderId="47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49" fontId="7" fillId="0" borderId="41" xfId="0" applyNumberFormat="1" applyFont="1" applyBorder="1" applyAlignment="1">
      <alignment horizontal="left" vertical="center"/>
    </xf>
    <xf numFmtId="0" fontId="4" fillId="0" borderId="42" xfId="0" applyFont="1" applyBorder="1" applyAlignment="1">
      <alignment vertical="top"/>
    </xf>
    <xf numFmtId="0" fontId="4" fillId="0" borderId="43" xfId="0" applyFont="1" applyBorder="1" applyAlignment="1">
      <alignment vertical="top"/>
    </xf>
    <xf numFmtId="49" fontId="16" fillId="0" borderId="41" xfId="0" applyNumberFormat="1" applyFont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45" xfId="0" applyFont="1" applyBorder="1" applyAlignment="1">
      <alignment vertical="top"/>
    </xf>
    <xf numFmtId="49" fontId="18" fillId="0" borderId="49" xfId="0" applyNumberFormat="1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49" fontId="5" fillId="2" borderId="3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49" fontId="8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vertical="top"/>
    </xf>
    <xf numFmtId="49" fontId="6" fillId="2" borderId="23" xfId="0" applyNumberFormat="1" applyFont="1" applyFill="1" applyBorder="1" applyAlignment="1">
      <alignment horizontal="left" vertical="center"/>
    </xf>
    <xf numFmtId="0" fontId="4" fillId="0" borderId="37" xfId="0" applyFont="1" applyBorder="1" applyAlignment="1">
      <alignment vertical="top"/>
    </xf>
    <xf numFmtId="49" fontId="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/>
    </xf>
    <xf numFmtId="0" fontId="23" fillId="0" borderId="24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vertical="top"/>
    </xf>
    <xf numFmtId="14" fontId="2" fillId="2" borderId="16" xfId="0" applyNumberFormat="1" applyFont="1" applyFill="1" applyBorder="1" applyAlignment="1">
      <alignment horizontal="left"/>
    </xf>
    <xf numFmtId="0" fontId="4" fillId="0" borderId="20" xfId="0" applyFont="1" applyBorder="1" applyAlignment="1">
      <alignment vertical="top"/>
    </xf>
    <xf numFmtId="49" fontId="2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/>
    </xf>
    <xf numFmtId="0" fontId="4" fillId="0" borderId="17" xfId="0" applyFont="1" applyBorder="1" applyAlignment="1">
      <alignment vertical="top"/>
    </xf>
    <xf numFmtId="49" fontId="15" fillId="0" borderId="23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top"/>
    </xf>
    <xf numFmtId="49" fontId="2" fillId="2" borderId="11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top"/>
    </xf>
    <xf numFmtId="49" fontId="9" fillId="2" borderId="11" xfId="0" applyNumberFormat="1" applyFont="1" applyFill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vertical="top"/>
    </xf>
    <xf numFmtId="0" fontId="9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vertical="top"/>
    </xf>
    <xf numFmtId="0" fontId="9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vertical="top"/>
    </xf>
    <xf numFmtId="0" fontId="7" fillId="0" borderId="0" xfId="0" applyFont="1" applyAlignment="1">
      <alignment vertical="top"/>
    </xf>
    <xf numFmtId="0" fontId="9" fillId="0" borderId="39" xfId="1" applyFont="1" applyBorder="1" applyAlignment="1">
      <alignment horizontal="left" vertical="top"/>
    </xf>
    <xf numFmtId="0" fontId="2" fillId="0" borderId="40" xfId="1" applyFont="1" applyBorder="1" applyAlignment="1">
      <alignment vertical="top"/>
    </xf>
    <xf numFmtId="0" fontId="2" fillId="0" borderId="31" xfId="1" applyFont="1" applyBorder="1" applyAlignment="1">
      <alignment vertical="top"/>
    </xf>
    <xf numFmtId="0" fontId="6" fillId="0" borderId="12" xfId="1" applyFont="1" applyAlignment="1">
      <alignment horizontal="center" vertical="top"/>
    </xf>
    <xf numFmtId="0" fontId="21" fillId="0" borderId="12" xfId="1" applyAlignment="1">
      <alignment vertical="top"/>
    </xf>
    <xf numFmtId="0" fontId="6" fillId="0" borderId="12" xfId="1" applyFont="1" applyAlignment="1">
      <alignment horizontal="left" vertical="top"/>
    </xf>
    <xf numFmtId="0" fontId="7" fillId="0" borderId="12" xfId="1" applyFont="1" applyAlignment="1">
      <alignment vertical="top"/>
    </xf>
    <xf numFmtId="0" fontId="9" fillId="0" borderId="32" xfId="1" applyFont="1" applyBorder="1" applyAlignment="1">
      <alignment horizontal="left" vertical="top"/>
    </xf>
    <xf numFmtId="0" fontId="2" fillId="0" borderId="18" xfId="1" applyFont="1" applyBorder="1" applyAlignment="1">
      <alignment vertical="top"/>
    </xf>
    <xf numFmtId="0" fontId="2" fillId="0" borderId="33" xfId="1" applyFont="1" applyBorder="1" applyAlignment="1">
      <alignment vertical="top"/>
    </xf>
    <xf numFmtId="0" fontId="9" fillId="0" borderId="34" xfId="1" applyFont="1" applyBorder="1" applyAlignment="1">
      <alignment horizontal="left" vertical="top"/>
    </xf>
    <xf numFmtId="0" fontId="2" fillId="0" borderId="37" xfId="1" applyFont="1" applyBorder="1" applyAlignment="1">
      <alignment vertical="top"/>
    </xf>
    <xf numFmtId="0" fontId="2" fillId="0" borderId="38" xfId="1" applyFont="1" applyBorder="1" applyAlignment="1">
      <alignment vertical="top"/>
    </xf>
  </cellXfs>
  <cellStyles count="2">
    <cellStyle name="Normální" xfId="0" builtinId="0"/>
    <cellStyle name="Normální 2" xfId="1" xr:uid="{AB37A08C-8AC7-4D52-AC33-53A493AD7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workbookViewId="0">
      <selection activeCell="D28" sqref="D28:F28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9" ht="22.5" customHeight="1" x14ac:dyDescent="0.25">
      <c r="A1" s="170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9" ht="13.5" customHeight="1" x14ac:dyDescent="0.25">
      <c r="A2" s="145" t="s">
        <v>1</v>
      </c>
      <c r="B2" s="146"/>
      <c r="C2" s="148" t="s">
        <v>111</v>
      </c>
      <c r="D2" s="149"/>
      <c r="E2" s="153" t="s">
        <v>2</v>
      </c>
      <c r="F2" s="154" t="s">
        <v>3</v>
      </c>
      <c r="G2" s="146"/>
      <c r="H2" s="153" t="s">
        <v>4</v>
      </c>
      <c r="I2" s="171" t="s">
        <v>66</v>
      </c>
    </row>
    <row r="3" spans="1:9" ht="33" customHeight="1" x14ac:dyDescent="0.25">
      <c r="A3" s="147"/>
      <c r="B3" s="139"/>
      <c r="C3" s="150"/>
      <c r="D3" s="151"/>
      <c r="E3" s="139"/>
      <c r="F3" s="139"/>
      <c r="G3" s="139"/>
      <c r="H3" s="139"/>
      <c r="I3" s="172"/>
    </row>
    <row r="4" spans="1:9" ht="13.5" customHeight="1" x14ac:dyDescent="0.25">
      <c r="A4" s="169" t="s">
        <v>5</v>
      </c>
      <c r="B4" s="139"/>
      <c r="C4" s="152" t="s">
        <v>113</v>
      </c>
      <c r="D4" s="139"/>
      <c r="E4" s="155" t="s">
        <v>7</v>
      </c>
      <c r="F4" s="155"/>
      <c r="G4" s="139"/>
      <c r="H4" s="155" t="s">
        <v>4</v>
      </c>
      <c r="I4" s="175" t="s">
        <v>8</v>
      </c>
    </row>
    <row r="5" spans="1:9" ht="13.5" customHeight="1" x14ac:dyDescent="0.25">
      <c r="A5" s="147"/>
      <c r="B5" s="139"/>
      <c r="C5" s="139"/>
      <c r="D5" s="139"/>
      <c r="E5" s="139"/>
      <c r="F5" s="139"/>
      <c r="G5" s="139"/>
      <c r="H5" s="139"/>
      <c r="I5" s="176"/>
    </row>
    <row r="6" spans="1:9" ht="13.5" customHeight="1" x14ac:dyDescent="0.25">
      <c r="A6" s="169" t="s">
        <v>13</v>
      </c>
      <c r="B6" s="139"/>
      <c r="C6" s="177" t="s">
        <v>112</v>
      </c>
      <c r="D6" s="178"/>
      <c r="E6" s="155" t="s">
        <v>18</v>
      </c>
      <c r="F6" s="179"/>
      <c r="G6" s="178"/>
      <c r="H6" s="155" t="s">
        <v>4</v>
      </c>
      <c r="I6" s="175"/>
    </row>
    <row r="7" spans="1:9" ht="19.5" customHeight="1" x14ac:dyDescent="0.25">
      <c r="A7" s="147"/>
      <c r="B7" s="139"/>
      <c r="C7" s="150"/>
      <c r="D7" s="151"/>
      <c r="E7" s="139"/>
      <c r="F7" s="150"/>
      <c r="G7" s="151"/>
      <c r="H7" s="139"/>
      <c r="I7" s="176"/>
    </row>
    <row r="8" spans="1:9" ht="18" customHeight="1" x14ac:dyDescent="0.25">
      <c r="A8" s="169" t="s">
        <v>20</v>
      </c>
      <c r="B8" s="139"/>
      <c r="C8" s="155"/>
      <c r="D8" s="139"/>
      <c r="E8" s="155" t="s">
        <v>21</v>
      </c>
      <c r="F8" s="155"/>
      <c r="G8" s="139"/>
      <c r="H8" s="155" t="s">
        <v>22</v>
      </c>
      <c r="I8" s="7"/>
    </row>
    <row r="9" spans="1:9" ht="18" customHeight="1" x14ac:dyDescent="0.25">
      <c r="A9" s="147"/>
      <c r="B9" s="139"/>
      <c r="C9" s="139"/>
      <c r="D9" s="139"/>
      <c r="E9" s="139"/>
      <c r="F9" s="139"/>
      <c r="G9" s="139"/>
      <c r="H9" s="139"/>
      <c r="I9" s="8"/>
    </row>
    <row r="10" spans="1:9" ht="18" customHeight="1" x14ac:dyDescent="0.25">
      <c r="A10" s="169" t="s">
        <v>23</v>
      </c>
      <c r="B10" s="139"/>
      <c r="C10" s="155" t="s">
        <v>8</v>
      </c>
      <c r="D10" s="139"/>
      <c r="E10" s="155" t="s">
        <v>24</v>
      </c>
      <c r="F10" s="155"/>
      <c r="G10" s="139"/>
      <c r="H10" s="155" t="s">
        <v>25</v>
      </c>
      <c r="I10" s="167" t="s">
        <v>8</v>
      </c>
    </row>
    <row r="11" spans="1:9" ht="18" customHeight="1" x14ac:dyDescent="0.25">
      <c r="A11" s="173"/>
      <c r="B11" s="166"/>
      <c r="C11" s="166"/>
      <c r="D11" s="166"/>
      <c r="E11" s="166"/>
      <c r="F11" s="166"/>
      <c r="G11" s="166"/>
      <c r="H11" s="166"/>
      <c r="I11" s="168"/>
    </row>
    <row r="12" spans="1:9" ht="18" customHeight="1" x14ac:dyDescent="0.25">
      <c r="A12" s="162" t="s">
        <v>26</v>
      </c>
      <c r="B12" s="139"/>
      <c r="C12" s="139"/>
      <c r="D12" s="139"/>
      <c r="E12" s="139"/>
      <c r="F12" s="139"/>
      <c r="G12" s="139"/>
      <c r="H12" s="139"/>
      <c r="I12" s="139"/>
    </row>
    <row r="13" spans="1:9" ht="18" customHeight="1" x14ac:dyDescent="0.25">
      <c r="A13" s="10" t="s">
        <v>27</v>
      </c>
      <c r="B13" s="174" t="s">
        <v>28</v>
      </c>
      <c r="C13" s="157"/>
      <c r="D13" s="10" t="s">
        <v>30</v>
      </c>
      <c r="E13" s="174" t="s">
        <v>31</v>
      </c>
      <c r="F13" s="157"/>
      <c r="G13" s="10" t="s">
        <v>32</v>
      </c>
      <c r="H13" s="174" t="s">
        <v>33</v>
      </c>
      <c r="I13" s="157"/>
    </row>
    <row r="14" spans="1:9" ht="29.25" customHeight="1" x14ac:dyDescent="0.25">
      <c r="A14" s="12" t="s">
        <v>34</v>
      </c>
      <c r="B14" s="13" t="s">
        <v>35</v>
      </c>
      <c r="C14" s="14">
        <f>'115'!G27+'11517'!G31+'11525'!G30+'11536'!G29</f>
        <v>0</v>
      </c>
      <c r="D14" s="163" t="s">
        <v>37</v>
      </c>
      <c r="E14" s="164"/>
      <c r="F14" s="14">
        <v>0</v>
      </c>
      <c r="G14" s="163" t="s">
        <v>39</v>
      </c>
      <c r="H14" s="164"/>
      <c r="I14" s="14"/>
    </row>
    <row r="15" spans="1:9" ht="29.25" customHeight="1" x14ac:dyDescent="0.25">
      <c r="A15" s="15" t="s">
        <v>8</v>
      </c>
      <c r="B15" s="13" t="s">
        <v>41</v>
      </c>
      <c r="C15" s="14">
        <v>0</v>
      </c>
      <c r="D15" s="163" t="s">
        <v>42</v>
      </c>
      <c r="E15" s="164"/>
      <c r="F15" s="14">
        <v>0</v>
      </c>
      <c r="G15" s="163" t="s">
        <v>43</v>
      </c>
      <c r="H15" s="164"/>
      <c r="I15" s="14"/>
    </row>
    <row r="16" spans="1:9" ht="18" customHeight="1" x14ac:dyDescent="0.25">
      <c r="A16" s="12" t="s">
        <v>44</v>
      </c>
      <c r="B16" s="13" t="s">
        <v>35</v>
      </c>
      <c r="C16" s="14">
        <v>0</v>
      </c>
      <c r="D16" s="163" t="s">
        <v>45</v>
      </c>
      <c r="E16" s="164"/>
      <c r="F16" s="14">
        <v>0</v>
      </c>
      <c r="G16" s="163" t="s">
        <v>46</v>
      </c>
      <c r="H16" s="164"/>
      <c r="I16" s="14"/>
    </row>
    <row r="17" spans="1:9" ht="16.5" customHeight="1" x14ac:dyDescent="0.25">
      <c r="A17" s="15" t="s">
        <v>8</v>
      </c>
      <c r="B17" s="13" t="s">
        <v>41</v>
      </c>
      <c r="C17" s="14">
        <v>0</v>
      </c>
      <c r="D17" s="165" t="s">
        <v>8</v>
      </c>
      <c r="E17" s="157"/>
      <c r="F17" s="16" t="s">
        <v>8</v>
      </c>
      <c r="G17" s="163" t="s">
        <v>47</v>
      </c>
      <c r="H17" s="164"/>
      <c r="I17" s="14"/>
    </row>
    <row r="18" spans="1:9" ht="16.5" customHeight="1" x14ac:dyDescent="0.25">
      <c r="A18" s="12" t="s">
        <v>48</v>
      </c>
      <c r="B18" s="13" t="s">
        <v>35</v>
      </c>
      <c r="C18" s="14">
        <v>0</v>
      </c>
      <c r="D18" s="165" t="s">
        <v>8</v>
      </c>
      <c r="E18" s="157"/>
      <c r="F18" s="16" t="s">
        <v>8</v>
      </c>
      <c r="G18" s="163" t="s">
        <v>49</v>
      </c>
      <c r="H18" s="164"/>
      <c r="I18" s="14"/>
    </row>
    <row r="19" spans="1:9" ht="16.5" customHeight="1" x14ac:dyDescent="0.25">
      <c r="A19" s="15" t="s">
        <v>8</v>
      </c>
      <c r="B19" s="13" t="s">
        <v>41</v>
      </c>
      <c r="C19" s="14">
        <v>0</v>
      </c>
      <c r="D19" s="165" t="s">
        <v>8</v>
      </c>
      <c r="E19" s="157"/>
      <c r="F19" s="16" t="s">
        <v>8</v>
      </c>
      <c r="G19" s="163" t="s">
        <v>50</v>
      </c>
      <c r="H19" s="164"/>
      <c r="I19" s="14"/>
    </row>
    <row r="20" spans="1:9" ht="13.5" customHeight="1" x14ac:dyDescent="0.25">
      <c r="A20" s="156" t="s">
        <v>51</v>
      </c>
      <c r="B20" s="157"/>
      <c r="C20" s="14">
        <v>0</v>
      </c>
      <c r="D20" s="165" t="s">
        <v>8</v>
      </c>
      <c r="E20" s="157"/>
      <c r="F20" s="16" t="s">
        <v>8</v>
      </c>
      <c r="G20" s="165" t="s">
        <v>8</v>
      </c>
      <c r="H20" s="157"/>
      <c r="I20" s="16" t="s">
        <v>8</v>
      </c>
    </row>
    <row r="21" spans="1:9" ht="13.5" customHeight="1" x14ac:dyDescent="0.25">
      <c r="A21" s="160" t="s">
        <v>52</v>
      </c>
      <c r="B21" s="161"/>
      <c r="C21" s="19">
        <v>0</v>
      </c>
      <c r="D21" s="180" t="s">
        <v>8</v>
      </c>
      <c r="E21" s="161"/>
      <c r="F21" s="20" t="s">
        <v>8</v>
      </c>
      <c r="G21" s="180" t="s">
        <v>8</v>
      </c>
      <c r="H21" s="161"/>
      <c r="I21" s="20" t="s">
        <v>8</v>
      </c>
    </row>
    <row r="22" spans="1:9" ht="20.25" customHeight="1" x14ac:dyDescent="0.2">
      <c r="A22" s="156" t="s">
        <v>53</v>
      </c>
      <c r="B22" s="157"/>
      <c r="C22" s="14">
        <f>SUM(C14:C21)</f>
        <v>0</v>
      </c>
      <c r="D22" s="156" t="s">
        <v>55</v>
      </c>
      <c r="E22" s="157"/>
      <c r="F22" s="14">
        <v>0</v>
      </c>
      <c r="G22" s="156" t="s">
        <v>56</v>
      </c>
      <c r="H22" s="157"/>
      <c r="I22" s="21">
        <f>SUM(I14:I19)</f>
        <v>0</v>
      </c>
    </row>
    <row r="23" spans="1:9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5">
      <c r="A24" s="158" t="s">
        <v>57</v>
      </c>
      <c r="B24" s="159"/>
      <c r="C24" s="22">
        <v>0</v>
      </c>
      <c r="D24" s="158" t="s">
        <v>59</v>
      </c>
      <c r="E24" s="159"/>
      <c r="F24" s="22">
        <v>0</v>
      </c>
      <c r="G24" s="158" t="s">
        <v>60</v>
      </c>
      <c r="H24" s="159"/>
      <c r="I24" s="22">
        <f>C25</f>
        <v>0</v>
      </c>
    </row>
    <row r="25" spans="1:9" ht="13.5" customHeight="1" x14ac:dyDescent="0.25">
      <c r="A25" s="158" t="s">
        <v>61</v>
      </c>
      <c r="B25" s="159"/>
      <c r="C25" s="22">
        <f>C22+I22</f>
        <v>0</v>
      </c>
      <c r="D25" s="158" t="s">
        <v>54</v>
      </c>
      <c r="E25" s="159"/>
      <c r="F25" s="22">
        <f>(C25*0.21)</f>
        <v>0</v>
      </c>
      <c r="G25" s="158" t="s">
        <v>62</v>
      </c>
      <c r="H25" s="159"/>
      <c r="I25" s="22">
        <f>SUM(C25:F25)</f>
        <v>0</v>
      </c>
    </row>
    <row r="26" spans="1:9" ht="13.5" customHeight="1" x14ac:dyDescent="0.25">
      <c r="A26" s="134" t="s">
        <v>8</v>
      </c>
      <c r="B26" s="135"/>
      <c r="C26" s="136"/>
      <c r="D26" s="137" t="s">
        <v>63</v>
      </c>
      <c r="E26" s="135"/>
      <c r="F26" s="136"/>
      <c r="G26" s="134" t="s">
        <v>64</v>
      </c>
      <c r="H26" s="135"/>
      <c r="I26" s="136"/>
    </row>
    <row r="27" spans="1:9" ht="13.5" customHeight="1" x14ac:dyDescent="0.25">
      <c r="A27" s="138"/>
      <c r="B27" s="139"/>
      <c r="C27" s="140"/>
      <c r="D27" s="141" t="s">
        <v>8</v>
      </c>
      <c r="E27" s="142"/>
      <c r="F27" s="143"/>
      <c r="G27" s="141" t="s">
        <v>8</v>
      </c>
      <c r="H27" s="142"/>
      <c r="I27" s="144"/>
    </row>
    <row r="28" spans="1:9" ht="12" customHeight="1" x14ac:dyDescent="0.25">
      <c r="A28" s="138"/>
      <c r="B28" s="139"/>
      <c r="C28" s="140"/>
      <c r="D28" s="141" t="s">
        <v>8</v>
      </c>
      <c r="E28" s="142"/>
      <c r="F28" s="143"/>
      <c r="G28" s="141" t="s">
        <v>8</v>
      </c>
      <c r="H28" s="142"/>
      <c r="I28" s="144"/>
    </row>
    <row r="29" spans="1:9" ht="12" customHeight="1" x14ac:dyDescent="0.25">
      <c r="A29" s="23"/>
      <c r="C29" s="24"/>
      <c r="D29" s="25"/>
      <c r="E29" s="26"/>
      <c r="F29" s="26"/>
      <c r="G29" s="23"/>
      <c r="I29" s="24"/>
    </row>
    <row r="30" spans="1:9" ht="12.75" customHeight="1" x14ac:dyDescent="0.25">
      <c r="A30" s="131" t="s">
        <v>8</v>
      </c>
      <c r="B30" s="132"/>
      <c r="C30" s="133"/>
      <c r="D30" s="131" t="s">
        <v>65</v>
      </c>
      <c r="E30" s="132"/>
      <c r="F30" s="133"/>
      <c r="G30" s="131" t="s">
        <v>65</v>
      </c>
      <c r="H30" s="132"/>
      <c r="I30" s="133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topLeftCell="A5" workbookViewId="0">
      <selection activeCell="F10" sqref="F10:F26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49" customWidth="1"/>
    <col min="6" max="6" width="24.83203125" customWidth="1"/>
    <col min="7" max="7" width="27.6640625" customWidth="1"/>
    <col min="8" max="26" width="10.1640625" customWidth="1"/>
  </cols>
  <sheetData>
    <row r="1" spans="1:7" ht="15.75" x14ac:dyDescent="0.25">
      <c r="A1" s="181" t="s">
        <v>6</v>
      </c>
      <c r="B1" s="139"/>
      <c r="C1" s="139"/>
      <c r="D1" s="139"/>
      <c r="E1" s="139"/>
      <c r="F1" s="139"/>
      <c r="G1" s="139"/>
    </row>
    <row r="2" spans="1:7" x14ac:dyDescent="0.25">
      <c r="A2" s="2"/>
      <c r="B2" s="2"/>
      <c r="C2" s="2"/>
      <c r="D2" s="2"/>
      <c r="E2" s="47"/>
      <c r="F2" s="2"/>
      <c r="G2" s="2"/>
    </row>
    <row r="3" spans="1:7" ht="15.75" x14ac:dyDescent="0.25">
      <c r="A3" s="182" t="s">
        <v>110</v>
      </c>
      <c r="B3" s="139"/>
      <c r="C3" s="139"/>
      <c r="D3" s="139"/>
      <c r="E3" s="139"/>
      <c r="F3" s="139"/>
      <c r="G3" s="139"/>
    </row>
    <row r="4" spans="1:7" x14ac:dyDescent="0.25">
      <c r="A4" s="189" t="s">
        <v>109</v>
      </c>
      <c r="B4" s="139"/>
      <c r="C4" s="139"/>
      <c r="D4" s="139"/>
      <c r="E4" s="139"/>
      <c r="F4" s="2"/>
      <c r="G4" s="2"/>
    </row>
    <row r="5" spans="1:7" x14ac:dyDescent="0.25">
      <c r="A5" s="2"/>
      <c r="B5" s="2"/>
      <c r="C5" s="2"/>
      <c r="D5" s="2" t="s">
        <v>8</v>
      </c>
      <c r="E5" s="51" t="s">
        <v>8</v>
      </c>
      <c r="F5" s="2"/>
      <c r="G5" s="2"/>
    </row>
    <row r="6" spans="1:7" x14ac:dyDescent="0.25">
      <c r="A6" s="2" t="s">
        <v>9</v>
      </c>
      <c r="B6" s="2"/>
      <c r="C6" s="2"/>
      <c r="D6" s="2" t="s">
        <v>8</v>
      </c>
      <c r="E6" s="51" t="s">
        <v>8</v>
      </c>
      <c r="F6" s="2"/>
      <c r="G6" s="2"/>
    </row>
    <row r="7" spans="1:7" ht="15.75" thickBot="1" x14ac:dyDescent="0.3">
      <c r="A7" s="46"/>
      <c r="B7" s="2"/>
      <c r="C7" s="2"/>
      <c r="D7" s="52" t="s">
        <v>8</v>
      </c>
      <c r="E7" s="50" t="s">
        <v>8</v>
      </c>
      <c r="F7" s="2"/>
      <c r="G7" s="2"/>
    </row>
    <row r="8" spans="1:7" ht="27.75" customHeight="1" thickBot="1" x14ac:dyDescent="0.3">
      <c r="A8" s="55" t="s">
        <v>10</v>
      </c>
      <c r="B8" s="3" t="s">
        <v>11</v>
      </c>
      <c r="C8" s="4" t="s">
        <v>12</v>
      </c>
      <c r="D8" s="3" t="s">
        <v>14</v>
      </c>
      <c r="E8" s="48" t="s">
        <v>15</v>
      </c>
      <c r="F8" s="3" t="s">
        <v>16</v>
      </c>
      <c r="G8" s="5" t="s">
        <v>17</v>
      </c>
    </row>
    <row r="9" spans="1:7" ht="45" customHeight="1" x14ac:dyDescent="0.25">
      <c r="A9" s="56">
        <v>1</v>
      </c>
      <c r="B9" s="62" t="s">
        <v>71</v>
      </c>
      <c r="C9" s="36" t="s">
        <v>83</v>
      </c>
      <c r="D9" s="53" t="s">
        <v>29</v>
      </c>
      <c r="E9" s="29">
        <v>1</v>
      </c>
      <c r="F9" s="59">
        <v>0</v>
      </c>
      <c r="G9" s="30">
        <f t="shared" ref="G9:G12" si="0">SUM(E9*F9)</f>
        <v>0</v>
      </c>
    </row>
    <row r="10" spans="1:7" ht="57" customHeight="1" x14ac:dyDescent="0.25">
      <c r="A10" s="6">
        <v>2</v>
      </c>
      <c r="B10" s="60">
        <v>113728</v>
      </c>
      <c r="C10" s="37" t="s">
        <v>129</v>
      </c>
      <c r="D10" s="11" t="s">
        <v>36</v>
      </c>
      <c r="E10" s="45">
        <v>304</v>
      </c>
      <c r="F10" s="58">
        <v>0</v>
      </c>
      <c r="G10" s="31">
        <f>SUM(E10*F10)</f>
        <v>0</v>
      </c>
    </row>
    <row r="11" spans="1:7" ht="16.5" customHeight="1" x14ac:dyDescent="0.25">
      <c r="A11" s="9">
        <v>3</v>
      </c>
      <c r="B11" s="60">
        <v>919111</v>
      </c>
      <c r="C11" s="37" t="s">
        <v>69</v>
      </c>
      <c r="D11" s="11" t="s">
        <v>67</v>
      </c>
      <c r="E11" s="45">
        <v>12</v>
      </c>
      <c r="F11" s="58">
        <v>0</v>
      </c>
      <c r="G11" s="31">
        <f t="shared" si="0"/>
        <v>0</v>
      </c>
    </row>
    <row r="12" spans="1:7" ht="21.75" customHeight="1" x14ac:dyDescent="0.25">
      <c r="A12" s="9">
        <v>4</v>
      </c>
      <c r="B12" s="57">
        <v>93818</v>
      </c>
      <c r="C12" s="44" t="s">
        <v>68</v>
      </c>
      <c r="D12" s="11" t="s">
        <v>40</v>
      </c>
      <c r="E12" s="45">
        <v>3840</v>
      </c>
      <c r="F12" s="58">
        <v>0</v>
      </c>
      <c r="G12" s="31">
        <f t="shared" si="0"/>
        <v>0</v>
      </c>
    </row>
    <row r="13" spans="1:7" ht="42" customHeight="1" x14ac:dyDescent="0.25">
      <c r="A13" s="9">
        <v>5</v>
      </c>
      <c r="B13" s="57">
        <v>122738</v>
      </c>
      <c r="C13" s="44" t="s">
        <v>115</v>
      </c>
      <c r="D13" s="11" t="s">
        <v>36</v>
      </c>
      <c r="E13" s="45">
        <v>560</v>
      </c>
      <c r="F13" s="58">
        <v>0</v>
      </c>
      <c r="G13" s="31">
        <f t="shared" ref="G13:G26" si="1">SUM(E13*F13)</f>
        <v>0</v>
      </c>
    </row>
    <row r="14" spans="1:7" ht="21.75" customHeight="1" x14ac:dyDescent="0.25">
      <c r="A14" s="9">
        <v>6</v>
      </c>
      <c r="B14" s="57">
        <v>56334</v>
      </c>
      <c r="C14" s="44" t="s">
        <v>78</v>
      </c>
      <c r="D14" s="11" t="s">
        <v>40</v>
      </c>
      <c r="E14" s="45">
        <v>1600</v>
      </c>
      <c r="F14" s="58">
        <v>0</v>
      </c>
      <c r="G14" s="31">
        <f t="shared" si="1"/>
        <v>0</v>
      </c>
    </row>
    <row r="15" spans="1:7" ht="21.75" customHeight="1" x14ac:dyDescent="0.25">
      <c r="A15" s="9">
        <v>7</v>
      </c>
      <c r="B15" s="57">
        <v>56313</v>
      </c>
      <c r="C15" s="44" t="s">
        <v>79</v>
      </c>
      <c r="D15" s="11" t="s">
        <v>40</v>
      </c>
      <c r="E15" s="45">
        <v>1600</v>
      </c>
      <c r="F15" s="58">
        <v>0</v>
      </c>
      <c r="G15" s="31">
        <f t="shared" si="1"/>
        <v>0</v>
      </c>
    </row>
    <row r="16" spans="1:7" ht="18" customHeight="1" x14ac:dyDescent="0.25">
      <c r="A16" s="9">
        <v>8</v>
      </c>
      <c r="B16" s="57">
        <v>572213</v>
      </c>
      <c r="C16" s="44" t="s">
        <v>86</v>
      </c>
      <c r="D16" s="43" t="s">
        <v>40</v>
      </c>
      <c r="E16" s="45">
        <v>4006</v>
      </c>
      <c r="F16" s="58">
        <v>0</v>
      </c>
      <c r="G16" s="31">
        <f t="shared" ref="G16" si="2">E16*F16</f>
        <v>0</v>
      </c>
    </row>
    <row r="17" spans="1:7" ht="18" customHeight="1" x14ac:dyDescent="0.25">
      <c r="A17" s="9">
        <v>9</v>
      </c>
      <c r="B17" s="69" t="s">
        <v>85</v>
      </c>
      <c r="C17" s="44" t="s">
        <v>84</v>
      </c>
      <c r="D17" s="43" t="s">
        <v>40</v>
      </c>
      <c r="E17" s="45">
        <v>1600</v>
      </c>
      <c r="F17" s="58">
        <v>0</v>
      </c>
      <c r="G17" s="31">
        <f t="shared" si="1"/>
        <v>0</v>
      </c>
    </row>
    <row r="18" spans="1:7" s="68" customFormat="1" ht="12.75" x14ac:dyDescent="0.25">
      <c r="A18" s="66">
        <v>10</v>
      </c>
      <c r="B18" s="57" t="s">
        <v>82</v>
      </c>
      <c r="C18" s="44" t="s">
        <v>124</v>
      </c>
      <c r="D18" s="43" t="s">
        <v>36</v>
      </c>
      <c r="E18" s="45">
        <v>2</v>
      </c>
      <c r="F18" s="58">
        <v>0</v>
      </c>
      <c r="G18" s="67">
        <f t="shared" ref="G18" si="3">SUM(E18*F18)</f>
        <v>0</v>
      </c>
    </row>
    <row r="19" spans="1:7" ht="19.5" customHeight="1" x14ac:dyDescent="0.25">
      <c r="A19" s="9">
        <v>12</v>
      </c>
      <c r="B19" s="57" t="s">
        <v>80</v>
      </c>
      <c r="C19" s="44" t="s">
        <v>81</v>
      </c>
      <c r="D19" s="43" t="s">
        <v>40</v>
      </c>
      <c r="E19" s="45">
        <v>3840</v>
      </c>
      <c r="F19" s="58">
        <v>0</v>
      </c>
      <c r="G19" s="31">
        <f t="shared" ref="G19" si="4">E19*F19</f>
        <v>0</v>
      </c>
    </row>
    <row r="20" spans="1:7" ht="22.5" customHeight="1" x14ac:dyDescent="0.25">
      <c r="A20" s="9">
        <v>13</v>
      </c>
      <c r="B20" s="60">
        <v>113762</v>
      </c>
      <c r="C20" s="37" t="s">
        <v>72</v>
      </c>
      <c r="D20" s="11" t="s">
        <v>38</v>
      </c>
      <c r="E20" s="45">
        <v>12</v>
      </c>
      <c r="F20" s="58">
        <v>0</v>
      </c>
      <c r="G20" s="31">
        <f t="shared" si="1"/>
        <v>0</v>
      </c>
    </row>
    <row r="21" spans="1:7" ht="22.5" customHeight="1" x14ac:dyDescent="0.25">
      <c r="A21" s="9">
        <v>14</v>
      </c>
      <c r="B21" s="60">
        <v>931312</v>
      </c>
      <c r="C21" s="37" t="s">
        <v>73</v>
      </c>
      <c r="D21" s="11" t="s">
        <v>38</v>
      </c>
      <c r="E21" s="45">
        <v>12</v>
      </c>
      <c r="F21" s="58">
        <v>0</v>
      </c>
      <c r="G21" s="31">
        <f t="shared" si="1"/>
        <v>0</v>
      </c>
    </row>
    <row r="22" spans="1:7" ht="12.75" x14ac:dyDescent="0.25">
      <c r="A22" s="27">
        <v>15</v>
      </c>
      <c r="B22" s="63">
        <v>12922</v>
      </c>
      <c r="C22" s="38" t="s">
        <v>70</v>
      </c>
      <c r="D22" s="28" t="s">
        <v>40</v>
      </c>
      <c r="E22" s="32">
        <v>645</v>
      </c>
      <c r="F22" s="65">
        <v>0</v>
      </c>
      <c r="G22" s="33">
        <f t="shared" si="1"/>
        <v>0</v>
      </c>
    </row>
    <row r="23" spans="1:7" ht="12.75" x14ac:dyDescent="0.25">
      <c r="A23" s="27">
        <v>16</v>
      </c>
      <c r="B23" s="63">
        <v>56962</v>
      </c>
      <c r="C23" s="38" t="s">
        <v>114</v>
      </c>
      <c r="D23" s="28" t="s">
        <v>40</v>
      </c>
      <c r="E23" s="32">
        <v>645</v>
      </c>
      <c r="F23" s="65">
        <v>0</v>
      </c>
      <c r="G23" s="33">
        <f t="shared" si="1"/>
        <v>0</v>
      </c>
    </row>
    <row r="24" spans="1:7" ht="39.75" customHeight="1" x14ac:dyDescent="0.25">
      <c r="A24" s="27">
        <v>17</v>
      </c>
      <c r="B24" s="63" t="s">
        <v>76</v>
      </c>
      <c r="C24" s="38" t="s">
        <v>116</v>
      </c>
      <c r="D24" s="54" t="s">
        <v>19</v>
      </c>
      <c r="E24" s="32">
        <v>1201.3800000000001</v>
      </c>
      <c r="F24" s="65">
        <v>0</v>
      </c>
      <c r="G24" s="33">
        <f t="shared" si="1"/>
        <v>0</v>
      </c>
    </row>
    <row r="25" spans="1:7" ht="12.75" x14ac:dyDescent="0.25">
      <c r="A25" s="27">
        <v>18</v>
      </c>
      <c r="B25" s="63">
        <v>915111</v>
      </c>
      <c r="C25" s="38" t="s">
        <v>77</v>
      </c>
      <c r="D25" s="28" t="s">
        <v>40</v>
      </c>
      <c r="E25" s="32">
        <v>161</v>
      </c>
      <c r="F25" s="65">
        <v>0</v>
      </c>
      <c r="G25" s="33">
        <f t="shared" si="1"/>
        <v>0</v>
      </c>
    </row>
    <row r="26" spans="1:7" ht="26.25" thickBot="1" x14ac:dyDescent="0.3">
      <c r="A26" s="17">
        <v>19</v>
      </c>
      <c r="B26" s="64">
        <v>915221</v>
      </c>
      <c r="C26" s="39" t="s">
        <v>75</v>
      </c>
      <c r="D26" s="18" t="s">
        <v>40</v>
      </c>
      <c r="E26" s="34">
        <v>161</v>
      </c>
      <c r="F26" s="61">
        <v>0</v>
      </c>
      <c r="G26" s="35">
        <f t="shared" si="1"/>
        <v>0</v>
      </c>
    </row>
    <row r="27" spans="1:7" ht="15.75" customHeight="1" x14ac:dyDescent="0.25">
      <c r="A27" s="2"/>
      <c r="B27" s="2"/>
      <c r="C27" s="183" t="s">
        <v>74</v>
      </c>
      <c r="D27" s="166"/>
      <c r="E27" s="166"/>
      <c r="F27" s="184"/>
      <c r="G27" s="40">
        <f>SUM(G9:G26)</f>
        <v>0</v>
      </c>
    </row>
    <row r="28" spans="1:7" ht="15.75" customHeight="1" x14ac:dyDescent="0.25">
      <c r="A28" s="2"/>
      <c r="B28" s="2"/>
      <c r="C28" s="185" t="s">
        <v>54</v>
      </c>
      <c r="D28" s="186"/>
      <c r="E28" s="159"/>
      <c r="F28" s="157"/>
      <c r="G28" s="41">
        <f>G27*0.21</f>
        <v>0</v>
      </c>
    </row>
    <row r="29" spans="1:7" ht="15.75" customHeight="1" thickBot="1" x14ac:dyDescent="0.3">
      <c r="A29" s="2"/>
      <c r="B29" s="2"/>
      <c r="C29" s="187" t="s">
        <v>58</v>
      </c>
      <c r="D29" s="188"/>
      <c r="E29" s="188"/>
      <c r="F29" s="161"/>
      <c r="G29" s="42">
        <f>G27+G28</f>
        <v>0</v>
      </c>
    </row>
    <row r="33" spans="3:3" ht="15.75" customHeight="1" x14ac:dyDescent="0.25">
      <c r="C33" s="2" t="s">
        <v>8</v>
      </c>
    </row>
  </sheetData>
  <mergeCells count="6">
    <mergeCell ref="A1:G1"/>
    <mergeCell ref="A3:G3"/>
    <mergeCell ref="C27:F27"/>
    <mergeCell ref="C28:F28"/>
    <mergeCell ref="C29:F29"/>
    <mergeCell ref="A4:E4"/>
  </mergeCells>
  <phoneticPr fontId="20" type="noConversion"/>
  <pageMargins left="0.70866141732283472" right="0.70866141732283472" top="0.78740157480314965" bottom="0.78740157480314965" header="0" footer="0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30D0-5C2D-4AC3-BFF3-36C7D6D9C023}">
  <sheetPr>
    <pageSetUpPr fitToPage="1"/>
  </sheetPr>
  <dimension ref="A1:G37"/>
  <sheetViews>
    <sheetView workbookViewId="0">
      <selection activeCell="F9" sqref="F9:F30"/>
    </sheetView>
  </sheetViews>
  <sheetFormatPr defaultColWidth="16.83203125" defaultRowHeight="15" customHeight="1" x14ac:dyDescent="0.25"/>
  <cols>
    <col min="1" max="1" width="14.33203125" style="70" customWidth="1"/>
    <col min="2" max="2" width="15.1640625" style="70" customWidth="1"/>
    <col min="3" max="3" width="97.6640625" style="70" customWidth="1"/>
    <col min="4" max="4" width="18.5" style="70" customWidth="1"/>
    <col min="5" max="5" width="18.5" style="123" customWidth="1"/>
    <col min="6" max="6" width="24.83203125" style="70" customWidth="1"/>
    <col min="7" max="7" width="27.6640625" style="70" customWidth="1"/>
    <col min="8" max="26" width="10.1640625" style="70" customWidth="1"/>
    <col min="27" max="16384" width="16.83203125" style="70"/>
  </cols>
  <sheetData>
    <row r="1" spans="1:7" ht="15.75" x14ac:dyDescent="0.25">
      <c r="A1" s="193" t="s">
        <v>6</v>
      </c>
      <c r="B1" s="194"/>
      <c r="C1" s="194"/>
      <c r="D1" s="194"/>
      <c r="E1" s="194"/>
      <c r="F1" s="194"/>
      <c r="G1" s="194"/>
    </row>
    <row r="2" spans="1:7" x14ac:dyDescent="0.25">
      <c r="A2" s="71"/>
      <c r="B2" s="71"/>
      <c r="C2" s="71"/>
      <c r="D2" s="71"/>
      <c r="E2" s="72"/>
      <c r="F2" s="71"/>
      <c r="G2" s="71"/>
    </row>
    <row r="3" spans="1:7" ht="15.75" x14ac:dyDescent="0.25">
      <c r="A3" s="195" t="s">
        <v>87</v>
      </c>
      <c r="B3" s="194"/>
      <c r="C3" s="194"/>
      <c r="D3" s="194"/>
      <c r="E3" s="194"/>
      <c r="F3" s="194"/>
      <c r="G3" s="194"/>
    </row>
    <row r="4" spans="1:7" x14ac:dyDescent="0.25">
      <c r="A4" s="196" t="s">
        <v>88</v>
      </c>
      <c r="B4" s="194"/>
      <c r="C4" s="194"/>
      <c r="D4" s="194"/>
      <c r="E4" s="194"/>
      <c r="F4" s="71"/>
      <c r="G4" s="71"/>
    </row>
    <row r="5" spans="1:7" x14ac:dyDescent="0.25">
      <c r="A5" s="71"/>
      <c r="B5" s="71"/>
      <c r="C5" s="71"/>
      <c r="D5" s="71" t="s">
        <v>8</v>
      </c>
      <c r="E5" s="73" t="s">
        <v>8</v>
      </c>
      <c r="F5" s="71"/>
      <c r="G5" s="71"/>
    </row>
    <row r="6" spans="1:7" x14ac:dyDescent="0.25">
      <c r="A6" s="71" t="s">
        <v>9</v>
      </c>
      <c r="B6" s="71"/>
      <c r="C6" s="71"/>
      <c r="D6" s="71" t="s">
        <v>8</v>
      </c>
      <c r="E6" s="73" t="s">
        <v>8</v>
      </c>
      <c r="F6" s="71"/>
      <c r="G6" s="71"/>
    </row>
    <row r="7" spans="1:7" ht="15.75" thickBot="1" x14ac:dyDescent="0.3">
      <c r="A7" s="74"/>
      <c r="B7" s="71"/>
      <c r="C7" s="71"/>
      <c r="D7" s="75" t="s">
        <v>8</v>
      </c>
      <c r="E7" s="76" t="s">
        <v>8</v>
      </c>
      <c r="F7" s="71"/>
      <c r="G7" s="71"/>
    </row>
    <row r="8" spans="1:7" ht="27.75" customHeight="1" thickBot="1" x14ac:dyDescent="0.3">
      <c r="A8" s="77" t="s">
        <v>10</v>
      </c>
      <c r="B8" s="78" t="s">
        <v>11</v>
      </c>
      <c r="C8" s="79" t="s">
        <v>12</v>
      </c>
      <c r="D8" s="78" t="s">
        <v>14</v>
      </c>
      <c r="E8" s="80" t="s">
        <v>15</v>
      </c>
      <c r="F8" s="78" t="s">
        <v>16</v>
      </c>
      <c r="G8" s="81" t="s">
        <v>17</v>
      </c>
    </row>
    <row r="9" spans="1:7" ht="45" customHeight="1" x14ac:dyDescent="0.25">
      <c r="A9" s="82">
        <v>1</v>
      </c>
      <c r="B9" s="83" t="s">
        <v>71</v>
      </c>
      <c r="C9" s="84" t="s">
        <v>89</v>
      </c>
      <c r="D9" s="85" t="s">
        <v>29</v>
      </c>
      <c r="E9" s="86">
        <v>1</v>
      </c>
      <c r="F9" s="87">
        <v>0</v>
      </c>
      <c r="G9" s="88">
        <f t="shared" ref="G9:G30" si="0">SUM(E9*F9)</f>
        <v>0</v>
      </c>
    </row>
    <row r="10" spans="1:7" ht="110.25" customHeight="1" x14ac:dyDescent="0.25">
      <c r="A10" s="89">
        <v>2</v>
      </c>
      <c r="B10" s="90">
        <v>113728</v>
      </c>
      <c r="C10" s="91" t="s">
        <v>130</v>
      </c>
      <c r="D10" s="92" t="s">
        <v>36</v>
      </c>
      <c r="E10" s="93">
        <v>181</v>
      </c>
      <c r="F10" s="94">
        <v>0</v>
      </c>
      <c r="G10" s="95">
        <f t="shared" si="0"/>
        <v>0</v>
      </c>
    </row>
    <row r="11" spans="1:7" ht="76.5" customHeight="1" x14ac:dyDescent="0.25">
      <c r="A11" s="89">
        <v>2</v>
      </c>
      <c r="B11" s="90" t="s">
        <v>117</v>
      </c>
      <c r="C11" s="91" t="s">
        <v>131</v>
      </c>
      <c r="D11" s="92" t="s">
        <v>36</v>
      </c>
      <c r="E11" s="93">
        <v>31.5</v>
      </c>
      <c r="F11" s="94">
        <v>0</v>
      </c>
      <c r="G11" s="95">
        <f t="shared" si="0"/>
        <v>0</v>
      </c>
    </row>
    <row r="12" spans="1:7" ht="33" customHeight="1" x14ac:dyDescent="0.25">
      <c r="A12" s="96">
        <v>3</v>
      </c>
      <c r="B12" s="90" t="s">
        <v>90</v>
      </c>
      <c r="C12" s="91" t="s">
        <v>118</v>
      </c>
      <c r="D12" s="97" t="s">
        <v>91</v>
      </c>
      <c r="E12" s="98">
        <v>1575</v>
      </c>
      <c r="F12" s="94">
        <v>0</v>
      </c>
      <c r="G12" s="95">
        <f t="shared" ref="G12" si="1">E12*F12</f>
        <v>0</v>
      </c>
    </row>
    <row r="13" spans="1:7" ht="16.5" customHeight="1" x14ac:dyDescent="0.25">
      <c r="A13" s="96">
        <v>4</v>
      </c>
      <c r="B13" s="90">
        <v>919111</v>
      </c>
      <c r="C13" s="91" t="s">
        <v>69</v>
      </c>
      <c r="D13" s="92" t="s">
        <v>67</v>
      </c>
      <c r="E13" s="93">
        <v>12</v>
      </c>
      <c r="F13" s="94">
        <v>0</v>
      </c>
      <c r="G13" s="95">
        <f t="shared" si="0"/>
        <v>0</v>
      </c>
    </row>
    <row r="14" spans="1:7" ht="21.75" customHeight="1" x14ac:dyDescent="0.25">
      <c r="A14" s="96">
        <v>5</v>
      </c>
      <c r="B14" s="99">
        <v>93818</v>
      </c>
      <c r="C14" s="100" t="s">
        <v>68</v>
      </c>
      <c r="D14" s="92" t="s">
        <v>40</v>
      </c>
      <c r="E14" s="93">
        <v>3350</v>
      </c>
      <c r="F14" s="94">
        <v>0</v>
      </c>
      <c r="G14" s="95">
        <f t="shared" si="0"/>
        <v>0</v>
      </c>
    </row>
    <row r="15" spans="1:7" ht="42" customHeight="1" x14ac:dyDescent="0.25">
      <c r="A15" s="96">
        <v>6</v>
      </c>
      <c r="B15" s="99">
        <v>122738</v>
      </c>
      <c r="C15" s="100" t="s">
        <v>92</v>
      </c>
      <c r="D15" s="92" t="s">
        <v>36</v>
      </c>
      <c r="E15" s="93">
        <v>288</v>
      </c>
      <c r="F15" s="94">
        <v>0</v>
      </c>
      <c r="G15" s="95">
        <f t="shared" si="0"/>
        <v>0</v>
      </c>
    </row>
    <row r="16" spans="1:7" ht="21.75" customHeight="1" x14ac:dyDescent="0.25">
      <c r="A16" s="96">
        <v>7</v>
      </c>
      <c r="B16" s="99">
        <v>56336</v>
      </c>
      <c r="C16" s="100" t="s">
        <v>93</v>
      </c>
      <c r="D16" s="92" t="s">
        <v>40</v>
      </c>
      <c r="E16" s="93">
        <v>900</v>
      </c>
      <c r="F16" s="94">
        <v>0</v>
      </c>
      <c r="G16" s="95">
        <f t="shared" si="0"/>
        <v>0</v>
      </c>
    </row>
    <row r="17" spans="1:7" ht="18" customHeight="1" x14ac:dyDescent="0.25">
      <c r="A17" s="96">
        <v>8</v>
      </c>
      <c r="B17" s="99">
        <v>572213</v>
      </c>
      <c r="C17" s="100" t="s">
        <v>94</v>
      </c>
      <c r="D17" s="92" t="s">
        <v>40</v>
      </c>
      <c r="E17" s="93">
        <v>3766</v>
      </c>
      <c r="F17" s="94">
        <v>0</v>
      </c>
      <c r="G17" s="95">
        <f t="shared" si="0"/>
        <v>0</v>
      </c>
    </row>
    <row r="18" spans="1:7" ht="18" customHeight="1" x14ac:dyDescent="0.25">
      <c r="A18" s="96">
        <v>9</v>
      </c>
      <c r="B18" s="99">
        <v>572123</v>
      </c>
      <c r="C18" s="100" t="s">
        <v>123</v>
      </c>
      <c r="D18" s="92" t="s">
        <v>40</v>
      </c>
      <c r="E18" s="93">
        <v>900</v>
      </c>
      <c r="F18" s="94">
        <v>0</v>
      </c>
      <c r="G18" s="95">
        <f t="shared" si="0"/>
        <v>0</v>
      </c>
    </row>
    <row r="19" spans="1:7" ht="18" customHeight="1" x14ac:dyDescent="0.25">
      <c r="A19" s="96">
        <v>10</v>
      </c>
      <c r="B19" s="101" t="s">
        <v>95</v>
      </c>
      <c r="C19" s="100" t="s">
        <v>84</v>
      </c>
      <c r="D19" s="97" t="s">
        <v>40</v>
      </c>
      <c r="E19" s="93">
        <v>900</v>
      </c>
      <c r="F19" s="94">
        <v>0</v>
      </c>
      <c r="G19" s="95">
        <f t="shared" si="0"/>
        <v>0</v>
      </c>
    </row>
    <row r="20" spans="1:7" ht="12.75" x14ac:dyDescent="0.25">
      <c r="A20" s="96">
        <v>11</v>
      </c>
      <c r="B20" s="99" t="s">
        <v>96</v>
      </c>
      <c r="C20" s="100" t="s">
        <v>97</v>
      </c>
      <c r="D20" s="92" t="s">
        <v>40</v>
      </c>
      <c r="E20" s="93">
        <v>3350</v>
      </c>
      <c r="F20" s="94">
        <v>0</v>
      </c>
      <c r="G20" s="95">
        <f t="shared" si="0"/>
        <v>0</v>
      </c>
    </row>
    <row r="21" spans="1:7" s="104" customFormat="1" ht="12.75" x14ac:dyDescent="0.25">
      <c r="A21" s="102">
        <v>12</v>
      </c>
      <c r="B21" s="99" t="s">
        <v>98</v>
      </c>
      <c r="C21" s="100" t="s">
        <v>99</v>
      </c>
      <c r="D21" s="97" t="s">
        <v>36</v>
      </c>
      <c r="E21" s="93">
        <v>5</v>
      </c>
      <c r="F21" s="94">
        <v>0</v>
      </c>
      <c r="G21" s="103">
        <f t="shared" si="0"/>
        <v>0</v>
      </c>
    </row>
    <row r="22" spans="1:7" ht="22.5" customHeight="1" x14ac:dyDescent="0.25">
      <c r="A22" s="96">
        <v>13</v>
      </c>
      <c r="B22" s="90">
        <v>113762</v>
      </c>
      <c r="C22" s="91" t="s">
        <v>72</v>
      </c>
      <c r="D22" s="92" t="s">
        <v>38</v>
      </c>
      <c r="E22" s="93">
        <v>12</v>
      </c>
      <c r="F22" s="94">
        <v>0</v>
      </c>
      <c r="G22" s="95">
        <f t="shared" si="0"/>
        <v>0</v>
      </c>
    </row>
    <row r="23" spans="1:7" ht="22.5" customHeight="1" x14ac:dyDescent="0.25">
      <c r="A23" s="96">
        <v>14</v>
      </c>
      <c r="B23" s="90">
        <v>931312</v>
      </c>
      <c r="C23" s="91" t="s">
        <v>73</v>
      </c>
      <c r="D23" s="92" t="s">
        <v>38</v>
      </c>
      <c r="E23" s="93">
        <v>12</v>
      </c>
      <c r="F23" s="94">
        <v>0</v>
      </c>
      <c r="G23" s="95">
        <f t="shared" si="0"/>
        <v>0</v>
      </c>
    </row>
    <row r="24" spans="1:7" ht="12.75" x14ac:dyDescent="0.25">
      <c r="A24" s="105">
        <v>15</v>
      </c>
      <c r="B24" s="106">
        <v>12922</v>
      </c>
      <c r="C24" s="107" t="s">
        <v>70</v>
      </c>
      <c r="D24" s="108" t="s">
        <v>40</v>
      </c>
      <c r="E24" s="109">
        <v>400</v>
      </c>
      <c r="F24" s="110">
        <v>0</v>
      </c>
      <c r="G24" s="111">
        <f t="shared" si="0"/>
        <v>0</v>
      </c>
    </row>
    <row r="25" spans="1:7" ht="12.75" x14ac:dyDescent="0.25">
      <c r="A25" s="105">
        <v>16</v>
      </c>
      <c r="B25" s="106">
        <v>56962</v>
      </c>
      <c r="C25" s="107" t="s">
        <v>114</v>
      </c>
      <c r="D25" s="108" t="s">
        <v>40</v>
      </c>
      <c r="E25" s="109">
        <v>500</v>
      </c>
      <c r="F25" s="110">
        <v>0</v>
      </c>
      <c r="G25" s="111">
        <f t="shared" si="0"/>
        <v>0</v>
      </c>
    </row>
    <row r="26" spans="1:7" ht="25.5" x14ac:dyDescent="0.25">
      <c r="A26" s="105">
        <v>17</v>
      </c>
      <c r="B26" s="106" t="s">
        <v>76</v>
      </c>
      <c r="C26" s="107" t="s">
        <v>122</v>
      </c>
      <c r="D26" s="112" t="s">
        <v>19</v>
      </c>
      <c r="E26" s="109">
        <v>626.48</v>
      </c>
      <c r="F26" s="110">
        <v>0</v>
      </c>
      <c r="G26" s="111">
        <f t="shared" si="0"/>
        <v>0</v>
      </c>
    </row>
    <row r="27" spans="1:7" ht="12.75" x14ac:dyDescent="0.25">
      <c r="A27" s="128">
        <v>18</v>
      </c>
      <c r="B27" s="129">
        <v>89921</v>
      </c>
      <c r="C27" s="130" t="s">
        <v>100</v>
      </c>
      <c r="D27" s="92" t="s">
        <v>101</v>
      </c>
      <c r="E27" s="98">
        <v>3</v>
      </c>
      <c r="F27" s="94">
        <v>0</v>
      </c>
      <c r="G27" s="95">
        <f t="shared" si="0"/>
        <v>0</v>
      </c>
    </row>
    <row r="28" spans="1:7" ht="12.75" x14ac:dyDescent="0.25">
      <c r="A28" s="105">
        <v>19</v>
      </c>
      <c r="B28" s="106">
        <v>89923</v>
      </c>
      <c r="C28" s="107" t="s">
        <v>102</v>
      </c>
      <c r="D28" s="108" t="s">
        <v>101</v>
      </c>
      <c r="E28" s="109">
        <v>3</v>
      </c>
      <c r="F28" s="110">
        <v>0</v>
      </c>
      <c r="G28" s="111">
        <f t="shared" si="0"/>
        <v>0</v>
      </c>
    </row>
    <row r="29" spans="1:7" ht="12.75" x14ac:dyDescent="0.25">
      <c r="A29" s="105">
        <v>20</v>
      </c>
      <c r="B29" s="106">
        <v>915111</v>
      </c>
      <c r="C29" s="107" t="s">
        <v>77</v>
      </c>
      <c r="D29" s="108" t="s">
        <v>40</v>
      </c>
      <c r="E29" s="109">
        <v>137</v>
      </c>
      <c r="F29" s="110">
        <v>0</v>
      </c>
      <c r="G29" s="111">
        <f t="shared" si="0"/>
        <v>0</v>
      </c>
    </row>
    <row r="30" spans="1:7" ht="26.25" thickBot="1" x14ac:dyDescent="0.3">
      <c r="A30" s="113">
        <v>21</v>
      </c>
      <c r="B30" s="114">
        <v>915221</v>
      </c>
      <c r="C30" s="115" t="s">
        <v>75</v>
      </c>
      <c r="D30" s="116" t="s">
        <v>40</v>
      </c>
      <c r="E30" s="117">
        <v>137</v>
      </c>
      <c r="F30" s="118">
        <v>0</v>
      </c>
      <c r="G30" s="119">
        <f t="shared" si="0"/>
        <v>0</v>
      </c>
    </row>
    <row r="31" spans="1:7" ht="15.75" customHeight="1" x14ac:dyDescent="0.25">
      <c r="A31" s="71"/>
      <c r="B31" s="71"/>
      <c r="C31" s="197" t="s">
        <v>74</v>
      </c>
      <c r="D31" s="198"/>
      <c r="E31" s="198"/>
      <c r="F31" s="199"/>
      <c r="G31" s="120">
        <f>SUM(G9:G30)</f>
        <v>0</v>
      </c>
    </row>
    <row r="32" spans="1:7" ht="15.75" customHeight="1" x14ac:dyDescent="0.25">
      <c r="A32" s="71"/>
      <c r="B32" s="71"/>
      <c r="C32" s="200" t="s">
        <v>54</v>
      </c>
      <c r="D32" s="201"/>
      <c r="E32" s="201"/>
      <c r="F32" s="202"/>
      <c r="G32" s="121">
        <f>G31*0.21</f>
        <v>0</v>
      </c>
    </row>
    <row r="33" spans="1:7" ht="15.75" customHeight="1" thickBot="1" x14ac:dyDescent="0.3">
      <c r="A33" s="71"/>
      <c r="B33" s="71"/>
      <c r="C33" s="190" t="s">
        <v>58</v>
      </c>
      <c r="D33" s="191"/>
      <c r="E33" s="191"/>
      <c r="F33" s="192"/>
      <c r="G33" s="122">
        <f>G31+G32</f>
        <v>0</v>
      </c>
    </row>
    <row r="34" spans="1:7" ht="15.75" customHeight="1" x14ac:dyDescent="0.25">
      <c r="A34" s="71"/>
      <c r="B34" s="71"/>
      <c r="C34" s="71"/>
      <c r="D34" s="71"/>
      <c r="E34" s="72"/>
      <c r="F34" s="71"/>
      <c r="G34" s="71"/>
    </row>
    <row r="35" spans="1:7" ht="15.75" customHeight="1" x14ac:dyDescent="0.25">
      <c r="A35" s="71"/>
      <c r="B35" s="71"/>
      <c r="C35" s="71"/>
      <c r="D35" s="71"/>
      <c r="E35" s="72"/>
      <c r="F35" s="71"/>
      <c r="G35" s="71"/>
    </row>
    <row r="36" spans="1:7" ht="15.75" customHeight="1" x14ac:dyDescent="0.25">
      <c r="A36" s="71"/>
      <c r="B36" s="71"/>
      <c r="C36" s="71"/>
      <c r="D36" s="71"/>
      <c r="E36" s="72"/>
      <c r="F36" s="71"/>
      <c r="G36" s="71"/>
    </row>
    <row r="37" spans="1:7" ht="15.75" customHeight="1" x14ac:dyDescent="0.25">
      <c r="A37" s="71"/>
      <c r="B37" s="71"/>
      <c r="C37" s="71" t="s">
        <v>8</v>
      </c>
      <c r="D37" s="71"/>
      <c r="E37" s="72"/>
      <c r="F37" s="71"/>
      <c r="G37" s="71"/>
    </row>
  </sheetData>
  <mergeCells count="6">
    <mergeCell ref="C33:F33"/>
    <mergeCell ref="A1:G1"/>
    <mergeCell ref="A3:G3"/>
    <mergeCell ref="A4:E4"/>
    <mergeCell ref="C31:F31"/>
    <mergeCell ref="C32:F32"/>
  </mergeCells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2AD-2DB9-41D5-8AD6-3C2E8F0764E4}">
  <sheetPr>
    <pageSetUpPr fitToPage="1"/>
  </sheetPr>
  <dimension ref="A1:G32"/>
  <sheetViews>
    <sheetView tabSelected="1" topLeftCell="A9" workbookViewId="0">
      <selection activeCell="E26" sqref="E26"/>
    </sheetView>
  </sheetViews>
  <sheetFormatPr defaultColWidth="16.83203125" defaultRowHeight="15" customHeight="1" x14ac:dyDescent="0.25"/>
  <cols>
    <col min="1" max="1" width="14.33203125" style="70" customWidth="1"/>
    <col min="2" max="2" width="15.1640625" style="70" customWidth="1"/>
    <col min="3" max="3" width="97.6640625" style="70" customWidth="1"/>
    <col min="4" max="4" width="18.5" style="70" customWidth="1"/>
    <col min="5" max="5" width="18.5" style="123" customWidth="1"/>
    <col min="6" max="6" width="24.83203125" style="70" customWidth="1"/>
    <col min="7" max="7" width="27.6640625" style="70" customWidth="1"/>
    <col min="8" max="26" width="10.1640625" style="70" customWidth="1"/>
    <col min="27" max="16384" width="16.83203125" style="70"/>
  </cols>
  <sheetData>
    <row r="1" spans="1:7" ht="15.75" x14ac:dyDescent="0.25">
      <c r="A1" s="193" t="s">
        <v>6</v>
      </c>
      <c r="B1" s="194"/>
      <c r="C1" s="194"/>
      <c r="D1" s="194"/>
      <c r="E1" s="194"/>
      <c r="F1" s="194"/>
      <c r="G1" s="194"/>
    </row>
    <row r="2" spans="1:7" x14ac:dyDescent="0.25">
      <c r="A2" s="71"/>
      <c r="B2" s="71"/>
      <c r="C2" s="71"/>
      <c r="D2" s="71"/>
      <c r="E2" s="72"/>
      <c r="F2" s="71"/>
      <c r="G2" s="71"/>
    </row>
    <row r="3" spans="1:7" ht="15.75" x14ac:dyDescent="0.25">
      <c r="A3" s="195" t="s">
        <v>103</v>
      </c>
      <c r="B3" s="194"/>
      <c r="C3" s="194"/>
      <c r="D3" s="194"/>
      <c r="E3" s="194"/>
      <c r="F3" s="194"/>
      <c r="G3" s="194"/>
    </row>
    <row r="4" spans="1:7" x14ac:dyDescent="0.25">
      <c r="A4" s="196" t="s">
        <v>104</v>
      </c>
      <c r="B4" s="194"/>
      <c r="C4" s="194"/>
      <c r="D4" s="194"/>
      <c r="E4" s="194"/>
      <c r="F4" s="71"/>
      <c r="G4" s="71"/>
    </row>
    <row r="5" spans="1:7" x14ac:dyDescent="0.25">
      <c r="A5" s="71"/>
      <c r="B5" s="71"/>
      <c r="C5" s="71"/>
      <c r="D5" s="71" t="s">
        <v>8</v>
      </c>
      <c r="E5" s="73" t="s">
        <v>8</v>
      </c>
      <c r="F5" s="71"/>
      <c r="G5" s="71"/>
    </row>
    <row r="6" spans="1:7" x14ac:dyDescent="0.25">
      <c r="A6" s="71" t="s">
        <v>9</v>
      </c>
      <c r="B6" s="71"/>
      <c r="C6" s="71"/>
      <c r="D6" s="71" t="s">
        <v>8</v>
      </c>
      <c r="E6" s="73" t="s">
        <v>8</v>
      </c>
      <c r="F6" s="71"/>
      <c r="G6" s="71"/>
    </row>
    <row r="7" spans="1:7" ht="15.75" thickBot="1" x14ac:dyDescent="0.3">
      <c r="A7" s="74"/>
      <c r="B7" s="71"/>
      <c r="C7" s="71"/>
      <c r="D7" s="75" t="s">
        <v>8</v>
      </c>
      <c r="E7" s="76" t="s">
        <v>8</v>
      </c>
      <c r="F7" s="71"/>
      <c r="G7" s="71"/>
    </row>
    <row r="8" spans="1:7" ht="27.75" customHeight="1" thickBot="1" x14ac:dyDescent="0.3">
      <c r="A8" s="77" t="s">
        <v>10</v>
      </c>
      <c r="B8" s="78" t="s">
        <v>11</v>
      </c>
      <c r="C8" s="79" t="s">
        <v>12</v>
      </c>
      <c r="D8" s="78" t="s">
        <v>14</v>
      </c>
      <c r="E8" s="80" t="s">
        <v>15</v>
      </c>
      <c r="F8" s="78" t="s">
        <v>16</v>
      </c>
      <c r="G8" s="81" t="s">
        <v>17</v>
      </c>
    </row>
    <row r="9" spans="1:7" ht="45" customHeight="1" x14ac:dyDescent="0.25">
      <c r="A9" s="82">
        <v>1</v>
      </c>
      <c r="B9" s="124" t="s">
        <v>71</v>
      </c>
      <c r="C9" s="84" t="s">
        <v>89</v>
      </c>
      <c r="D9" s="85" t="s">
        <v>29</v>
      </c>
      <c r="E9" s="86">
        <v>1</v>
      </c>
      <c r="F9" s="87">
        <v>0</v>
      </c>
      <c r="G9" s="88">
        <f t="shared" ref="G9:G14" si="0">SUM(E9*F9)</f>
        <v>0</v>
      </c>
    </row>
    <row r="10" spans="1:7" ht="107.25" customHeight="1" x14ac:dyDescent="0.25">
      <c r="A10" s="89">
        <v>2</v>
      </c>
      <c r="B10" s="92">
        <v>113728</v>
      </c>
      <c r="C10" s="91" t="s">
        <v>133</v>
      </c>
      <c r="D10" s="92" t="s">
        <v>36</v>
      </c>
      <c r="E10" s="93">
        <v>485.85</v>
      </c>
      <c r="F10" s="94">
        <v>0</v>
      </c>
      <c r="G10" s="95">
        <f t="shared" si="0"/>
        <v>0</v>
      </c>
    </row>
    <row r="11" spans="1:7" ht="107.25" customHeight="1" x14ac:dyDescent="0.25">
      <c r="A11" s="89">
        <v>3</v>
      </c>
      <c r="B11" s="92" t="s">
        <v>117</v>
      </c>
      <c r="C11" s="91" t="s">
        <v>132</v>
      </c>
      <c r="D11" s="92" t="s">
        <v>36</v>
      </c>
      <c r="E11" s="93">
        <v>24</v>
      </c>
      <c r="F11" s="94">
        <v>0</v>
      </c>
      <c r="G11" s="95">
        <f t="shared" si="0"/>
        <v>0</v>
      </c>
    </row>
    <row r="12" spans="1:7" ht="28.5" customHeight="1" x14ac:dyDescent="0.25">
      <c r="A12" s="96">
        <v>4</v>
      </c>
      <c r="B12" s="92" t="s">
        <v>90</v>
      </c>
      <c r="C12" s="91" t="s">
        <v>119</v>
      </c>
      <c r="D12" s="97" t="s">
        <v>91</v>
      </c>
      <c r="E12" s="93">
        <v>1800</v>
      </c>
      <c r="F12" s="94">
        <v>0</v>
      </c>
      <c r="G12" s="95">
        <f t="shared" ref="G12" si="1">E12*F12</f>
        <v>0</v>
      </c>
    </row>
    <row r="13" spans="1:7" ht="16.5" customHeight="1" x14ac:dyDescent="0.25">
      <c r="A13" s="96">
        <v>5</v>
      </c>
      <c r="B13" s="92">
        <v>919111</v>
      </c>
      <c r="C13" s="91" t="s">
        <v>69</v>
      </c>
      <c r="D13" s="92" t="s">
        <v>67</v>
      </c>
      <c r="E13" s="93">
        <v>33</v>
      </c>
      <c r="F13" s="94">
        <v>0</v>
      </c>
      <c r="G13" s="95">
        <f t="shared" si="0"/>
        <v>0</v>
      </c>
    </row>
    <row r="14" spans="1:7" ht="21.75" customHeight="1" x14ac:dyDescent="0.25">
      <c r="A14" s="96">
        <v>6</v>
      </c>
      <c r="B14" s="97">
        <v>93818</v>
      </c>
      <c r="C14" s="100" t="s">
        <v>68</v>
      </c>
      <c r="D14" s="92" t="s">
        <v>40</v>
      </c>
      <c r="E14" s="93">
        <v>11755</v>
      </c>
      <c r="F14" s="94">
        <v>0</v>
      </c>
      <c r="G14" s="95">
        <f t="shared" si="0"/>
        <v>0</v>
      </c>
    </row>
    <row r="15" spans="1:7" ht="42" customHeight="1" x14ac:dyDescent="0.25">
      <c r="A15" s="96">
        <v>7</v>
      </c>
      <c r="B15" s="97">
        <v>122738</v>
      </c>
      <c r="C15" s="100" t="s">
        <v>92</v>
      </c>
      <c r="D15" s="92" t="s">
        <v>36</v>
      </c>
      <c r="E15" s="93">
        <v>488</v>
      </c>
      <c r="F15" s="94">
        <v>0</v>
      </c>
      <c r="G15" s="95">
        <f t="shared" ref="G15:G29" si="2">SUM(E15*F15)</f>
        <v>0</v>
      </c>
    </row>
    <row r="16" spans="1:7" ht="21.75" customHeight="1" x14ac:dyDescent="0.25">
      <c r="A16" s="96">
        <v>8</v>
      </c>
      <c r="B16" s="97">
        <v>56336</v>
      </c>
      <c r="C16" s="100" t="s">
        <v>93</v>
      </c>
      <c r="D16" s="92" t="s">
        <v>40</v>
      </c>
      <c r="E16" s="93">
        <v>1525</v>
      </c>
      <c r="F16" s="94">
        <v>0</v>
      </c>
      <c r="G16" s="95">
        <f t="shared" si="2"/>
        <v>0</v>
      </c>
    </row>
    <row r="17" spans="1:7" ht="18" customHeight="1" x14ac:dyDescent="0.25">
      <c r="A17" s="96">
        <v>9</v>
      </c>
      <c r="B17" s="97">
        <v>572213</v>
      </c>
      <c r="C17" s="100" t="s">
        <v>94</v>
      </c>
      <c r="D17" s="92" t="s">
        <v>40</v>
      </c>
      <c r="E17" s="93">
        <v>23510</v>
      </c>
      <c r="F17" s="94">
        <v>0</v>
      </c>
      <c r="G17" s="95">
        <f t="shared" si="2"/>
        <v>0</v>
      </c>
    </row>
    <row r="18" spans="1:7" ht="18" customHeight="1" x14ac:dyDescent="0.25">
      <c r="A18" s="96">
        <v>10</v>
      </c>
      <c r="B18" s="97">
        <v>572123</v>
      </c>
      <c r="C18" s="100" t="s">
        <v>123</v>
      </c>
      <c r="D18" s="92" t="s">
        <v>40</v>
      </c>
      <c r="E18" s="93">
        <v>1525</v>
      </c>
      <c r="F18" s="94">
        <v>0</v>
      </c>
      <c r="G18" s="95">
        <f t="shared" si="2"/>
        <v>0</v>
      </c>
    </row>
    <row r="19" spans="1:7" ht="18" customHeight="1" x14ac:dyDescent="0.25">
      <c r="A19" s="96">
        <v>11</v>
      </c>
      <c r="B19" s="125" t="s">
        <v>95</v>
      </c>
      <c r="C19" s="100" t="s">
        <v>84</v>
      </c>
      <c r="D19" s="97" t="s">
        <v>40</v>
      </c>
      <c r="E19" s="93">
        <v>1525</v>
      </c>
      <c r="F19" s="94">
        <v>0</v>
      </c>
      <c r="G19" s="95">
        <f t="shared" si="2"/>
        <v>0</v>
      </c>
    </row>
    <row r="20" spans="1:7" ht="18" customHeight="1" x14ac:dyDescent="0.25">
      <c r="A20" s="96">
        <v>12</v>
      </c>
      <c r="B20" s="126" t="s">
        <v>126</v>
      </c>
      <c r="C20" s="100" t="s">
        <v>125</v>
      </c>
      <c r="D20" s="97" t="s">
        <v>36</v>
      </c>
      <c r="E20" s="93">
        <v>705.3</v>
      </c>
      <c r="F20" s="94">
        <v>0</v>
      </c>
      <c r="G20" s="95">
        <f t="shared" si="2"/>
        <v>0</v>
      </c>
    </row>
    <row r="21" spans="1:7" ht="12.75" x14ac:dyDescent="0.25">
      <c r="A21" s="96">
        <v>13</v>
      </c>
      <c r="B21" s="97" t="s">
        <v>96</v>
      </c>
      <c r="C21" s="100" t="s">
        <v>97</v>
      </c>
      <c r="D21" s="92" t="s">
        <v>40</v>
      </c>
      <c r="E21" s="93">
        <v>11755</v>
      </c>
      <c r="F21" s="94">
        <v>0</v>
      </c>
      <c r="G21" s="95">
        <f t="shared" si="2"/>
        <v>0</v>
      </c>
    </row>
    <row r="22" spans="1:7" ht="22.5" customHeight="1" x14ac:dyDescent="0.25">
      <c r="A22" s="96">
        <v>14</v>
      </c>
      <c r="B22" s="92">
        <v>113762</v>
      </c>
      <c r="C22" s="91" t="s">
        <v>72</v>
      </c>
      <c r="D22" s="92" t="s">
        <v>38</v>
      </c>
      <c r="E22" s="93">
        <v>130</v>
      </c>
      <c r="F22" s="94">
        <v>0</v>
      </c>
      <c r="G22" s="95">
        <f t="shared" si="2"/>
        <v>0</v>
      </c>
    </row>
    <row r="23" spans="1:7" ht="22.5" customHeight="1" x14ac:dyDescent="0.25">
      <c r="A23" s="96">
        <v>15</v>
      </c>
      <c r="B23" s="92">
        <v>931312</v>
      </c>
      <c r="C23" s="91" t="s">
        <v>73</v>
      </c>
      <c r="D23" s="92" t="s">
        <v>38</v>
      </c>
      <c r="E23" s="93">
        <v>130</v>
      </c>
      <c r="F23" s="94">
        <v>0</v>
      </c>
      <c r="G23" s="95">
        <f t="shared" si="2"/>
        <v>0</v>
      </c>
    </row>
    <row r="24" spans="1:7" ht="12.75" x14ac:dyDescent="0.25">
      <c r="A24" s="105">
        <v>16</v>
      </c>
      <c r="B24" s="108">
        <v>12922</v>
      </c>
      <c r="C24" s="107" t="s">
        <v>70</v>
      </c>
      <c r="D24" s="108" t="s">
        <v>40</v>
      </c>
      <c r="E24" s="109">
        <v>3800</v>
      </c>
      <c r="F24" s="110">
        <v>0</v>
      </c>
      <c r="G24" s="111">
        <f t="shared" si="2"/>
        <v>0</v>
      </c>
    </row>
    <row r="25" spans="1:7" ht="12.75" x14ac:dyDescent="0.25">
      <c r="A25" s="105">
        <v>17</v>
      </c>
      <c r="B25" s="108">
        <v>56962</v>
      </c>
      <c r="C25" s="107" t="s">
        <v>120</v>
      </c>
      <c r="D25" s="108" t="s">
        <v>40</v>
      </c>
      <c r="E25" s="109">
        <v>3800</v>
      </c>
      <c r="F25" s="110">
        <v>0</v>
      </c>
      <c r="G25" s="111">
        <f t="shared" si="2"/>
        <v>0</v>
      </c>
    </row>
    <row r="26" spans="1:7" ht="25.5" x14ac:dyDescent="0.25">
      <c r="A26" s="105">
        <v>18</v>
      </c>
      <c r="B26" s="108" t="s">
        <v>76</v>
      </c>
      <c r="C26" s="107" t="s">
        <v>134</v>
      </c>
      <c r="D26" s="112" t="s">
        <v>19</v>
      </c>
      <c r="E26" s="109">
        <v>1357.41</v>
      </c>
      <c r="F26" s="110">
        <v>0</v>
      </c>
      <c r="G26" s="111">
        <f t="shared" si="2"/>
        <v>0</v>
      </c>
    </row>
    <row r="27" spans="1:7" ht="12.75" x14ac:dyDescent="0.25">
      <c r="A27" s="105">
        <v>19</v>
      </c>
      <c r="B27" s="108">
        <v>89923</v>
      </c>
      <c r="C27" s="107" t="s">
        <v>102</v>
      </c>
      <c r="D27" s="108" t="s">
        <v>101</v>
      </c>
      <c r="E27" s="109">
        <v>1</v>
      </c>
      <c r="F27" s="110">
        <v>0</v>
      </c>
      <c r="G27" s="111">
        <f t="shared" si="2"/>
        <v>0</v>
      </c>
    </row>
    <row r="28" spans="1:7" ht="12.75" x14ac:dyDescent="0.25">
      <c r="A28" s="105">
        <v>20</v>
      </c>
      <c r="B28" s="108">
        <v>915111</v>
      </c>
      <c r="C28" s="107" t="s">
        <v>77</v>
      </c>
      <c r="D28" s="108" t="s">
        <v>40</v>
      </c>
      <c r="E28" s="109">
        <v>530</v>
      </c>
      <c r="F28" s="110">
        <v>0</v>
      </c>
      <c r="G28" s="111">
        <f t="shared" si="2"/>
        <v>0</v>
      </c>
    </row>
    <row r="29" spans="1:7" ht="26.25" thickBot="1" x14ac:dyDescent="0.3">
      <c r="A29" s="113">
        <v>21</v>
      </c>
      <c r="B29" s="116">
        <v>915221</v>
      </c>
      <c r="C29" s="115" t="s">
        <v>75</v>
      </c>
      <c r="D29" s="116" t="s">
        <v>40</v>
      </c>
      <c r="E29" s="117">
        <v>530</v>
      </c>
      <c r="F29" s="118">
        <v>0</v>
      </c>
      <c r="G29" s="119">
        <f t="shared" si="2"/>
        <v>0</v>
      </c>
    </row>
    <row r="30" spans="1:7" ht="15.75" customHeight="1" x14ac:dyDescent="0.25">
      <c r="A30" s="71"/>
      <c r="B30" s="71"/>
      <c r="C30" s="197" t="s">
        <v>74</v>
      </c>
      <c r="D30" s="198"/>
      <c r="E30" s="198"/>
      <c r="F30" s="199"/>
      <c r="G30" s="120">
        <f>SUM(G9:G29)</f>
        <v>0</v>
      </c>
    </row>
    <row r="31" spans="1:7" ht="15.75" customHeight="1" x14ac:dyDescent="0.25">
      <c r="A31" s="71"/>
      <c r="B31" s="71"/>
      <c r="C31" s="200" t="s">
        <v>54</v>
      </c>
      <c r="D31" s="201"/>
      <c r="E31" s="201"/>
      <c r="F31" s="202"/>
      <c r="G31" s="121">
        <f>G30*0.21</f>
        <v>0</v>
      </c>
    </row>
    <row r="32" spans="1:7" ht="15.75" customHeight="1" thickBot="1" x14ac:dyDescent="0.3">
      <c r="A32" s="71"/>
      <c r="B32" s="71"/>
      <c r="C32" s="190" t="s">
        <v>58</v>
      </c>
      <c r="D32" s="191"/>
      <c r="E32" s="191"/>
      <c r="F32" s="192"/>
      <c r="G32" s="122">
        <f>G30+G31</f>
        <v>0</v>
      </c>
    </row>
  </sheetData>
  <mergeCells count="6">
    <mergeCell ref="C32:F32"/>
    <mergeCell ref="A1:G1"/>
    <mergeCell ref="A3:G3"/>
    <mergeCell ref="A4:E4"/>
    <mergeCell ref="C30:F30"/>
    <mergeCell ref="C31:F31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A7B8-50D4-4B36-9F90-41F56ED6E3A1}">
  <sheetPr>
    <pageSetUpPr fitToPage="1"/>
  </sheetPr>
  <dimension ref="A1:G35"/>
  <sheetViews>
    <sheetView topLeftCell="A6" workbookViewId="0">
      <selection activeCell="F9" sqref="F9:F28"/>
    </sheetView>
  </sheetViews>
  <sheetFormatPr defaultColWidth="16.83203125" defaultRowHeight="15" customHeight="1" x14ac:dyDescent="0.25"/>
  <cols>
    <col min="1" max="1" width="14.33203125" style="70" customWidth="1"/>
    <col min="2" max="2" width="15.1640625" style="70" customWidth="1"/>
    <col min="3" max="3" width="97.6640625" style="70" customWidth="1"/>
    <col min="4" max="4" width="18.5" style="70" customWidth="1"/>
    <col min="5" max="5" width="18.5" style="123" customWidth="1"/>
    <col min="6" max="6" width="24.83203125" style="70" customWidth="1"/>
    <col min="7" max="7" width="27.6640625" style="70" customWidth="1"/>
    <col min="8" max="26" width="10.1640625" style="70" customWidth="1"/>
    <col min="27" max="16384" width="16.83203125" style="70"/>
  </cols>
  <sheetData>
    <row r="1" spans="1:7" ht="15.75" x14ac:dyDescent="0.25">
      <c r="A1" s="193" t="s">
        <v>6</v>
      </c>
      <c r="B1" s="194"/>
      <c r="C1" s="194"/>
      <c r="D1" s="194"/>
      <c r="E1" s="194"/>
      <c r="F1" s="194"/>
      <c r="G1" s="194"/>
    </row>
    <row r="2" spans="1:7" x14ac:dyDescent="0.25">
      <c r="A2" s="71"/>
      <c r="B2" s="71"/>
      <c r="C2" s="71"/>
      <c r="D2" s="71"/>
      <c r="E2" s="72"/>
      <c r="F2" s="71"/>
      <c r="G2" s="71"/>
    </row>
    <row r="3" spans="1:7" ht="15.75" x14ac:dyDescent="0.25">
      <c r="A3" s="195" t="s">
        <v>105</v>
      </c>
      <c r="B3" s="194"/>
      <c r="C3" s="194"/>
      <c r="D3" s="194"/>
      <c r="E3" s="194"/>
      <c r="F3" s="194"/>
      <c r="G3" s="194"/>
    </row>
    <row r="4" spans="1:7" x14ac:dyDescent="0.25">
      <c r="A4" s="196" t="s">
        <v>106</v>
      </c>
      <c r="B4" s="194"/>
      <c r="C4" s="194"/>
      <c r="D4" s="194"/>
      <c r="E4" s="194"/>
      <c r="F4" s="71"/>
      <c r="G4" s="71"/>
    </row>
    <row r="5" spans="1:7" x14ac:dyDescent="0.25">
      <c r="A5" s="71"/>
      <c r="B5" s="71"/>
      <c r="C5" s="71"/>
      <c r="D5" s="71" t="s">
        <v>8</v>
      </c>
      <c r="E5" s="73" t="s">
        <v>8</v>
      </c>
      <c r="F5" s="71"/>
      <c r="G5" s="71"/>
    </row>
    <row r="6" spans="1:7" x14ac:dyDescent="0.25">
      <c r="A6" s="71" t="s">
        <v>9</v>
      </c>
      <c r="B6" s="71"/>
      <c r="C6" s="71"/>
      <c r="D6" s="71" t="s">
        <v>8</v>
      </c>
      <c r="E6" s="73" t="s">
        <v>8</v>
      </c>
      <c r="F6" s="71"/>
      <c r="G6" s="71"/>
    </row>
    <row r="7" spans="1:7" ht="15.75" thickBot="1" x14ac:dyDescent="0.3">
      <c r="A7" s="74"/>
      <c r="B7" s="71"/>
      <c r="C7" s="71"/>
      <c r="D7" s="75" t="s">
        <v>8</v>
      </c>
      <c r="E7" s="76" t="s">
        <v>8</v>
      </c>
      <c r="F7" s="71"/>
      <c r="G7" s="71"/>
    </row>
    <row r="8" spans="1:7" ht="27.75" customHeight="1" thickBot="1" x14ac:dyDescent="0.3">
      <c r="A8" s="77" t="s">
        <v>10</v>
      </c>
      <c r="B8" s="78" t="s">
        <v>11</v>
      </c>
      <c r="C8" s="79" t="s">
        <v>12</v>
      </c>
      <c r="D8" s="78" t="s">
        <v>14</v>
      </c>
      <c r="E8" s="80" t="s">
        <v>15</v>
      </c>
      <c r="F8" s="78" t="s">
        <v>16</v>
      </c>
      <c r="G8" s="81" t="s">
        <v>17</v>
      </c>
    </row>
    <row r="9" spans="1:7" ht="45" customHeight="1" x14ac:dyDescent="0.25">
      <c r="A9" s="82">
        <v>1</v>
      </c>
      <c r="B9" s="83" t="s">
        <v>71</v>
      </c>
      <c r="C9" s="84" t="s">
        <v>89</v>
      </c>
      <c r="D9" s="85" t="s">
        <v>29</v>
      </c>
      <c r="E9" s="86">
        <v>1</v>
      </c>
      <c r="F9" s="87">
        <v>0</v>
      </c>
      <c r="G9" s="88">
        <f t="shared" ref="G9:G28" si="0">SUM(E9*F9)</f>
        <v>0</v>
      </c>
    </row>
    <row r="10" spans="1:7" ht="63.75" x14ac:dyDescent="0.25">
      <c r="A10" s="89">
        <v>2</v>
      </c>
      <c r="B10" s="90">
        <v>113728</v>
      </c>
      <c r="C10" s="91" t="s">
        <v>128</v>
      </c>
      <c r="D10" s="92" t="s">
        <v>36</v>
      </c>
      <c r="E10" s="93">
        <v>390</v>
      </c>
      <c r="F10" s="94">
        <v>0</v>
      </c>
      <c r="G10" s="95">
        <f>SUM(E10*F10)</f>
        <v>0</v>
      </c>
    </row>
    <row r="11" spans="1:7" ht="16.5" customHeight="1" x14ac:dyDescent="0.25">
      <c r="A11" s="96">
        <v>3</v>
      </c>
      <c r="B11" s="90">
        <v>919111</v>
      </c>
      <c r="C11" s="91" t="s">
        <v>69</v>
      </c>
      <c r="D11" s="92" t="s">
        <v>67</v>
      </c>
      <c r="E11" s="93">
        <v>75</v>
      </c>
      <c r="F11" s="94">
        <v>0</v>
      </c>
      <c r="G11" s="95">
        <f t="shared" si="0"/>
        <v>0</v>
      </c>
    </row>
    <row r="12" spans="1:7" ht="21.75" customHeight="1" x14ac:dyDescent="0.25">
      <c r="A12" s="96">
        <v>4</v>
      </c>
      <c r="B12" s="99">
        <v>93818</v>
      </c>
      <c r="C12" s="100" t="s">
        <v>68</v>
      </c>
      <c r="D12" s="92" t="s">
        <v>40</v>
      </c>
      <c r="E12" s="93">
        <v>7300</v>
      </c>
      <c r="F12" s="94">
        <v>0</v>
      </c>
      <c r="G12" s="95">
        <f t="shared" si="0"/>
        <v>0</v>
      </c>
    </row>
    <row r="13" spans="1:7" ht="42" customHeight="1" x14ac:dyDescent="0.25">
      <c r="A13" s="96">
        <v>5</v>
      </c>
      <c r="B13" s="99">
        <v>122738</v>
      </c>
      <c r="C13" s="100" t="s">
        <v>107</v>
      </c>
      <c r="D13" s="92" t="s">
        <v>36</v>
      </c>
      <c r="E13" s="93">
        <v>185</v>
      </c>
      <c r="F13" s="94">
        <v>0</v>
      </c>
      <c r="G13" s="95">
        <f t="shared" si="0"/>
        <v>0</v>
      </c>
    </row>
    <row r="14" spans="1:7" ht="21.75" customHeight="1" x14ac:dyDescent="0.25">
      <c r="A14" s="96">
        <v>6</v>
      </c>
      <c r="B14" s="99">
        <v>56334</v>
      </c>
      <c r="C14" s="100" t="s">
        <v>78</v>
      </c>
      <c r="D14" s="92" t="s">
        <v>40</v>
      </c>
      <c r="E14" s="93">
        <v>500</v>
      </c>
      <c r="F14" s="94">
        <v>0</v>
      </c>
      <c r="G14" s="95">
        <f t="shared" si="0"/>
        <v>0</v>
      </c>
    </row>
    <row r="15" spans="1:7" ht="21.75" customHeight="1" x14ac:dyDescent="0.25">
      <c r="A15" s="96">
        <v>7</v>
      </c>
      <c r="B15" s="99">
        <v>56313</v>
      </c>
      <c r="C15" s="100" t="s">
        <v>79</v>
      </c>
      <c r="D15" s="92" t="s">
        <v>40</v>
      </c>
      <c r="E15" s="93">
        <v>500</v>
      </c>
      <c r="F15" s="94">
        <v>0</v>
      </c>
      <c r="G15" s="95">
        <f t="shared" si="0"/>
        <v>0</v>
      </c>
    </row>
    <row r="16" spans="1:7" ht="18" customHeight="1" x14ac:dyDescent="0.25">
      <c r="A16" s="96">
        <v>8</v>
      </c>
      <c r="B16" s="99">
        <v>572213</v>
      </c>
      <c r="C16" s="100" t="s">
        <v>94</v>
      </c>
      <c r="D16" s="92" t="s">
        <v>40</v>
      </c>
      <c r="E16" s="93">
        <v>7366</v>
      </c>
      <c r="F16" s="94">
        <v>0</v>
      </c>
      <c r="G16" s="95">
        <f t="shared" si="0"/>
        <v>0</v>
      </c>
    </row>
    <row r="17" spans="1:7" ht="18" customHeight="1" x14ac:dyDescent="0.25">
      <c r="A17" s="96">
        <v>9</v>
      </c>
      <c r="B17" s="127" t="s">
        <v>95</v>
      </c>
      <c r="C17" s="100" t="s">
        <v>84</v>
      </c>
      <c r="D17" s="97" t="s">
        <v>40</v>
      </c>
      <c r="E17" s="93">
        <v>500</v>
      </c>
      <c r="F17" s="94">
        <v>0</v>
      </c>
      <c r="G17" s="95">
        <f t="shared" si="0"/>
        <v>0</v>
      </c>
    </row>
    <row r="18" spans="1:7" s="104" customFormat="1" ht="12.75" x14ac:dyDescent="0.25">
      <c r="A18" s="102">
        <v>10</v>
      </c>
      <c r="B18" s="99" t="s">
        <v>98</v>
      </c>
      <c r="C18" s="100" t="s">
        <v>127</v>
      </c>
      <c r="D18" s="97" t="s">
        <v>36</v>
      </c>
      <c r="E18" s="93">
        <v>2</v>
      </c>
      <c r="F18" s="94">
        <v>0</v>
      </c>
      <c r="G18" s="103">
        <f t="shared" si="0"/>
        <v>0</v>
      </c>
    </row>
    <row r="19" spans="1:7" ht="12.75" x14ac:dyDescent="0.25">
      <c r="A19" s="96">
        <v>11</v>
      </c>
      <c r="B19" s="99" t="s">
        <v>96</v>
      </c>
      <c r="C19" s="100" t="s">
        <v>97</v>
      </c>
      <c r="D19" s="92" t="s">
        <v>40</v>
      </c>
      <c r="E19" s="93">
        <v>7300</v>
      </c>
      <c r="F19" s="94">
        <v>0</v>
      </c>
      <c r="G19" s="95">
        <f t="shared" si="0"/>
        <v>0</v>
      </c>
    </row>
    <row r="20" spans="1:7" ht="22.5" customHeight="1" x14ac:dyDescent="0.25">
      <c r="A20" s="96">
        <v>12</v>
      </c>
      <c r="B20" s="90">
        <v>113762</v>
      </c>
      <c r="C20" s="91" t="s">
        <v>72</v>
      </c>
      <c r="D20" s="92" t="s">
        <v>38</v>
      </c>
      <c r="E20" s="93">
        <v>75</v>
      </c>
      <c r="F20" s="94">
        <v>0</v>
      </c>
      <c r="G20" s="95">
        <f t="shared" si="0"/>
        <v>0</v>
      </c>
    </row>
    <row r="21" spans="1:7" ht="22.5" customHeight="1" x14ac:dyDescent="0.25">
      <c r="A21" s="96">
        <v>13</v>
      </c>
      <c r="B21" s="90">
        <v>931312</v>
      </c>
      <c r="C21" s="91" t="s">
        <v>73</v>
      </c>
      <c r="D21" s="92" t="s">
        <v>38</v>
      </c>
      <c r="E21" s="93">
        <v>75</v>
      </c>
      <c r="F21" s="94">
        <v>0</v>
      </c>
      <c r="G21" s="95">
        <f t="shared" si="0"/>
        <v>0</v>
      </c>
    </row>
    <row r="22" spans="1:7" ht="12.75" x14ac:dyDescent="0.25">
      <c r="A22" s="105">
        <v>14</v>
      </c>
      <c r="B22" s="106">
        <v>12922</v>
      </c>
      <c r="C22" s="107" t="s">
        <v>70</v>
      </c>
      <c r="D22" s="108" t="s">
        <v>40</v>
      </c>
      <c r="E22" s="109">
        <v>1100</v>
      </c>
      <c r="F22" s="110">
        <v>0</v>
      </c>
      <c r="G22" s="111">
        <f t="shared" si="0"/>
        <v>0</v>
      </c>
    </row>
    <row r="23" spans="1:7" ht="12.75" x14ac:dyDescent="0.25">
      <c r="A23" s="105">
        <v>15</v>
      </c>
      <c r="B23" s="106">
        <v>56962</v>
      </c>
      <c r="C23" s="107" t="s">
        <v>120</v>
      </c>
      <c r="D23" s="108" t="s">
        <v>40</v>
      </c>
      <c r="E23" s="109">
        <v>1250</v>
      </c>
      <c r="F23" s="110">
        <v>0</v>
      </c>
      <c r="G23" s="111">
        <f t="shared" si="0"/>
        <v>0</v>
      </c>
    </row>
    <row r="24" spans="1:7" ht="25.5" x14ac:dyDescent="0.25">
      <c r="A24" s="105">
        <v>16</v>
      </c>
      <c r="B24" s="106" t="s">
        <v>76</v>
      </c>
      <c r="C24" s="107" t="s">
        <v>121</v>
      </c>
      <c r="D24" s="112" t="s">
        <v>19</v>
      </c>
      <c r="E24" s="109">
        <v>508.47</v>
      </c>
      <c r="F24" s="110">
        <v>0</v>
      </c>
      <c r="G24" s="111">
        <f t="shared" si="0"/>
        <v>0</v>
      </c>
    </row>
    <row r="25" spans="1:7" ht="12.75" x14ac:dyDescent="0.25">
      <c r="A25" s="128">
        <v>17</v>
      </c>
      <c r="B25" s="129">
        <v>89921</v>
      </c>
      <c r="C25" s="130" t="s">
        <v>108</v>
      </c>
      <c r="D25" s="92" t="s">
        <v>101</v>
      </c>
      <c r="E25" s="98">
        <v>9</v>
      </c>
      <c r="F25" s="94">
        <v>0</v>
      </c>
      <c r="G25" s="95">
        <f t="shared" si="0"/>
        <v>0</v>
      </c>
    </row>
    <row r="26" spans="1:7" ht="12.75" x14ac:dyDescent="0.25">
      <c r="A26" s="105">
        <v>18</v>
      </c>
      <c r="B26" s="106">
        <v>89923</v>
      </c>
      <c r="C26" s="107" t="s">
        <v>102</v>
      </c>
      <c r="D26" s="108" t="s">
        <v>101</v>
      </c>
      <c r="E26" s="109">
        <v>16</v>
      </c>
      <c r="F26" s="110">
        <v>0</v>
      </c>
      <c r="G26" s="111">
        <f t="shared" si="0"/>
        <v>0</v>
      </c>
    </row>
    <row r="27" spans="1:7" ht="12.75" x14ac:dyDescent="0.25">
      <c r="A27" s="105">
        <v>19</v>
      </c>
      <c r="B27" s="106">
        <v>915111</v>
      </c>
      <c r="C27" s="107" t="s">
        <v>77</v>
      </c>
      <c r="D27" s="108" t="s">
        <v>40</v>
      </c>
      <c r="E27" s="109">
        <v>338</v>
      </c>
      <c r="F27" s="110">
        <v>0</v>
      </c>
      <c r="G27" s="111">
        <f t="shared" si="0"/>
        <v>0</v>
      </c>
    </row>
    <row r="28" spans="1:7" ht="26.25" thickBot="1" x14ac:dyDescent="0.3">
      <c r="A28" s="113">
        <v>20</v>
      </c>
      <c r="B28" s="114">
        <v>915221</v>
      </c>
      <c r="C28" s="115" t="s">
        <v>75</v>
      </c>
      <c r="D28" s="116" t="s">
        <v>40</v>
      </c>
      <c r="E28" s="117">
        <v>338</v>
      </c>
      <c r="F28" s="118">
        <v>0</v>
      </c>
      <c r="G28" s="119">
        <f t="shared" si="0"/>
        <v>0</v>
      </c>
    </row>
    <row r="29" spans="1:7" ht="15.75" customHeight="1" x14ac:dyDescent="0.25">
      <c r="A29" s="71"/>
      <c r="B29" s="71"/>
      <c r="C29" s="197" t="s">
        <v>74</v>
      </c>
      <c r="D29" s="198"/>
      <c r="E29" s="198"/>
      <c r="F29" s="199"/>
      <c r="G29" s="120">
        <f>SUM(G9:G28)</f>
        <v>0</v>
      </c>
    </row>
    <row r="30" spans="1:7" ht="15.75" customHeight="1" x14ac:dyDescent="0.25">
      <c r="A30" s="71"/>
      <c r="B30" s="71"/>
      <c r="C30" s="200" t="s">
        <v>54</v>
      </c>
      <c r="D30" s="201"/>
      <c r="E30" s="201"/>
      <c r="F30" s="202"/>
      <c r="G30" s="121">
        <f>G29*0.21</f>
        <v>0</v>
      </c>
    </row>
    <row r="31" spans="1:7" ht="15.75" customHeight="1" thickBot="1" x14ac:dyDescent="0.3">
      <c r="A31" s="71"/>
      <c r="B31" s="71"/>
      <c r="C31" s="190" t="s">
        <v>58</v>
      </c>
      <c r="D31" s="191"/>
      <c r="E31" s="191"/>
      <c r="F31" s="192"/>
      <c r="G31" s="122">
        <f>G29+G30</f>
        <v>0</v>
      </c>
    </row>
    <row r="35" spans="3:3" ht="15.75" customHeight="1" x14ac:dyDescent="0.25">
      <c r="C35" s="71" t="s">
        <v>8</v>
      </c>
    </row>
  </sheetData>
  <mergeCells count="6">
    <mergeCell ref="C31:F31"/>
    <mergeCell ref="A1:G1"/>
    <mergeCell ref="A3:G3"/>
    <mergeCell ref="A4:E4"/>
    <mergeCell ref="C29:F29"/>
    <mergeCell ref="C30:F30"/>
  </mergeCells>
  <pageMargins left="0.70866141732283472" right="0.70866141732283472" top="0.78740157480314965" bottom="0.78740157480314965" header="0" footer="0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115</vt:lpstr>
      <vt:lpstr>11517</vt:lpstr>
      <vt:lpstr>11525</vt:lpstr>
      <vt:lpstr>11536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2024-04-19T11:39:09Z</dcterms:modified>
</cp:coreProperties>
</file>