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Žebrák/Podklady pro zakázku/III-1147, III-1149a, III-1142, III-23613, III-00524/"/>
    </mc:Choice>
  </mc:AlternateContent>
  <xr:revisionPtr revIDLastSave="0" documentId="14_{6F870313-08C9-486D-9391-145A8A4BD6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147" sheetId="2" r:id="rId2"/>
    <sheet name="1149a" sheetId="6" r:id="rId3"/>
    <sheet name="1142" sheetId="7" r:id="rId4"/>
    <sheet name="23616" sheetId="8" r:id="rId5"/>
    <sheet name="00524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G19" i="9"/>
  <c r="G19" i="8"/>
  <c r="G19" i="7"/>
  <c r="G19" i="2"/>
  <c r="G21" i="9"/>
  <c r="G20" i="9"/>
  <c r="G18" i="9"/>
  <c r="G17" i="9"/>
  <c r="G16" i="9"/>
  <c r="G15" i="9"/>
  <c r="G14" i="9"/>
  <c r="G13" i="9"/>
  <c r="G12" i="9"/>
  <c r="G11" i="9"/>
  <c r="G10" i="9"/>
  <c r="G9" i="9"/>
  <c r="G21" i="8"/>
  <c r="G20" i="8"/>
  <c r="G18" i="8"/>
  <c r="G17" i="8"/>
  <c r="G16" i="8"/>
  <c r="G15" i="8"/>
  <c r="G14" i="8"/>
  <c r="G13" i="8"/>
  <c r="G12" i="8"/>
  <c r="G11" i="8"/>
  <c r="G10" i="8"/>
  <c r="G9" i="8"/>
  <c r="G22" i="9" l="1"/>
  <c r="G23" i="9" s="1"/>
  <c r="G24" i="9" s="1"/>
  <c r="G22" i="8"/>
  <c r="G23" i="8" s="1"/>
  <c r="G24" i="8" s="1"/>
  <c r="G18" i="6"/>
  <c r="G21" i="6"/>
  <c r="G22" i="6" l="1"/>
  <c r="G20" i="7"/>
  <c r="G18" i="7"/>
  <c r="G17" i="7"/>
  <c r="G16" i="7"/>
  <c r="G15" i="7"/>
  <c r="G14" i="7"/>
  <c r="G13" i="7"/>
  <c r="G12" i="7"/>
  <c r="G11" i="7"/>
  <c r="G10" i="7"/>
  <c r="G9" i="7"/>
  <c r="G21" i="2"/>
  <c r="G20" i="6"/>
  <c r="G19" i="6"/>
  <c r="G17" i="6"/>
  <c r="G16" i="6"/>
  <c r="G15" i="6"/>
  <c r="G14" i="6"/>
  <c r="G13" i="6"/>
  <c r="G12" i="6"/>
  <c r="G11" i="6"/>
  <c r="G10" i="6"/>
  <c r="G9" i="6"/>
  <c r="G20" i="2"/>
  <c r="G14" i="2"/>
  <c r="G22" i="7" l="1"/>
  <c r="G23" i="7" s="1"/>
  <c r="G24" i="7" s="1"/>
  <c r="G23" i="6"/>
  <c r="G24" i="6" l="1"/>
  <c r="G25" i="6" s="1"/>
  <c r="G10" i="2"/>
  <c r="G12" i="2" l="1"/>
  <c r="G11" i="2"/>
  <c r="G9" i="2"/>
  <c r="G18" i="2"/>
  <c r="G17" i="2"/>
  <c r="G16" i="2"/>
  <c r="G15" i="2"/>
  <c r="G13" i="2"/>
  <c r="I22" i="1" l="1"/>
  <c r="G22" i="2" l="1"/>
  <c r="C14" i="1" s="1"/>
  <c r="G23" i="2" l="1"/>
  <c r="G24" i="2" s="1"/>
  <c r="C22" i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<sst xmlns="http://schemas.openxmlformats.org/spreadsheetml/2006/main" count="339" uniqueCount="108">
  <si>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</si>
  <si>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</si>
  <si>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</si>
  <si>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</si>
  <si>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</si>
  <si>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</si>
  <si>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</si>
  <si>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</si>
  <si>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</si>
  <si>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</si>
  <si>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</si>
  <si>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</si>
  <si>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</si>
  <si>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</si>
  <si>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</si>
  <si>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</si>
  <si>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</si>
  <si>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</si>
  <si>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</si>
  <si>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</si>
  <si>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</si>
  <si>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</si>
  <si>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</si>
  <si>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</si>
  <si>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</si>
  <si>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</si>
  <si>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</si>
  <si>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</si>
  <si>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</si>
  <si>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</si>
  <si>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</si>
  <si>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</si>
  <si>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</si>
  <si>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</si>
  <si>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</si>
  <si>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</si>
  <si>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</si>
  <si>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</si>
  <si>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</si>
  <si>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</si>
  <si>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</si>
  <si>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</si>
  <si>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</si>
  <si>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</si>
  <si>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</si>
  <si>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</si>
  <si>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</si>
  <si>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</si>
  <si>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</si>
  <si>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</si>
  <si>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</si>
  <si>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</si>
  <si>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</si>
  <si>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</si>
  <si>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</si>
  <si>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</si>
  <si>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</si>
  <si>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</si>
  <si>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</si>
  <si>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</si>
  <si>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</si>
  <si>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</si>
  <si>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</si>
  <si>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</si>
  <si>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</si>
  <si>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</si>
  <si>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</si>
  <si>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</si>
  <si>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</si>
  <si>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</si>
  <si>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</si>
  <si>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</si>
  <si>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</si>
  <si>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</si>
  <si>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</si>
  <si>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</si>
  <si>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</si>
  <si>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VDZ - 12,5 ,   BARVOU, ZÁKLADNÍ </t>
  </si>
  <si>
    <t xml:space="preserve">VODOR DOPRAV ZNAČ PLASTEM STRUKTURÁLNÍ NEHLUČNÉ - DOD A POKLÁDKA - vodící proužek 12,5;  </t>
  </si>
  <si>
    <t>Název akce : III/1147 Hořovice - Hvozdec</t>
  </si>
  <si>
    <t xml:space="preserve">574A04    </t>
  </si>
  <si>
    <t xml:space="preserve">ASFALTOVÝ BETON PRO OBRUSNÉ VRSTVY ACO 11+ - lokální vyrovnávka, objem stanoven odborným odhadem </t>
  </si>
  <si>
    <t>Název akce : III/1149a Felbabka průtah</t>
  </si>
  <si>
    <t xml:space="preserve">staničení silnice III/1149a  v km 0,000 - 0,556, délka úseku 0,556km </t>
  </si>
  <si>
    <t>014132.R</t>
  </si>
  <si>
    <t>ULOŽENÍ ODPADU NA OBALOVNU - s oprávněním k opětovnému  využití  vybourané obalovaného kameniva kontaminovaného dehtem  (ZAS-T3)- objem stanoven odhadem</t>
  </si>
  <si>
    <t>VÝŠKOVÁ ÚPRAVA KRYCÍCH HRNCŮ</t>
  </si>
  <si>
    <t>ks</t>
  </si>
  <si>
    <t>Název akce : III/1142 Sedlec - Praskolesy</t>
  </si>
  <si>
    <t xml:space="preserve">staničení silnice III/1142  v km 4,780 - 6,120, délka úseku 1,340km </t>
  </si>
  <si>
    <t>Název akce : III/23613 Březová - Kublov</t>
  </si>
  <si>
    <t xml:space="preserve">staničení silnice III/23613 v km 5,500 - 8,580, délka úseku 3,080km </t>
  </si>
  <si>
    <t>Název akce : III/00524 Zdice - Knížkovice</t>
  </si>
  <si>
    <t xml:space="preserve">staničení silnice III/00524 v km 0,570- 2,010, délka úseku 1,440km </t>
  </si>
  <si>
    <t xml:space="preserve">OSTATNÍ POŽADAVKY - DIO, GEODETICKÉ ZAMĚŘENÍ SKUTEČNÉHO PROVEDENÍ před a po dokončení  </t>
  </si>
  <si>
    <t xml:space="preserve">OSTATNÍ POŽADAVKY - DIO, GEODETICKÉ ZAMĚŘENÍ SKUTEČNÉHO PROVEDENÍ  před a po dokončení  </t>
  </si>
  <si>
    <t>III/1147 Hořovice - Hvozdec,  III/1149a Felbabka průtah, III/1142 Sedlec - Praskolesy, III/23613 Březová - Kublov, III/00524 Zdice - Knížkovice</t>
  </si>
  <si>
    <t xml:space="preserve">obnova obrusné vrstvy </t>
  </si>
  <si>
    <t>ZPEVNĚNÍ KRAJNIC Z RECYKLÁTU DO TL. 100MM   (R-materiál frakce 0-22)</t>
  </si>
  <si>
    <t xml:space="preserve">FRÉZOVÁNÍ ZPEVNĚNÝCH PLOCH ASFALTOVÝCH v prům. tl 40mm,  ODVOZ DO 20KM - položka obsahuje odbourání hran frézované plochy v místě napojení -  malé množství bouraného materiálu bude zahrnuto v ceně položky 014102.R </t>
  </si>
  <si>
    <t xml:space="preserve">FRÉZOVÁNÍ ZPEVNĚNÝCH PLOCH ASFALTOVÝCH v prům. tl 50mm,  ODVOZ DO 20KM - položka obsahuje odbourání hran frézované plochy v místě napojení -  malé množství bouraného materiálu bude zahrnuto v ceně položky 014102.R </t>
  </si>
  <si>
    <t xml:space="preserve">FRÉZOVÁNÍ ZPEVNĚNÝCH PLOCH ASFALTOVÝCH v prům. tl 30mm,  ODVOZ DO 20KM - položka obsahuje odbourání hran frézované plochy v místě napojení -  malé množství bouraného materiálu bude zahrnuto v ceně položky 014102.R </t>
  </si>
  <si>
    <t>014102.R</t>
  </si>
  <si>
    <t>ULOŽENÍ ODPADU ZE STAVBY NA SKLÁDKU s oprávněním k opětovnému využití - recyklační středisko,  asfalt. směsi kod 17 03 02t</t>
  </si>
  <si>
    <t xml:space="preserve">FRÉZOVÁNÍ ZPEVNĚNÝCH PLOCH ASFALTOVÝCH v prům. tl 50mm,  ODVOZ DO 20KM  - položka obsahuje odbourání hran frézované plochy v místě napojení malé množství bouraného materiálu bude zahrnuto v ceně položky 014102.R </t>
  </si>
  <si>
    <t xml:space="preserve">OSTATNÍ POŽADAVKY - DIO, GEODETICKÉ ZAMĚŘENÍ SKUTEČNÉHO PROVEDENÍ před a po dokončení </t>
  </si>
  <si>
    <t xml:space="preserve">staničení silnice III/1147  v km 1,000 - 3,495, délka úseku 2,495km </t>
  </si>
  <si>
    <t xml:space="preserve"> III/1147  v km 1,000 - 3,495, délka úseku 2,495km, III/1149a  v km 0,000 - 0,556, délka úseku 0,556km , III/1142  v km 4,780 - 6,120, délka úseku 1,340km , III/23613 v km 5,500 - 8,580, délka úseku 3,080km , III/00524 v km 0,570- 2,010, délka úseku 1,440km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</si>
</sst>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5" fillId="0" borderId="12"/>
  </cellStyleXfs>
  <cellXfs count="13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28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7" fillId="0" borderId="23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2">
    <cellStyle name="Normální" xfId="0" builtinId="0"/>
    <cellStyle name="Normální 2" xfId="1" xr:uid="{C31415F3-0F9B-4D3A-8766-91A6E9939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E4" sqref="E4:E5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88" t="s">
        <v>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11" t="s">
        <v>1</v>
      </c>
      <c r="B2" s="112"/>
      <c r="C2" s="113" t="s">
        <v>96</v>
      </c>
      <c r="D2" s="114"/>
      <c r="E2" s="90" t="s">
        <v>2</v>
      </c>
      <c r="F2" s="116" t="s">
        <v>3</v>
      </c>
      <c r="G2" s="112"/>
      <c r="H2" s="90" t="s">
        <v>4</v>
      </c>
      <c r="I2" s="91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6.25" customHeight="1" x14ac:dyDescent="0.25">
      <c r="A3" s="87"/>
      <c r="B3" s="86"/>
      <c r="C3" s="99"/>
      <c r="D3" s="100"/>
      <c r="E3" s="86"/>
      <c r="F3" s="86"/>
      <c r="G3" s="86"/>
      <c r="H3" s="86"/>
      <c r="I3" s="9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85" t="s">
        <v>5</v>
      </c>
      <c r="B4" s="86"/>
      <c r="C4" s="115" t="s">
        <v>97</v>
      </c>
      <c r="D4" s="86"/>
      <c r="E4" s="89" t="s">
        <v>7</v>
      </c>
      <c r="F4" s="89"/>
      <c r="G4" s="86"/>
      <c r="H4" s="89" t="s">
        <v>4</v>
      </c>
      <c r="I4" s="95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7"/>
      <c r="B5" s="86"/>
      <c r="C5" s="86"/>
      <c r="D5" s="86"/>
      <c r="E5" s="86"/>
      <c r="F5" s="86"/>
      <c r="G5" s="86"/>
      <c r="H5" s="86"/>
      <c r="I5" s="96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85" t="s">
        <v>13</v>
      </c>
      <c r="B6" s="86"/>
      <c r="C6" s="97" t="s">
        <v>107</v>
      </c>
      <c r="D6" s="98"/>
      <c r="E6" s="89" t="s">
        <v>18</v>
      </c>
      <c r="F6" s="101"/>
      <c r="G6" s="98"/>
      <c r="H6" s="89" t="s">
        <v>4</v>
      </c>
      <c r="I6" s="95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9.75" customHeight="1" x14ac:dyDescent="0.25">
      <c r="A7" s="87"/>
      <c r="B7" s="86"/>
      <c r="C7" s="99"/>
      <c r="D7" s="100"/>
      <c r="E7" s="86"/>
      <c r="F7" s="99"/>
      <c r="G7" s="100"/>
      <c r="H7" s="86"/>
      <c r="I7" s="96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85" t="s">
        <v>20</v>
      </c>
      <c r="B8" s="86"/>
      <c r="C8" s="89"/>
      <c r="D8" s="86"/>
      <c r="E8" s="89" t="s">
        <v>21</v>
      </c>
      <c r="F8" s="89"/>
      <c r="G8" s="86"/>
      <c r="H8" s="89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7"/>
      <c r="B9" s="86"/>
      <c r="C9" s="86"/>
      <c r="D9" s="86"/>
      <c r="E9" s="86"/>
      <c r="F9" s="86"/>
      <c r="G9" s="86"/>
      <c r="H9" s="86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85" t="s">
        <v>23</v>
      </c>
      <c r="B10" s="86"/>
      <c r="C10" s="89" t="s">
        <v>8</v>
      </c>
      <c r="D10" s="86"/>
      <c r="E10" s="89" t="s">
        <v>24</v>
      </c>
      <c r="F10" s="89"/>
      <c r="G10" s="86"/>
      <c r="H10" s="89" t="s">
        <v>25</v>
      </c>
      <c r="I10" s="103" t="s">
        <v>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93"/>
      <c r="B11" s="94"/>
      <c r="C11" s="94"/>
      <c r="D11" s="94"/>
      <c r="E11" s="94"/>
      <c r="F11" s="94"/>
      <c r="G11" s="94"/>
      <c r="H11" s="94"/>
      <c r="I11" s="104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2" t="s">
        <v>26</v>
      </c>
      <c r="B12" s="86"/>
      <c r="C12" s="86"/>
      <c r="D12" s="86"/>
      <c r="E12" s="86"/>
      <c r="F12" s="86"/>
      <c r="G12" s="86"/>
      <c r="H12" s="86"/>
      <c r="I12" s="86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80" t="s">
        <v>28</v>
      </c>
      <c r="C13" s="79"/>
      <c r="D13" s="15" t="s">
        <v>30</v>
      </c>
      <c r="E13" s="80" t="s">
        <v>31</v>
      </c>
      <c r="F13" s="79"/>
      <c r="G13" s="15" t="s">
        <v>32</v>
      </c>
      <c r="H13" s="80" t="s">
        <v>33</v>
      </c>
      <c r="I13" s="7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'1147'!G22+'1149a'!G23+'1142'!G22+'23616'!G22+'00524'!G22</f>
        <v>0</v>
      </c>
      <c r="D14" s="78" t="s">
        <v>37</v>
      </c>
      <c r="E14" s="79"/>
      <c r="F14" s="20">
        <v>0</v>
      </c>
      <c r="G14" s="78" t="s">
        <v>39</v>
      </c>
      <c r="H14" s="79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78" t="s">
        <v>42</v>
      </c>
      <c r="E15" s="79"/>
      <c r="F15" s="20">
        <v>0</v>
      </c>
      <c r="G15" s="78" t="s">
        <v>43</v>
      </c>
      <c r="H15" s="79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78" t="s">
        <v>45</v>
      </c>
      <c r="E16" s="79"/>
      <c r="F16" s="20">
        <v>0</v>
      </c>
      <c r="G16" s="78" t="s">
        <v>46</v>
      </c>
      <c r="H16" s="79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78" t="s">
        <v>8</v>
      </c>
      <c r="E17" s="79"/>
      <c r="F17" s="22" t="s">
        <v>8</v>
      </c>
      <c r="G17" s="78" t="s">
        <v>47</v>
      </c>
      <c r="H17" s="79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78" t="s">
        <v>8</v>
      </c>
      <c r="E18" s="79"/>
      <c r="F18" s="22" t="s">
        <v>8</v>
      </c>
      <c r="G18" s="78" t="s">
        <v>49</v>
      </c>
      <c r="H18" s="79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78" t="s">
        <v>8</v>
      </c>
      <c r="E19" s="79"/>
      <c r="F19" s="22" t="s">
        <v>8</v>
      </c>
      <c r="G19" s="78" t="s">
        <v>50</v>
      </c>
      <c r="H19" s="79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05" t="s">
        <v>51</v>
      </c>
      <c r="B20" s="79"/>
      <c r="C20" s="20">
        <v>0</v>
      </c>
      <c r="D20" s="78" t="s">
        <v>8</v>
      </c>
      <c r="E20" s="79"/>
      <c r="F20" s="22" t="s">
        <v>8</v>
      </c>
      <c r="G20" s="78" t="s">
        <v>8</v>
      </c>
      <c r="H20" s="79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06" t="s">
        <v>52</v>
      </c>
      <c r="B21" s="82"/>
      <c r="C21" s="24">
        <v>0</v>
      </c>
      <c r="D21" s="81" t="s">
        <v>8</v>
      </c>
      <c r="E21" s="82"/>
      <c r="F21" s="25" t="s">
        <v>8</v>
      </c>
      <c r="G21" s="81" t="s">
        <v>8</v>
      </c>
      <c r="H21" s="82"/>
      <c r="I21" s="25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05" t="s">
        <v>53</v>
      </c>
      <c r="B22" s="79"/>
      <c r="C22" s="20">
        <f>SUM(C14:C21)</f>
        <v>0</v>
      </c>
      <c r="D22" s="105" t="s">
        <v>55</v>
      </c>
      <c r="E22" s="79"/>
      <c r="F22" s="20">
        <v>0</v>
      </c>
      <c r="G22" s="105" t="s">
        <v>56</v>
      </c>
      <c r="H22" s="79"/>
      <c r="I22" s="26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83" t="s">
        <v>57</v>
      </c>
      <c r="B24" s="84"/>
      <c r="C24" s="27">
        <v>0</v>
      </c>
      <c r="D24" s="83" t="s">
        <v>59</v>
      </c>
      <c r="E24" s="84"/>
      <c r="F24" s="27">
        <v>0</v>
      </c>
      <c r="G24" s="83" t="s">
        <v>60</v>
      </c>
      <c r="H24" s="84"/>
      <c r="I24" s="27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83" t="s">
        <v>61</v>
      </c>
      <c r="B25" s="84"/>
      <c r="C25" s="27">
        <f>C22+I22</f>
        <v>0</v>
      </c>
      <c r="D25" s="83" t="s">
        <v>54</v>
      </c>
      <c r="E25" s="84"/>
      <c r="F25" s="27">
        <f>(C25*0.21)</f>
        <v>0</v>
      </c>
      <c r="G25" s="83" t="s">
        <v>62</v>
      </c>
      <c r="H25" s="84"/>
      <c r="I25" s="27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20" t="s">
        <v>8</v>
      </c>
      <c r="B26" s="121"/>
      <c r="C26" s="122"/>
      <c r="D26" s="123" t="s">
        <v>63</v>
      </c>
      <c r="E26" s="121"/>
      <c r="F26" s="122"/>
      <c r="G26" s="120" t="s">
        <v>64</v>
      </c>
      <c r="H26" s="121"/>
      <c r="I26" s="122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24"/>
      <c r="B27" s="86"/>
      <c r="C27" s="125"/>
      <c r="D27" s="107" t="s">
        <v>8</v>
      </c>
      <c r="E27" s="108"/>
      <c r="F27" s="110"/>
      <c r="G27" s="107" t="s">
        <v>8</v>
      </c>
      <c r="H27" s="108"/>
      <c r="I27" s="10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24"/>
      <c r="B28" s="86"/>
      <c r="C28" s="125"/>
      <c r="D28" s="107" t="s">
        <v>8</v>
      </c>
      <c r="E28" s="108"/>
      <c r="F28" s="110"/>
      <c r="G28" s="107" t="s">
        <v>8</v>
      </c>
      <c r="H28" s="108"/>
      <c r="I28" s="109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8"/>
      <c r="C29" s="29"/>
      <c r="D29" s="30"/>
      <c r="E29" s="31"/>
      <c r="F29" s="31"/>
      <c r="G29" s="28"/>
      <c r="I29" s="2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17" t="s">
        <v>8</v>
      </c>
      <c r="B30" s="118"/>
      <c r="C30" s="119"/>
      <c r="D30" s="117" t="s">
        <v>65</v>
      </c>
      <c r="E30" s="118"/>
      <c r="F30" s="119"/>
      <c r="G30" s="117" t="s">
        <v>65</v>
      </c>
      <c r="H30" s="118"/>
      <c r="I30" s="119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workbookViewId="0">
      <selection activeCell="A4" sqref="A4:E4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6" t="s">
        <v>6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7" t="s">
        <v>79</v>
      </c>
      <c r="B3" s="86"/>
      <c r="C3" s="86"/>
      <c r="D3" s="86"/>
      <c r="E3" s="86"/>
      <c r="F3" s="86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4" t="s">
        <v>106</v>
      </c>
      <c r="B4" s="86"/>
      <c r="C4" s="86"/>
      <c r="D4" s="86"/>
      <c r="E4" s="8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0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1">
        <v>1</v>
      </c>
      <c r="B9" s="67" t="s">
        <v>70</v>
      </c>
      <c r="C9" s="41" t="s">
        <v>94</v>
      </c>
      <c r="D9" s="58" t="s">
        <v>29</v>
      </c>
      <c r="E9" s="34">
        <v>1</v>
      </c>
      <c r="F9" s="64">
        <v>0</v>
      </c>
      <c r="G9" s="35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9.75" customHeight="1" x14ac:dyDescent="0.25">
      <c r="A10" s="9">
        <v>2</v>
      </c>
      <c r="B10" s="65">
        <v>113728</v>
      </c>
      <c r="C10" s="42" t="s">
        <v>101</v>
      </c>
      <c r="D10" s="16" t="s">
        <v>36</v>
      </c>
      <c r="E10" s="50">
        <v>350.1</v>
      </c>
      <c r="F10" s="63">
        <v>0</v>
      </c>
      <c r="G10" s="3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5">
        <v>919111</v>
      </c>
      <c r="C11" s="42" t="s">
        <v>69</v>
      </c>
      <c r="D11" s="16" t="s">
        <v>67</v>
      </c>
      <c r="E11" s="50">
        <v>15</v>
      </c>
      <c r="F11" s="63">
        <v>0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2">
        <v>93818</v>
      </c>
      <c r="C12" s="49" t="s">
        <v>68</v>
      </c>
      <c r="D12" s="16" t="s">
        <v>40</v>
      </c>
      <c r="E12" s="50">
        <v>11670</v>
      </c>
      <c r="F12" s="63">
        <v>0</v>
      </c>
      <c r="G12" s="36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25">
      <c r="A13" s="14">
        <v>5</v>
      </c>
      <c r="B13" s="62">
        <v>573213</v>
      </c>
      <c r="C13" s="49" t="s">
        <v>73</v>
      </c>
      <c r="D13" s="16" t="s">
        <v>40</v>
      </c>
      <c r="E13" s="50">
        <v>12470</v>
      </c>
      <c r="F13" s="63">
        <v>0</v>
      </c>
      <c r="G13" s="36">
        <f t="shared" ref="G13:G1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75" customFormat="1" ht="25.5" x14ac:dyDescent="0.25">
      <c r="A14" s="72">
        <v>6</v>
      </c>
      <c r="B14" s="62" t="s">
        <v>80</v>
      </c>
      <c r="C14" s="49" t="s">
        <v>81</v>
      </c>
      <c r="D14" s="48" t="s">
        <v>36</v>
      </c>
      <c r="E14" s="50">
        <v>24</v>
      </c>
      <c r="F14" s="63">
        <v>0</v>
      </c>
      <c r="G14" s="73">
        <f t="shared" ref="G14" si="2">SUM(E14*F14)</f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x14ac:dyDescent="0.25">
      <c r="A15" s="14">
        <v>7</v>
      </c>
      <c r="B15" s="62" t="s">
        <v>75</v>
      </c>
      <c r="C15" s="49" t="s">
        <v>76</v>
      </c>
      <c r="D15" s="16" t="s">
        <v>40</v>
      </c>
      <c r="E15" s="50">
        <v>11670</v>
      </c>
      <c r="F15" s="63">
        <v>0</v>
      </c>
      <c r="G15" s="3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25">
      <c r="A16" s="14">
        <v>8</v>
      </c>
      <c r="B16" s="65">
        <v>113762</v>
      </c>
      <c r="C16" s="42" t="s">
        <v>71</v>
      </c>
      <c r="D16" s="16" t="s">
        <v>38</v>
      </c>
      <c r="E16" s="50">
        <v>15</v>
      </c>
      <c r="F16" s="63">
        <v>0</v>
      </c>
      <c r="G16" s="36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25">
      <c r="A17" s="14">
        <v>9</v>
      </c>
      <c r="B17" s="65">
        <v>931312</v>
      </c>
      <c r="C17" s="42" t="s">
        <v>72</v>
      </c>
      <c r="D17" s="16" t="s">
        <v>38</v>
      </c>
      <c r="E17" s="50">
        <v>15</v>
      </c>
      <c r="F17" s="63">
        <v>0</v>
      </c>
      <c r="G17" s="36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2">
        <v>10</v>
      </c>
      <c r="B18" s="68">
        <v>56962</v>
      </c>
      <c r="C18" s="43" t="s">
        <v>98</v>
      </c>
      <c r="D18" s="33" t="s">
        <v>40</v>
      </c>
      <c r="E18" s="37">
        <v>1497</v>
      </c>
      <c r="F18" s="70">
        <v>0</v>
      </c>
      <c r="G18" s="38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5">
      <c r="A19" s="32">
        <v>16</v>
      </c>
      <c r="B19" s="68" t="s">
        <v>102</v>
      </c>
      <c r="C19" s="43" t="s">
        <v>103</v>
      </c>
      <c r="D19" s="33" t="s">
        <v>19</v>
      </c>
      <c r="E19" s="37">
        <v>0.04</v>
      </c>
      <c r="F19" s="70">
        <v>0</v>
      </c>
      <c r="G19" s="38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2">
        <v>11</v>
      </c>
      <c r="B20" s="68">
        <v>915111</v>
      </c>
      <c r="C20" s="43" t="s">
        <v>77</v>
      </c>
      <c r="D20" s="33" t="s">
        <v>40</v>
      </c>
      <c r="E20" s="37">
        <v>623.75</v>
      </c>
      <c r="F20" s="70">
        <v>0</v>
      </c>
      <c r="G20" s="38">
        <f t="shared" ref="G20" si="3">SUM(E20*F20)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6.25" thickBot="1" x14ac:dyDescent="0.3">
      <c r="A21" s="23">
        <v>12</v>
      </c>
      <c r="B21" s="69">
        <v>915221</v>
      </c>
      <c r="C21" s="44" t="s">
        <v>78</v>
      </c>
      <c r="D21" s="76" t="s">
        <v>40</v>
      </c>
      <c r="E21" s="39">
        <v>623.75</v>
      </c>
      <c r="F21" s="66">
        <v>0</v>
      </c>
      <c r="G21" s="40">
        <f t="shared" ref="G21" si="4">SUM(E21*F21)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128" t="s">
        <v>74</v>
      </c>
      <c r="D22" s="94"/>
      <c r="E22" s="94"/>
      <c r="F22" s="129"/>
      <c r="G22" s="45">
        <f>SUM(G9:G21)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130" t="s">
        <v>54</v>
      </c>
      <c r="D23" s="131"/>
      <c r="E23" s="84"/>
      <c r="F23" s="79"/>
      <c r="G23" s="46">
        <f>G22*0.21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thickBot="1" x14ac:dyDescent="0.3">
      <c r="A24" s="4"/>
      <c r="B24" s="4"/>
      <c r="C24" s="132" t="s">
        <v>58</v>
      </c>
      <c r="D24" s="133"/>
      <c r="E24" s="133"/>
      <c r="F24" s="82"/>
      <c r="G24" s="47">
        <f>G22+G23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5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59"/>
      <c r="D26" s="4"/>
      <c r="E26" s="5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6">
    <mergeCell ref="A1:G1"/>
    <mergeCell ref="A3:G3"/>
    <mergeCell ref="C22:F22"/>
    <mergeCell ref="C23:F23"/>
    <mergeCell ref="C24:F24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E1C0-CD82-4204-972B-729582231E49}">
  <sheetPr>
    <pageSetUpPr fitToPage="1"/>
  </sheetPr>
  <dimension ref="A1:Z1000"/>
  <sheetViews>
    <sheetView topLeftCell="A6" workbookViewId="0">
      <selection activeCell="F9" sqref="F9:F22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6" t="s">
        <v>6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7" t="s">
        <v>82</v>
      </c>
      <c r="B3" s="86"/>
      <c r="C3" s="86"/>
      <c r="D3" s="86"/>
      <c r="E3" s="86"/>
      <c r="F3" s="86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4" t="s">
        <v>83</v>
      </c>
      <c r="B4" s="86"/>
      <c r="C4" s="86"/>
      <c r="D4" s="86"/>
      <c r="E4" s="8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0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1">
        <v>1</v>
      </c>
      <c r="B9" s="67" t="s">
        <v>70</v>
      </c>
      <c r="C9" s="41" t="s">
        <v>94</v>
      </c>
      <c r="D9" s="58" t="s">
        <v>29</v>
      </c>
      <c r="E9" s="34">
        <v>1</v>
      </c>
      <c r="F9" s="64">
        <v>0</v>
      </c>
      <c r="G9" s="35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2.75" customHeight="1" x14ac:dyDescent="0.25">
      <c r="A10" s="9">
        <v>2</v>
      </c>
      <c r="B10" s="65">
        <v>113728</v>
      </c>
      <c r="C10" s="42" t="s">
        <v>104</v>
      </c>
      <c r="D10" s="16" t="s">
        <v>36</v>
      </c>
      <c r="E10" s="50">
        <v>171</v>
      </c>
      <c r="F10" s="63">
        <v>0</v>
      </c>
      <c r="G10" s="3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5">
        <v>919111</v>
      </c>
      <c r="C11" s="42" t="s">
        <v>69</v>
      </c>
      <c r="D11" s="16" t="s">
        <v>67</v>
      </c>
      <c r="E11" s="50">
        <v>56</v>
      </c>
      <c r="F11" s="63">
        <v>0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2">
        <v>93818</v>
      </c>
      <c r="C12" s="49" t="s">
        <v>68</v>
      </c>
      <c r="D12" s="16" t="s">
        <v>40</v>
      </c>
      <c r="E12" s="50">
        <v>3420</v>
      </c>
      <c r="F12" s="63">
        <v>0</v>
      </c>
      <c r="G12" s="36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25">
      <c r="A13" s="14">
        <v>5</v>
      </c>
      <c r="B13" s="62">
        <v>573213</v>
      </c>
      <c r="C13" s="49" t="s">
        <v>73</v>
      </c>
      <c r="D13" s="16" t="s">
        <v>40</v>
      </c>
      <c r="E13" s="50">
        <v>3820</v>
      </c>
      <c r="F13" s="63">
        <v>0</v>
      </c>
      <c r="G13" s="36">
        <f t="shared" ref="G13:G1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75" customFormat="1" ht="25.5" x14ac:dyDescent="0.25">
      <c r="A14" s="72">
        <v>6</v>
      </c>
      <c r="B14" s="62" t="s">
        <v>80</v>
      </c>
      <c r="C14" s="49" t="s">
        <v>81</v>
      </c>
      <c r="D14" s="48" t="s">
        <v>36</v>
      </c>
      <c r="E14" s="50">
        <v>8</v>
      </c>
      <c r="F14" s="63">
        <v>0</v>
      </c>
      <c r="G14" s="73">
        <f t="shared" ref="G14" si="2">SUM(E14*F14)</f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x14ac:dyDescent="0.25">
      <c r="A15" s="14">
        <v>7</v>
      </c>
      <c r="B15" s="62" t="s">
        <v>75</v>
      </c>
      <c r="C15" s="49" t="s">
        <v>76</v>
      </c>
      <c r="D15" s="16" t="s">
        <v>40</v>
      </c>
      <c r="E15" s="50">
        <v>3420</v>
      </c>
      <c r="F15" s="63">
        <v>0</v>
      </c>
      <c r="G15" s="3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25">
      <c r="A16" s="14">
        <v>8</v>
      </c>
      <c r="B16" s="65">
        <v>113762</v>
      </c>
      <c r="C16" s="42" t="s">
        <v>71</v>
      </c>
      <c r="D16" s="16" t="s">
        <v>38</v>
      </c>
      <c r="E16" s="50">
        <v>56</v>
      </c>
      <c r="F16" s="63">
        <v>0</v>
      </c>
      <c r="G16" s="36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25">
      <c r="A17" s="14">
        <v>9</v>
      </c>
      <c r="B17" s="65">
        <v>931312</v>
      </c>
      <c r="C17" s="42" t="s">
        <v>72</v>
      </c>
      <c r="D17" s="16" t="s">
        <v>38</v>
      </c>
      <c r="E17" s="50">
        <v>56</v>
      </c>
      <c r="F17" s="63">
        <v>0</v>
      </c>
      <c r="G17" s="36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2">
        <v>10</v>
      </c>
      <c r="B18" s="68">
        <v>89923</v>
      </c>
      <c r="C18" s="43" t="s">
        <v>86</v>
      </c>
      <c r="D18" s="77" t="s">
        <v>87</v>
      </c>
      <c r="E18" s="37">
        <v>1</v>
      </c>
      <c r="F18" s="70">
        <v>0</v>
      </c>
      <c r="G18" s="38">
        <f t="shared" ref="G18" si="3">E18*F18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32">
        <v>11</v>
      </c>
      <c r="B19" s="68">
        <v>56962</v>
      </c>
      <c r="C19" s="43" t="s">
        <v>98</v>
      </c>
      <c r="D19" s="33" t="s">
        <v>40</v>
      </c>
      <c r="E19" s="37">
        <v>334</v>
      </c>
      <c r="F19" s="70">
        <v>0</v>
      </c>
      <c r="G19" s="38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2">
        <v>12</v>
      </c>
      <c r="B20" s="68">
        <v>915111</v>
      </c>
      <c r="C20" s="43" t="s">
        <v>77</v>
      </c>
      <c r="D20" s="33" t="s">
        <v>40</v>
      </c>
      <c r="E20" s="37">
        <v>139</v>
      </c>
      <c r="F20" s="70">
        <v>0</v>
      </c>
      <c r="G20" s="38">
        <f t="shared" ref="G20" si="4">SUM(E20*F20)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x14ac:dyDescent="0.25">
      <c r="A21" s="14">
        <v>13</v>
      </c>
      <c r="B21" s="68" t="s">
        <v>84</v>
      </c>
      <c r="C21" s="43" t="s">
        <v>85</v>
      </c>
      <c r="D21" s="33" t="s">
        <v>19</v>
      </c>
      <c r="E21" s="37">
        <v>0.35</v>
      </c>
      <c r="F21" s="70">
        <v>0</v>
      </c>
      <c r="G21" s="38">
        <f t="shared" ref="G21" si="5">SUM(E21*F21)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thickBot="1" x14ac:dyDescent="0.3">
      <c r="A22" s="23">
        <v>14</v>
      </c>
      <c r="B22" s="69">
        <v>915221</v>
      </c>
      <c r="C22" s="44" t="s">
        <v>78</v>
      </c>
      <c r="D22" s="76" t="s">
        <v>40</v>
      </c>
      <c r="E22" s="39">
        <v>139</v>
      </c>
      <c r="F22" s="66">
        <v>0</v>
      </c>
      <c r="G22" s="40">
        <f t="shared" ref="G22" si="6">SUM(E22*F22)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128" t="s">
        <v>74</v>
      </c>
      <c r="D23" s="94"/>
      <c r="E23" s="94"/>
      <c r="F23" s="129"/>
      <c r="G23" s="45">
        <f>SUM(G9:G22)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130" t="s">
        <v>54</v>
      </c>
      <c r="D24" s="131"/>
      <c r="E24" s="84"/>
      <c r="F24" s="79"/>
      <c r="G24" s="46">
        <f>G23*0.21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thickBot="1" x14ac:dyDescent="0.3">
      <c r="A25" s="4"/>
      <c r="B25" s="4"/>
      <c r="C25" s="132" t="s">
        <v>58</v>
      </c>
      <c r="D25" s="133"/>
      <c r="E25" s="133"/>
      <c r="F25" s="82"/>
      <c r="G25" s="47">
        <f>G23+G24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5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59"/>
      <c r="D27" s="4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C25:F25"/>
    <mergeCell ref="A1:G1"/>
    <mergeCell ref="A3:G3"/>
    <mergeCell ref="A4:E4"/>
    <mergeCell ref="C23:F23"/>
    <mergeCell ref="C24:F24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B208-E001-4040-A69F-32F6E254CDD2}">
  <sheetPr>
    <pageSetUpPr fitToPage="1"/>
  </sheetPr>
  <dimension ref="A1:Z999"/>
  <sheetViews>
    <sheetView workbookViewId="0">
      <selection activeCell="I10" sqref="I10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6" t="s">
        <v>6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7" t="s">
        <v>88</v>
      </c>
      <c r="B3" s="86"/>
      <c r="C3" s="86"/>
      <c r="D3" s="86"/>
      <c r="E3" s="86"/>
      <c r="F3" s="86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4" t="s">
        <v>89</v>
      </c>
      <c r="B4" s="86"/>
      <c r="C4" s="86"/>
      <c r="D4" s="86"/>
      <c r="E4" s="8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0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1">
        <v>1</v>
      </c>
      <c r="B9" s="67" t="s">
        <v>70</v>
      </c>
      <c r="C9" s="41" t="s">
        <v>105</v>
      </c>
      <c r="D9" s="58" t="s">
        <v>29</v>
      </c>
      <c r="E9" s="34">
        <v>1</v>
      </c>
      <c r="F9" s="64">
        <v>0</v>
      </c>
      <c r="G9" s="35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 x14ac:dyDescent="0.25">
      <c r="A10" s="9">
        <v>2</v>
      </c>
      <c r="B10" s="65">
        <v>113728</v>
      </c>
      <c r="C10" s="42" t="s">
        <v>99</v>
      </c>
      <c r="D10" s="16" t="s">
        <v>36</v>
      </c>
      <c r="E10" s="50">
        <v>274</v>
      </c>
      <c r="F10" s="63">
        <v>0</v>
      </c>
      <c r="G10" s="3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5">
        <v>919111</v>
      </c>
      <c r="C11" s="42" t="s">
        <v>69</v>
      </c>
      <c r="D11" s="16" t="s">
        <v>67</v>
      </c>
      <c r="E11" s="50">
        <v>37</v>
      </c>
      <c r="F11" s="63">
        <v>0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2">
        <v>93818</v>
      </c>
      <c r="C12" s="49" t="s">
        <v>68</v>
      </c>
      <c r="D12" s="16" t="s">
        <v>40</v>
      </c>
      <c r="E12" s="50">
        <v>6850</v>
      </c>
      <c r="F12" s="63">
        <v>0</v>
      </c>
      <c r="G12" s="36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25">
      <c r="A13" s="14">
        <v>5</v>
      </c>
      <c r="B13" s="62">
        <v>573213</v>
      </c>
      <c r="C13" s="49" t="s">
        <v>73</v>
      </c>
      <c r="D13" s="16" t="s">
        <v>40</v>
      </c>
      <c r="E13" s="50">
        <v>7117</v>
      </c>
      <c r="F13" s="63">
        <v>0</v>
      </c>
      <c r="G13" s="36">
        <f t="shared" ref="G13:G1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75" customFormat="1" ht="25.5" x14ac:dyDescent="0.25">
      <c r="A14" s="72">
        <v>6</v>
      </c>
      <c r="B14" s="62" t="s">
        <v>80</v>
      </c>
      <c r="C14" s="49" t="s">
        <v>81</v>
      </c>
      <c r="D14" s="48" t="s">
        <v>36</v>
      </c>
      <c r="E14" s="50">
        <v>8</v>
      </c>
      <c r="F14" s="63">
        <v>0</v>
      </c>
      <c r="G14" s="73">
        <f t="shared" ref="G14" si="2">SUM(E14*F14)</f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x14ac:dyDescent="0.25">
      <c r="A15" s="14">
        <v>7</v>
      </c>
      <c r="B15" s="62" t="s">
        <v>75</v>
      </c>
      <c r="C15" s="49" t="s">
        <v>76</v>
      </c>
      <c r="D15" s="16" t="s">
        <v>40</v>
      </c>
      <c r="E15" s="50">
        <v>6850</v>
      </c>
      <c r="F15" s="63">
        <v>0</v>
      </c>
      <c r="G15" s="3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25">
      <c r="A16" s="14">
        <v>8</v>
      </c>
      <c r="B16" s="65">
        <v>113762</v>
      </c>
      <c r="C16" s="42" t="s">
        <v>71</v>
      </c>
      <c r="D16" s="16" t="s">
        <v>38</v>
      </c>
      <c r="E16" s="50">
        <v>37</v>
      </c>
      <c r="F16" s="63">
        <v>0</v>
      </c>
      <c r="G16" s="36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25">
      <c r="A17" s="14">
        <v>9</v>
      </c>
      <c r="B17" s="65">
        <v>931312</v>
      </c>
      <c r="C17" s="42" t="s">
        <v>72</v>
      </c>
      <c r="D17" s="16" t="s">
        <v>38</v>
      </c>
      <c r="E17" s="50">
        <v>37</v>
      </c>
      <c r="F17" s="63">
        <v>0</v>
      </c>
      <c r="G17" s="36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2">
        <v>10</v>
      </c>
      <c r="B18" s="68">
        <v>56962</v>
      </c>
      <c r="C18" s="43" t="s">
        <v>98</v>
      </c>
      <c r="D18" s="33" t="s">
        <v>40</v>
      </c>
      <c r="E18" s="37">
        <v>804</v>
      </c>
      <c r="F18" s="70">
        <v>0</v>
      </c>
      <c r="G18" s="38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5">
      <c r="A19" s="32">
        <v>16</v>
      </c>
      <c r="B19" s="68" t="s">
        <v>102</v>
      </c>
      <c r="C19" s="43" t="s">
        <v>103</v>
      </c>
      <c r="D19" s="33" t="s">
        <v>19</v>
      </c>
      <c r="E19" s="37">
        <v>0.23</v>
      </c>
      <c r="F19" s="70">
        <v>0</v>
      </c>
      <c r="G19" s="38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2">
        <v>11</v>
      </c>
      <c r="B20" s="68">
        <v>915111</v>
      </c>
      <c r="C20" s="43" t="s">
        <v>77</v>
      </c>
      <c r="D20" s="33" t="s">
        <v>40</v>
      </c>
      <c r="E20" s="37">
        <v>335</v>
      </c>
      <c r="F20" s="70">
        <v>0</v>
      </c>
      <c r="G20" s="38">
        <f t="shared" ref="G20:G21" si="3">SUM(E20*F20)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6.25" thickBot="1" x14ac:dyDescent="0.3">
      <c r="A21" s="23">
        <v>12</v>
      </c>
      <c r="B21" s="69">
        <v>915221</v>
      </c>
      <c r="C21" s="44" t="s">
        <v>78</v>
      </c>
      <c r="D21" s="71" t="s">
        <v>40</v>
      </c>
      <c r="E21" s="39">
        <v>335</v>
      </c>
      <c r="F21" s="66">
        <v>0</v>
      </c>
      <c r="G21" s="40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128" t="s">
        <v>74</v>
      </c>
      <c r="D22" s="94"/>
      <c r="E22" s="94"/>
      <c r="F22" s="129"/>
      <c r="G22" s="45">
        <f>SUM(G9:G21)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130" t="s">
        <v>54</v>
      </c>
      <c r="D23" s="131"/>
      <c r="E23" s="84"/>
      <c r="F23" s="79"/>
      <c r="G23" s="46">
        <f>G22*0.21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thickBot="1" x14ac:dyDescent="0.3">
      <c r="A24" s="4"/>
      <c r="B24" s="4"/>
      <c r="C24" s="132" t="s">
        <v>58</v>
      </c>
      <c r="D24" s="133"/>
      <c r="E24" s="133"/>
      <c r="F24" s="82"/>
      <c r="G24" s="47">
        <f>G22+G23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5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59"/>
      <c r="D26" s="4"/>
      <c r="E26" s="5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6">
    <mergeCell ref="C24:F24"/>
    <mergeCell ref="A1:G1"/>
    <mergeCell ref="A3:G3"/>
    <mergeCell ref="A4:E4"/>
    <mergeCell ref="C22:F22"/>
    <mergeCell ref="C23:F23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C7F2-1815-41D2-9FDC-FF7C7418089A}">
  <sheetPr>
    <pageSetUpPr fitToPage="1"/>
  </sheetPr>
  <dimension ref="A1:Z999"/>
  <sheetViews>
    <sheetView workbookViewId="0">
      <selection activeCell="F9" sqref="F9:F21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6" t="s">
        <v>6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7" t="s">
        <v>90</v>
      </c>
      <c r="B3" s="86"/>
      <c r="C3" s="86"/>
      <c r="D3" s="86"/>
      <c r="E3" s="86"/>
      <c r="F3" s="86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4" t="s">
        <v>91</v>
      </c>
      <c r="B4" s="86"/>
      <c r="C4" s="86"/>
      <c r="D4" s="86"/>
      <c r="E4" s="8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0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1">
        <v>1</v>
      </c>
      <c r="B9" s="67" t="s">
        <v>70</v>
      </c>
      <c r="C9" s="41" t="s">
        <v>95</v>
      </c>
      <c r="D9" s="58" t="s">
        <v>29</v>
      </c>
      <c r="E9" s="34">
        <v>1</v>
      </c>
      <c r="F9" s="64">
        <v>0</v>
      </c>
      <c r="G9" s="35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9.75" customHeight="1" x14ac:dyDescent="0.25">
      <c r="A10" s="9">
        <v>2</v>
      </c>
      <c r="B10" s="65">
        <v>113728</v>
      </c>
      <c r="C10" s="42" t="s">
        <v>100</v>
      </c>
      <c r="D10" s="16" t="s">
        <v>36</v>
      </c>
      <c r="E10" s="50">
        <v>828</v>
      </c>
      <c r="F10" s="63">
        <v>0</v>
      </c>
      <c r="G10" s="3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5">
        <v>919111</v>
      </c>
      <c r="C11" s="42" t="s">
        <v>69</v>
      </c>
      <c r="D11" s="16" t="s">
        <v>67</v>
      </c>
      <c r="E11" s="50">
        <v>38</v>
      </c>
      <c r="F11" s="63">
        <v>0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2">
        <v>93818</v>
      </c>
      <c r="C12" s="49" t="s">
        <v>68</v>
      </c>
      <c r="D12" s="16" t="s">
        <v>40</v>
      </c>
      <c r="E12" s="50">
        <v>16560</v>
      </c>
      <c r="F12" s="63">
        <v>0</v>
      </c>
      <c r="G12" s="36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25">
      <c r="A13" s="14">
        <v>5</v>
      </c>
      <c r="B13" s="62">
        <v>573213</v>
      </c>
      <c r="C13" s="49" t="s">
        <v>73</v>
      </c>
      <c r="D13" s="16" t="s">
        <v>40</v>
      </c>
      <c r="E13" s="50">
        <v>17360</v>
      </c>
      <c r="F13" s="63">
        <v>0</v>
      </c>
      <c r="G13" s="36">
        <f t="shared" ref="G13:G1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75" customFormat="1" ht="25.5" x14ac:dyDescent="0.25">
      <c r="A14" s="72">
        <v>6</v>
      </c>
      <c r="B14" s="62" t="s">
        <v>80</v>
      </c>
      <c r="C14" s="49" t="s">
        <v>81</v>
      </c>
      <c r="D14" s="48" t="s">
        <v>36</v>
      </c>
      <c r="E14" s="50">
        <v>24</v>
      </c>
      <c r="F14" s="63">
        <v>0</v>
      </c>
      <c r="G14" s="73">
        <f t="shared" ref="G14" si="2">SUM(E14*F14)</f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x14ac:dyDescent="0.25">
      <c r="A15" s="14">
        <v>7</v>
      </c>
      <c r="B15" s="62" t="s">
        <v>75</v>
      </c>
      <c r="C15" s="49" t="s">
        <v>76</v>
      </c>
      <c r="D15" s="16" t="s">
        <v>40</v>
      </c>
      <c r="E15" s="50">
        <v>16560</v>
      </c>
      <c r="F15" s="63">
        <v>0</v>
      </c>
      <c r="G15" s="3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25">
      <c r="A16" s="14">
        <v>8</v>
      </c>
      <c r="B16" s="65">
        <v>113762</v>
      </c>
      <c r="C16" s="42" t="s">
        <v>71</v>
      </c>
      <c r="D16" s="16" t="s">
        <v>38</v>
      </c>
      <c r="E16" s="50">
        <v>38</v>
      </c>
      <c r="F16" s="63">
        <v>0</v>
      </c>
      <c r="G16" s="36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25">
      <c r="A17" s="14">
        <v>9</v>
      </c>
      <c r="B17" s="65">
        <v>931312</v>
      </c>
      <c r="C17" s="42" t="s">
        <v>72</v>
      </c>
      <c r="D17" s="16" t="s">
        <v>38</v>
      </c>
      <c r="E17" s="50">
        <v>38</v>
      </c>
      <c r="F17" s="63">
        <v>0</v>
      </c>
      <c r="G17" s="36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2">
        <v>10</v>
      </c>
      <c r="B18" s="68">
        <v>56962</v>
      </c>
      <c r="C18" s="43" t="s">
        <v>98</v>
      </c>
      <c r="D18" s="33" t="s">
        <v>40</v>
      </c>
      <c r="E18" s="37">
        <v>1902</v>
      </c>
      <c r="F18" s="70">
        <v>0</v>
      </c>
      <c r="G18" s="38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5">
      <c r="A19" s="32">
        <v>16</v>
      </c>
      <c r="B19" s="68" t="s">
        <v>102</v>
      </c>
      <c r="C19" s="43" t="s">
        <v>103</v>
      </c>
      <c r="D19" s="33" t="s">
        <v>19</v>
      </c>
      <c r="E19" s="37">
        <v>0.24</v>
      </c>
      <c r="F19" s="70">
        <v>0</v>
      </c>
      <c r="G19" s="38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2">
        <v>11</v>
      </c>
      <c r="B20" s="68">
        <v>915111</v>
      </c>
      <c r="C20" s="43" t="s">
        <v>77</v>
      </c>
      <c r="D20" s="33" t="s">
        <v>40</v>
      </c>
      <c r="E20" s="37">
        <v>792.5</v>
      </c>
      <c r="F20" s="70">
        <v>0</v>
      </c>
      <c r="G20" s="38">
        <f t="shared" ref="G20:G21" si="3">SUM(E20*F20)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6.25" thickBot="1" x14ac:dyDescent="0.3">
      <c r="A21" s="23">
        <v>12</v>
      </c>
      <c r="B21" s="69">
        <v>915221</v>
      </c>
      <c r="C21" s="44" t="s">
        <v>78</v>
      </c>
      <c r="D21" s="76" t="s">
        <v>40</v>
      </c>
      <c r="E21" s="39">
        <v>792.5</v>
      </c>
      <c r="F21" s="66">
        <v>0</v>
      </c>
      <c r="G21" s="40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128" t="s">
        <v>74</v>
      </c>
      <c r="D22" s="94"/>
      <c r="E22" s="94"/>
      <c r="F22" s="129"/>
      <c r="G22" s="45">
        <f>SUM(G9:G21)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130" t="s">
        <v>54</v>
      </c>
      <c r="D23" s="131"/>
      <c r="E23" s="84"/>
      <c r="F23" s="79"/>
      <c r="G23" s="46">
        <f>G22*0.21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thickBot="1" x14ac:dyDescent="0.3">
      <c r="A24" s="4"/>
      <c r="B24" s="4"/>
      <c r="C24" s="132" t="s">
        <v>58</v>
      </c>
      <c r="D24" s="133"/>
      <c r="E24" s="133"/>
      <c r="F24" s="82"/>
      <c r="G24" s="47">
        <f>G22+G23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5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59"/>
      <c r="D26" s="4"/>
      <c r="E26" s="5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6">
    <mergeCell ref="C24:F24"/>
    <mergeCell ref="A1:G1"/>
    <mergeCell ref="A3:G3"/>
    <mergeCell ref="A4:E4"/>
    <mergeCell ref="C22:F22"/>
    <mergeCell ref="C23:F23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D0F4-E5E2-40CA-9083-D06071E1BEA2}">
  <sheetPr>
    <pageSetUpPr fitToPage="1"/>
  </sheetPr>
  <dimension ref="A1:Z999"/>
  <sheetViews>
    <sheetView workbookViewId="0">
      <selection activeCell="F9" sqref="F9:F21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6" t="s">
        <v>6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7" t="s">
        <v>92</v>
      </c>
      <c r="B3" s="86"/>
      <c r="C3" s="86"/>
      <c r="D3" s="86"/>
      <c r="E3" s="86"/>
      <c r="F3" s="86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4" t="s">
        <v>93</v>
      </c>
      <c r="B4" s="86"/>
      <c r="C4" s="86"/>
      <c r="D4" s="86"/>
      <c r="E4" s="8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0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1">
        <v>1</v>
      </c>
      <c r="B9" s="67" t="s">
        <v>70</v>
      </c>
      <c r="C9" s="41" t="s">
        <v>94</v>
      </c>
      <c r="D9" s="58" t="s">
        <v>29</v>
      </c>
      <c r="E9" s="34">
        <v>1</v>
      </c>
      <c r="F9" s="64">
        <v>0</v>
      </c>
      <c r="G9" s="35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0.5" customHeight="1" x14ac:dyDescent="0.25">
      <c r="A10" s="9">
        <v>2</v>
      </c>
      <c r="B10" s="65">
        <v>113728</v>
      </c>
      <c r="C10" s="42" t="s">
        <v>99</v>
      </c>
      <c r="D10" s="16" t="s">
        <v>36</v>
      </c>
      <c r="E10" s="50">
        <v>345.6</v>
      </c>
      <c r="F10" s="63">
        <v>0</v>
      </c>
      <c r="G10" s="3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5">
        <v>919111</v>
      </c>
      <c r="C11" s="42" t="s">
        <v>69</v>
      </c>
      <c r="D11" s="16" t="s">
        <v>67</v>
      </c>
      <c r="E11" s="50">
        <v>141</v>
      </c>
      <c r="F11" s="63">
        <v>0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2">
        <v>93818</v>
      </c>
      <c r="C12" s="49" t="s">
        <v>68</v>
      </c>
      <c r="D12" s="16" t="s">
        <v>40</v>
      </c>
      <c r="E12" s="50">
        <v>8640</v>
      </c>
      <c r="F12" s="63">
        <v>0</v>
      </c>
      <c r="G12" s="36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25">
      <c r="A13" s="14">
        <v>5</v>
      </c>
      <c r="B13" s="62">
        <v>573213</v>
      </c>
      <c r="C13" s="49" t="s">
        <v>73</v>
      </c>
      <c r="D13" s="16" t="s">
        <v>40</v>
      </c>
      <c r="E13" s="50">
        <v>9174</v>
      </c>
      <c r="F13" s="63">
        <v>0</v>
      </c>
      <c r="G13" s="36">
        <f t="shared" ref="G13:G1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75" customFormat="1" ht="25.5" x14ac:dyDescent="0.25">
      <c r="A14" s="72">
        <v>6</v>
      </c>
      <c r="B14" s="62" t="s">
        <v>80</v>
      </c>
      <c r="C14" s="49" t="s">
        <v>81</v>
      </c>
      <c r="D14" s="48" t="s">
        <v>36</v>
      </c>
      <c r="E14" s="50">
        <v>16</v>
      </c>
      <c r="F14" s="63">
        <v>0</v>
      </c>
      <c r="G14" s="73">
        <f t="shared" ref="G14" si="2">SUM(E14*F14)</f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x14ac:dyDescent="0.25">
      <c r="A15" s="14">
        <v>7</v>
      </c>
      <c r="B15" s="62" t="s">
        <v>75</v>
      </c>
      <c r="C15" s="49" t="s">
        <v>76</v>
      </c>
      <c r="D15" s="16" t="s">
        <v>40</v>
      </c>
      <c r="E15" s="50">
        <v>8640</v>
      </c>
      <c r="F15" s="63">
        <v>0</v>
      </c>
      <c r="G15" s="3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25">
      <c r="A16" s="14">
        <v>8</v>
      </c>
      <c r="B16" s="65">
        <v>113762</v>
      </c>
      <c r="C16" s="42" t="s">
        <v>71</v>
      </c>
      <c r="D16" s="16" t="s">
        <v>38</v>
      </c>
      <c r="E16" s="50">
        <v>141</v>
      </c>
      <c r="F16" s="63">
        <v>0</v>
      </c>
      <c r="G16" s="36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25">
      <c r="A17" s="14">
        <v>9</v>
      </c>
      <c r="B17" s="65">
        <v>931312</v>
      </c>
      <c r="C17" s="42" t="s">
        <v>72</v>
      </c>
      <c r="D17" s="16" t="s">
        <v>38</v>
      </c>
      <c r="E17" s="50">
        <v>141</v>
      </c>
      <c r="F17" s="63">
        <v>0</v>
      </c>
      <c r="G17" s="36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2">
        <v>10</v>
      </c>
      <c r="B18" s="68">
        <v>56962</v>
      </c>
      <c r="C18" s="43" t="s">
        <v>98</v>
      </c>
      <c r="D18" s="33" t="s">
        <v>40</v>
      </c>
      <c r="E18" s="37">
        <v>864</v>
      </c>
      <c r="F18" s="70">
        <v>0</v>
      </c>
      <c r="G18" s="38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5">
      <c r="A19" s="32">
        <v>16</v>
      </c>
      <c r="B19" s="68" t="s">
        <v>102</v>
      </c>
      <c r="C19" s="43" t="s">
        <v>103</v>
      </c>
      <c r="D19" s="33" t="s">
        <v>19</v>
      </c>
      <c r="E19" s="37">
        <v>0.89</v>
      </c>
      <c r="F19" s="70">
        <v>0</v>
      </c>
      <c r="G19" s="38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2">
        <v>11</v>
      </c>
      <c r="B20" s="68">
        <v>915111</v>
      </c>
      <c r="C20" s="43" t="s">
        <v>77</v>
      </c>
      <c r="D20" s="33" t="s">
        <v>40</v>
      </c>
      <c r="E20" s="37">
        <v>360</v>
      </c>
      <c r="F20" s="70">
        <v>0</v>
      </c>
      <c r="G20" s="38">
        <f t="shared" ref="G20:G21" si="3">SUM(E20*F20)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6.25" thickBot="1" x14ac:dyDescent="0.3">
      <c r="A21" s="23">
        <v>12</v>
      </c>
      <c r="B21" s="69">
        <v>915221</v>
      </c>
      <c r="C21" s="44" t="s">
        <v>78</v>
      </c>
      <c r="D21" s="76" t="s">
        <v>40</v>
      </c>
      <c r="E21" s="39">
        <v>360</v>
      </c>
      <c r="F21" s="66">
        <v>0</v>
      </c>
      <c r="G21" s="40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128" t="s">
        <v>74</v>
      </c>
      <c r="D22" s="94"/>
      <c r="E22" s="94"/>
      <c r="F22" s="129"/>
      <c r="G22" s="45">
        <f>SUM(G9:G21)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130" t="s">
        <v>54</v>
      </c>
      <c r="D23" s="131"/>
      <c r="E23" s="84"/>
      <c r="F23" s="79"/>
      <c r="G23" s="46">
        <f>G22*0.21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thickBot="1" x14ac:dyDescent="0.3">
      <c r="A24" s="4"/>
      <c r="B24" s="4"/>
      <c r="C24" s="132" t="s">
        <v>58</v>
      </c>
      <c r="D24" s="133"/>
      <c r="E24" s="133"/>
      <c r="F24" s="82"/>
      <c r="G24" s="47">
        <f>G22+G23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5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59"/>
      <c r="D26" s="4"/>
      <c r="E26" s="5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6">
    <mergeCell ref="C24:F24"/>
    <mergeCell ref="A1:G1"/>
    <mergeCell ref="A3:G3"/>
    <mergeCell ref="A4:E4"/>
    <mergeCell ref="C22:F22"/>
    <mergeCell ref="C23:F23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1147</vt:lpstr>
      <vt:lpstr>1149a</vt:lpstr>
      <vt:lpstr>1142</vt:lpstr>
      <vt:lpstr>23616</vt:lpstr>
      <vt:lpstr>00524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2024-02-29T06:23:49Z</cp:lastPrinted>
  <dcterms:created xsi:type="dcterms:W3CDTF">2019-06-03T13:28:04Z</dcterms:created>
  <dcterms:modified xsi:type="dcterms:W3CDTF">2024-04-17T10:36:29Z</dcterms:modified>
</cp:coreProperties>
</file>