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0"/>
  </bookViews>
  <sheets>
    <sheet name="Krycí list rozpočtu" sheetId="1" r:id="rId1"/>
    <sheet name="Rozpočet III11129 Rataje nS." sheetId="2" r:id="rId2"/>
    <sheet name="frézování oken" sheetId="3" r:id="rId3"/>
    <sheet name="List3" sheetId="4" r:id="rId4"/>
  </sheets>
  <definedNames>
    <definedName name="_xlnm.Print_Area" localSheetId="1">'Rozpočet III11129 Rataje nS.'!$A$4:$F$34</definedName>
  </definedNames>
  <calcPr fullCalcOnLoad="1"/>
</workbook>
</file>

<file path=xl/sharedStrings.xml><?xml version="1.0" encoding="utf-8"?>
<sst xmlns="http://schemas.openxmlformats.org/spreadsheetml/2006/main" count="167" uniqueCount="113">
  <si>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</si>
  <si>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</si>
  <si>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</si>
  <si>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</si>
  <si>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</si>
  <si>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</si>
  <si>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</si>
  <si>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</si>
  <si>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</si>
  <si>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</si>
  <si>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</si>
  <si>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</si>
  <si>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</si>
  <si>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</si>
  <si>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</si>
  <si>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</si>
  <si>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</si>
  <si>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</si>
  <si>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</si>
  <si>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</si>
  <si>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</si>
  <si>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</si>
  <si>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</si>
  <si>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</si>
  <si>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</si>
  <si>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</si>
  <si>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</si>
  <si>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</si>
  <si>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Položek: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</si>
  <si>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</si>
  <si>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</si>
  <si>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</si>
  <si>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</si>
  <si>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</si>
  <si>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</si>
  <si>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</si>
  <si>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</si>
  <si>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</si>
  <si>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</si>
  <si>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</si>
  <si>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</si>
  <si>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</si>
  <si>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</si>
  <si>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</si>
  <si>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</si>
  <si>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</si>
  <si>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</si>
  <si>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</si>
  <si>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</si>
  <si>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</si>
  <si>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</si>
  <si>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</si>
  <si>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</si>
  <si>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</si>
  <si>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</si>
  <si>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</si>
  <si>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</si>
  <si>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</si>
  <si>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</si>
  <si>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</si>
  <si>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</si>
  <si>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</si>
  <si>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Projektant</t>
  </si>
  <si>
    <t>Objednatel</t>
  </si>
  <si>
    <t>Zhotovitel</t>
  </si>
  <si>
    <t>Datum, razítko a podpis</t>
  </si>
  <si>
    <t>rozpočet</t>
  </si>
  <si>
    <t>ks</t>
  </si>
  <si>
    <t xml:space="preserve">Stavba:    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</si>
  <si>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</si>
  <si>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</si>
  <si>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</si>
  <si>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</si>
  <si>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</si>
  <si>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</si>
  <si>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 xml:space="preserve">zpevnění krajnic z recyklátu do tl. 100mm  </t>
  </si>
  <si>
    <t>poplatky za likvidaci odpadu nekontaminovaných</t>
  </si>
  <si>
    <t xml:space="preserve">výšková úprava šachty, vpusti </t>
  </si>
  <si>
    <t>čištění vozovek samosběrem</t>
  </si>
  <si>
    <t xml:space="preserve">řezání asfaltového krytu vozovek do 50mm </t>
  </si>
  <si>
    <t>frézování  asfalt. ploch, odvoz do 20km</t>
  </si>
  <si>
    <t>čištění příkopu do 0,5m3/m s odvozem na skládku</t>
  </si>
  <si>
    <t>výšková úprava  krycích hrnců</t>
  </si>
  <si>
    <t>hmotnost              t</t>
  </si>
  <si>
    <t>hmotnost  celkem</t>
  </si>
  <si>
    <t>čištění krajnic od nánosu  tl do 100 mm s odvozem na skládku</t>
  </si>
  <si>
    <t>čištění příkopu do 0,25m3/m s odvozem na skládku</t>
  </si>
  <si>
    <t>SPOJOVACÍ POSTŘIK Z EMULZE DO 0,5KG/M2</t>
  </si>
  <si>
    <t>Číslo položky   OTSKP</t>
  </si>
  <si>
    <t xml:space="preserve">Celkem sanace   </t>
  </si>
  <si>
    <t>frézování drážky průřezu spár š. do 100mm2</t>
  </si>
  <si>
    <t>Ztěsnění dilatačních spar asf. zálivkou  průřezu do 100mm2</t>
  </si>
  <si>
    <t>015111</t>
  </si>
  <si>
    <t>ASFALTOVÝ BETON PRO LOŽNÍ VRSTVY ACL 22+,22S - TL. 80MM</t>
  </si>
  <si>
    <t>574C08</t>
  </si>
  <si>
    <t xml:space="preserve">asfalt. beton pro obrusné vrstvy ACO 11+   tl. 50 mm,  </t>
  </si>
  <si>
    <t>Sanace konstrukčních vrstev tl. 80 mm (dle technické specifikace)</t>
  </si>
  <si>
    <t>čištění potrubí do 500mm - propustek</t>
  </si>
  <si>
    <t>VDZ V2 - 12,5 cm , barvou,  základní, včetně s rozjezdy na křižovatkách</t>
  </si>
  <si>
    <t>Oprava povrchu vozovky</t>
  </si>
  <si>
    <t>Objekt:    sil.         III/11129 křiž. III/33512   po dlažbu Rataje n/S.         km staničení 5,670 - 7,290</t>
  </si>
  <si>
    <t>574C06</t>
  </si>
  <si>
    <t xml:space="preserve">asfaltový beton pro ložní vrstvy ACL 16+ ,   </t>
  </si>
  <si>
    <t xml:space="preserve">Frézování oken  hloubka 8 cm                 </t>
  </si>
  <si>
    <t>CMS Žandov 5,670 - 7,290 km</t>
  </si>
  <si>
    <t>2024</t>
  </si>
  <si>
    <t>Zdroj financování:</t>
  </si>
  <si>
    <t>JÚ - 10068 - Škody po zimě</t>
  </si>
  <si>
    <t>ZO za KSUSSK</t>
  </si>
  <si>
    <t>Holan Petr,Vladimír Kratochvíl, Zdeněk Horník</t>
  </si>
  <si>
    <t>00066001 / CZ00066001</t>
  </si>
  <si>
    <t>Ing. Aleš Čermák, Ph.D., MBA, ředitel</t>
  </si>
  <si>
    <t xml:space="preserve"> III/11129 od křiž.III/33512 Rataje nad Sázavou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</si>
</sst>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61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 Nova Cond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MS Sans Serif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MS Sans Serif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22" fillId="0" borderId="0">
      <alignment/>
      <protection/>
    </xf>
    <xf numFmtId="0" fontId="5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9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top"/>
      <protection/>
    </xf>
    <xf numFmtId="0" fontId="10" fillId="0" borderId="13" xfId="0" applyFont="1" applyBorder="1" applyAlignment="1" applyProtection="1">
      <alignment horizontal="center" vertical="center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horizontal="right" vertical="top"/>
      <protection/>
    </xf>
    <xf numFmtId="4" fontId="10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vertical="top"/>
      <protection/>
    </xf>
    <xf numFmtId="0" fontId="10" fillId="0" borderId="16" xfId="0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horizontal="right" vertical="top"/>
      <protection/>
    </xf>
    <xf numFmtId="4" fontId="10" fillId="0" borderId="17" xfId="0" applyNumberFormat="1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horizontal="center" vertical="center"/>
      <protection/>
    </xf>
    <xf numFmtId="2" fontId="9" fillId="0" borderId="18" xfId="0" applyNumberFormat="1" applyFont="1" applyFill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9" xfId="0" applyNumberFormat="1" applyFont="1" applyFill="1" applyBorder="1" applyAlignment="1" applyProtection="1">
      <alignment horizontal="center" vertical="center"/>
      <protection/>
    </xf>
    <xf numFmtId="49" fontId="16" fillId="34" borderId="20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49" fontId="9" fillId="0" borderId="14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3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4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top"/>
      <protection/>
    </xf>
    <xf numFmtId="0" fontId="19" fillId="0" borderId="13" xfId="0" applyFont="1" applyBorder="1" applyAlignment="1" applyProtection="1">
      <alignment vertical="top"/>
      <protection/>
    </xf>
    <xf numFmtId="0" fontId="19" fillId="0" borderId="13" xfId="0" applyFont="1" applyBorder="1" applyAlignment="1" applyProtection="1">
      <alignment vertical="center"/>
      <protection/>
    </xf>
    <xf numFmtId="0" fontId="19" fillId="0" borderId="0" xfId="0" applyFont="1" applyAlignment="1">
      <alignment vertical="top" wrapText="1"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6" xfId="0" applyBorder="1" applyAlignment="1" applyProtection="1">
      <alignment horizontal="center" vertical="top" wrapText="1"/>
      <protection/>
    </xf>
    <xf numFmtId="0" fontId="0" fillId="0" borderId="13" xfId="0" applyBorder="1" applyAlignment="1" applyProtection="1">
      <alignment horizontal="center" vertical="top" wrapText="1"/>
      <protection/>
    </xf>
    <xf numFmtId="0" fontId="0" fillId="0" borderId="26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3" fontId="0" fillId="0" borderId="13" xfId="0" applyNumberForma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2" fontId="19" fillId="0" borderId="13" xfId="0" applyNumberFormat="1" applyFont="1" applyBorder="1" applyAlignment="1" applyProtection="1">
      <alignment horizontal="center" vertical="top"/>
      <protection/>
    </xf>
    <xf numFmtId="3" fontId="19" fillId="0" borderId="13" xfId="0" applyNumberFormat="1" applyFont="1" applyBorder="1" applyAlignment="1" applyProtection="1">
      <alignment vertical="top"/>
      <protection/>
    </xf>
    <xf numFmtId="0" fontId="19" fillId="0" borderId="13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center"/>
      <protection/>
    </xf>
    <xf numFmtId="0" fontId="19" fillId="0" borderId="13" xfId="0" applyFont="1" applyBorder="1" applyAlignment="1" applyProtection="1">
      <alignment horizontal="center" vertical="center"/>
      <protection/>
    </xf>
    <xf numFmtId="3" fontId="19" fillId="0" borderId="13" xfId="0" applyNumberFormat="1" applyFont="1" applyBorder="1" applyAlignment="1" applyProtection="1">
      <alignment vertical="center"/>
      <protection/>
    </xf>
    <xf numFmtId="4" fontId="19" fillId="0" borderId="13" xfId="0" applyNumberFormat="1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9" fillId="0" borderId="13" xfId="0" applyNumberFormat="1" applyFont="1" applyFill="1" applyBorder="1" applyAlignment="1" applyProtection="1">
      <alignment vertical="top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vertical="top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2" fontId="9" fillId="0" borderId="20" xfId="0" applyNumberFormat="1" applyFont="1" applyFill="1" applyBorder="1" applyAlignment="1" applyProtection="1">
      <alignment vertical="top"/>
      <protection/>
    </xf>
    <xf numFmtId="4" fontId="9" fillId="0" borderId="20" xfId="0" applyNumberFormat="1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2" fontId="9" fillId="0" borderId="13" xfId="0" applyNumberFormat="1" applyFont="1" applyFill="1" applyBorder="1" applyAlignment="1" applyProtection="1">
      <alignment vertical="top"/>
      <protection/>
    </xf>
    <xf numFmtId="4" fontId="9" fillId="0" borderId="14" xfId="0" applyNumberFormat="1" applyFont="1" applyFill="1" applyBorder="1" applyAlignment="1" applyProtection="1">
      <alignment vertical="top"/>
      <protection/>
    </xf>
    <xf numFmtId="39" fontId="9" fillId="0" borderId="13" xfId="0" applyNumberFormat="1" applyFont="1" applyFill="1" applyBorder="1" applyAlignment="1" applyProtection="1">
      <alignment vertical="top"/>
      <protection/>
    </xf>
    <xf numFmtId="49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vertical="top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39" fontId="9" fillId="0" borderId="18" xfId="0" applyNumberFormat="1" applyFont="1" applyFill="1" applyBorder="1" applyAlignment="1" applyProtection="1">
      <alignment vertical="top"/>
      <protection/>
    </xf>
    <xf numFmtId="4" fontId="9" fillId="0" borderId="28" xfId="0" applyNumberFormat="1" applyFont="1" applyFill="1" applyBorder="1" applyAlignment="1" applyProtection="1">
      <alignment vertical="top"/>
      <protection/>
    </xf>
    <xf numFmtId="4" fontId="10" fillId="0" borderId="29" xfId="0" applyNumberFormat="1" applyFont="1" applyFill="1" applyBorder="1" applyAlignment="1" applyProtection="1">
      <alignment vertical="top"/>
      <protection/>
    </xf>
    <xf numFmtId="2" fontId="9" fillId="0" borderId="13" xfId="0" applyNumberFormat="1" applyFont="1" applyBorder="1" applyAlignment="1" applyProtection="1">
      <alignment horizontal="right" vertical="center"/>
      <protection/>
    </xf>
    <xf numFmtId="2" fontId="9" fillId="0" borderId="18" xfId="0" applyNumberFormat="1" applyFont="1" applyBorder="1" applyAlignment="1" applyProtection="1">
      <alignment horizontal="right" vertical="center"/>
      <protection/>
    </xf>
    <xf numFmtId="4" fontId="18" fillId="0" borderId="30" xfId="0" applyNumberFormat="1" applyFont="1" applyBorder="1" applyAlignment="1" applyProtection="1">
      <alignment vertical="top"/>
      <protection/>
    </xf>
    <xf numFmtId="0" fontId="20" fillId="0" borderId="31" xfId="0" applyFont="1" applyBorder="1" applyAlignment="1" applyProtection="1">
      <alignment vertical="top"/>
      <protection/>
    </xf>
    <xf numFmtId="0" fontId="20" fillId="0" borderId="31" xfId="0" applyFont="1" applyBorder="1" applyAlignment="1" applyProtection="1">
      <alignment horizontal="center" vertical="center"/>
      <protection/>
    </xf>
    <xf numFmtId="4" fontId="20" fillId="0" borderId="32" xfId="0" applyNumberFormat="1" applyFont="1" applyBorder="1" applyAlignment="1" applyProtection="1">
      <alignment vertical="top"/>
      <protection/>
    </xf>
    <xf numFmtId="0" fontId="10" fillId="33" borderId="33" xfId="0" applyFont="1" applyFill="1" applyBorder="1" applyAlignment="1" applyProtection="1">
      <alignment vertical="top" wrapText="1"/>
      <protection/>
    </xf>
    <xf numFmtId="0" fontId="20" fillId="0" borderId="31" xfId="0" applyFont="1" applyBorder="1" applyAlignment="1" applyProtection="1">
      <alignment horizontal="right" vertical="top"/>
      <protection/>
    </xf>
    <xf numFmtId="49" fontId="10" fillId="0" borderId="27" xfId="0" applyNumberFormat="1" applyFont="1" applyBorder="1" applyAlignment="1" applyProtection="1">
      <alignment horizontal="center" vertical="center"/>
      <protection/>
    </xf>
    <xf numFmtId="4" fontId="9" fillId="0" borderId="34" xfId="0" applyNumberFormat="1" applyFont="1" applyFill="1" applyBorder="1" applyAlignment="1" applyProtection="1">
      <alignment horizontal="right" vertical="center"/>
      <protection/>
    </xf>
    <xf numFmtId="4" fontId="9" fillId="0" borderId="34" xfId="0" applyNumberFormat="1" applyFont="1" applyFill="1" applyBorder="1" applyAlignment="1" applyProtection="1">
      <alignment vertical="top"/>
      <protection/>
    </xf>
    <xf numFmtId="0" fontId="10" fillId="0" borderId="0" xfId="0" applyFont="1" applyAlignment="1">
      <alignment horizontal="left" vertical="top"/>
    </xf>
    <xf numFmtId="0" fontId="2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vertical="top"/>
      <protection/>
    </xf>
    <xf numFmtId="3" fontId="10" fillId="0" borderId="0" xfId="0" applyNumberFormat="1" applyFont="1" applyAlignment="1" applyProtection="1">
      <alignment vertical="top"/>
      <protection/>
    </xf>
    <xf numFmtId="10" fontId="10" fillId="0" borderId="0" xfId="49" applyNumberFormat="1" applyFont="1" applyAlignment="1" applyProtection="1">
      <alignment vertical="top"/>
      <protection/>
    </xf>
    <xf numFmtId="0" fontId="20" fillId="0" borderId="0" xfId="0" applyFont="1" applyAlignment="1" applyProtection="1">
      <alignment vertical="top"/>
      <protection/>
    </xf>
    <xf numFmtId="0" fontId="21" fillId="0" borderId="0" xfId="0" applyFont="1" applyAlignment="1">
      <alignment horizontal="left" vertical="top"/>
    </xf>
    <xf numFmtId="2" fontId="9" fillId="0" borderId="13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4" fontId="9" fillId="0" borderId="35" xfId="0" applyNumberFormat="1" applyFont="1" applyFill="1" applyBorder="1" applyAlignment="1" applyProtection="1">
      <alignment horizontal="right" vertical="center"/>
      <protection/>
    </xf>
    <xf numFmtId="4" fontId="18" fillId="0" borderId="36" xfId="0" applyNumberFormat="1" applyFont="1" applyFill="1" applyBorder="1" applyAlignment="1" applyProtection="1">
      <alignment horizontal="right" vertical="top"/>
      <protection/>
    </xf>
    <xf numFmtId="4" fontId="9" fillId="0" borderId="19" xfId="0" applyNumberFormat="1" applyFont="1" applyFill="1" applyBorder="1" applyAlignment="1" applyProtection="1">
      <alignment vertical="top"/>
      <protection/>
    </xf>
    <xf numFmtId="4" fontId="9" fillId="0" borderId="20" xfId="0" applyNumberFormat="1" applyFont="1" applyFill="1" applyBorder="1" applyAlignment="1" applyProtection="1">
      <alignment horizontal="right" vertical="top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9" xfId="0" applyNumberFormat="1" applyFont="1" applyFill="1" applyBorder="1" applyAlignment="1" applyProtection="1">
      <alignment horizontal="left" vertical="center"/>
      <protection/>
    </xf>
    <xf numFmtId="0" fontId="13" fillId="0" borderId="20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49" fontId="14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20" xfId="0" applyNumberFormat="1" applyFont="1" applyFill="1" applyBorder="1" applyAlignment="1" applyProtection="1">
      <alignment horizontal="left" vertical="center"/>
      <protection/>
    </xf>
    <xf numFmtId="49" fontId="13" fillId="0" borderId="18" xfId="46" applyNumberFormat="1" applyFont="1" applyBorder="1" applyAlignment="1">
      <alignment horizontal="center" vertical="center"/>
      <protection/>
    </xf>
    <xf numFmtId="49" fontId="13" fillId="0" borderId="37" xfId="46" applyNumberFormat="1" applyFont="1" applyBorder="1" applyAlignment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49" fontId="14" fillId="0" borderId="35" xfId="0" applyNumberFormat="1" applyFont="1" applyFill="1" applyBorder="1" applyAlignment="1" applyProtection="1">
      <alignment horizontal="center" vertical="center" wrapText="1"/>
      <protection/>
    </xf>
    <xf numFmtId="0" fontId="14" fillId="0" borderId="38" xfId="0" applyFont="1" applyBorder="1" applyAlignment="1" applyProtection="1">
      <alignment horizontal="center" vertical="center" wrapText="1"/>
      <protection/>
    </xf>
    <xf numFmtId="0" fontId="14" fillId="0" borderId="39" xfId="0" applyFont="1" applyBorder="1" applyAlignment="1" applyProtection="1">
      <alignment horizontal="center" vertical="center" wrapText="1"/>
      <protection/>
    </xf>
    <xf numFmtId="0" fontId="14" fillId="0" borderId="40" xfId="0" applyFont="1" applyBorder="1" applyAlignment="1" applyProtection="1">
      <alignment horizontal="center" vertical="center" wrapText="1"/>
      <protection/>
    </xf>
    <xf numFmtId="49" fontId="13" fillId="0" borderId="13" xfId="46" applyNumberFormat="1" applyFont="1" applyBorder="1" applyAlignment="1">
      <alignment horizontal="left" vertical="center"/>
      <protection/>
    </xf>
    <xf numFmtId="0" fontId="13" fillId="0" borderId="13" xfId="46" applyFont="1" applyBorder="1" applyAlignment="1">
      <alignment horizontal="left" vertical="center"/>
      <protection/>
    </xf>
    <xf numFmtId="14" fontId="13" fillId="0" borderId="13" xfId="46" applyNumberFormat="1" applyFont="1" applyBorder="1" applyAlignment="1">
      <alignment horizontal="left" vertical="center"/>
      <protection/>
    </xf>
    <xf numFmtId="49" fontId="13" fillId="0" borderId="13" xfId="46" applyNumberFormat="1" applyFont="1" applyBorder="1" applyAlignment="1">
      <alignment horizontal="center" vertical="center"/>
      <protection/>
    </xf>
    <xf numFmtId="0" fontId="13" fillId="0" borderId="13" xfId="46" applyFont="1" applyBorder="1" applyAlignment="1">
      <alignment horizontal="center" vertical="center"/>
      <protection/>
    </xf>
    <xf numFmtId="14" fontId="13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49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horizontal="left" vertical="center"/>
      <protection/>
    </xf>
    <xf numFmtId="0" fontId="17" fillId="0" borderId="20" xfId="0" applyNumberFormat="1" applyFont="1" applyFill="1" applyBorder="1" applyAlignment="1" applyProtection="1">
      <alignment horizontal="left" vertical="center"/>
      <protection/>
    </xf>
    <xf numFmtId="0" fontId="17" fillId="0" borderId="29" xfId="0" applyNumberFormat="1" applyFont="1" applyFill="1" applyBorder="1" applyAlignment="1" applyProtection="1">
      <alignment horizontal="left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3" xfId="0" applyNumberFormat="1" applyFont="1" applyFill="1" applyBorder="1" applyAlignment="1" applyProtection="1">
      <alignment horizontal="left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49" fontId="18" fillId="34" borderId="12" xfId="0" applyNumberFormat="1" applyFont="1" applyFill="1" applyBorder="1" applyAlignment="1" applyProtection="1">
      <alignment horizontal="left" vertical="center"/>
      <protection/>
    </xf>
    <xf numFmtId="0" fontId="18" fillId="34" borderId="13" xfId="0" applyNumberFormat="1" applyFont="1" applyFill="1" applyBorder="1" applyAlignment="1" applyProtection="1">
      <alignment horizontal="left" vertical="center"/>
      <protection/>
    </xf>
    <xf numFmtId="49" fontId="18" fillId="34" borderId="13" xfId="0" applyNumberFormat="1" applyFont="1" applyFill="1" applyBorder="1" applyAlignment="1" applyProtection="1">
      <alignment horizontal="left" vertical="center"/>
      <protection/>
    </xf>
    <xf numFmtId="49" fontId="9" fillId="0" borderId="41" xfId="0" applyNumberFormat="1" applyFont="1" applyFill="1" applyBorder="1" applyAlignment="1" applyProtection="1">
      <alignment horizontal="left" vertical="center"/>
      <protection/>
    </xf>
    <xf numFmtId="0" fontId="9" fillId="0" borderId="42" xfId="0" applyNumberFormat="1" applyFont="1" applyFill="1" applyBorder="1" applyAlignment="1" applyProtection="1">
      <alignment horizontal="left" vertical="center"/>
      <protection/>
    </xf>
    <xf numFmtId="0" fontId="9" fillId="0" borderId="38" xfId="0" applyNumberFormat="1" applyFont="1" applyFill="1" applyBorder="1" applyAlignment="1" applyProtection="1">
      <alignment horizontal="left" vertical="center"/>
      <protection/>
    </xf>
    <xf numFmtId="49" fontId="9" fillId="0" borderId="35" xfId="0" applyNumberFormat="1" applyFont="1" applyFill="1" applyBorder="1" applyAlignment="1" applyProtection="1">
      <alignment horizontal="left" vertical="center"/>
      <protection/>
    </xf>
    <xf numFmtId="0" fontId="9" fillId="0" borderId="43" xfId="0" applyNumberFormat="1" applyFont="1" applyFill="1" applyBorder="1" applyAlignment="1" applyProtection="1">
      <alignment horizontal="left" vertical="center"/>
      <protection/>
    </xf>
    <xf numFmtId="49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44" xfId="0" applyNumberFormat="1" applyFont="1" applyFill="1" applyBorder="1" applyAlignment="1" applyProtection="1">
      <alignment horizontal="left" vertical="center"/>
      <protection/>
    </xf>
    <xf numFmtId="49" fontId="9" fillId="0" borderId="45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49" fontId="9" fillId="0" borderId="46" xfId="0" applyNumberFormat="1" applyFont="1" applyFill="1" applyBorder="1" applyAlignment="1" applyProtection="1">
      <alignment horizontal="left" vertical="center"/>
      <protection/>
    </xf>
    <xf numFmtId="0" fontId="9" fillId="0" borderId="47" xfId="0" applyNumberFormat="1" applyFont="1" applyFill="1" applyBorder="1" applyAlignment="1" applyProtection="1">
      <alignment horizontal="left" vertical="center"/>
      <protection/>
    </xf>
    <xf numFmtId="0" fontId="9" fillId="0" borderId="48" xfId="0" applyNumberFormat="1" applyFont="1" applyFill="1" applyBorder="1" applyAlignment="1" applyProtection="1">
      <alignment horizontal="left" vertical="center"/>
      <protection/>
    </xf>
    <xf numFmtId="49" fontId="9" fillId="0" borderId="49" xfId="0" applyNumberFormat="1" applyFont="1" applyFill="1" applyBorder="1" applyAlignment="1" applyProtection="1">
      <alignment horizontal="left" vertical="center"/>
      <protection/>
    </xf>
    <xf numFmtId="0" fontId="9" fillId="0" borderId="50" xfId="0" applyNumberFormat="1" applyFont="1" applyFill="1" applyBorder="1" applyAlignment="1" applyProtection="1">
      <alignment horizontal="left" vertical="center"/>
      <protection/>
    </xf>
    <xf numFmtId="49" fontId="17" fillId="0" borderId="25" xfId="46" applyNumberFormat="1" applyFont="1" applyBorder="1" applyAlignment="1">
      <alignment horizontal="left" vertical="center"/>
      <protection/>
    </xf>
    <xf numFmtId="0" fontId="17" fillId="0" borderId="0" xfId="46" applyFont="1" applyAlignment="1">
      <alignment horizontal="left" vertical="center"/>
      <protection/>
    </xf>
    <xf numFmtId="0" fontId="17" fillId="0" borderId="24" xfId="46" applyFont="1" applyBorder="1" applyAlignment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I10" sqref="I10:I11"/>
    </sheetView>
  </sheetViews>
  <sheetFormatPr defaultColWidth="13.33203125" defaultRowHeight="10.5"/>
  <cols>
    <col min="1" max="1" width="13.33203125" style="38" customWidth="1"/>
    <col min="2" max="2" width="11.83203125" style="38" customWidth="1"/>
    <col min="3" max="3" width="25.33203125" style="38" customWidth="1"/>
    <col min="4" max="4" width="11.83203125" style="38" customWidth="1"/>
    <col min="5" max="5" width="16.33203125" style="38" customWidth="1"/>
    <col min="6" max="6" width="26.33203125" style="38" customWidth="1"/>
    <col min="7" max="7" width="19" style="38" customWidth="1"/>
    <col min="8" max="8" width="13.83203125" style="38" customWidth="1"/>
    <col min="9" max="9" width="26.16015625" style="38" customWidth="1"/>
    <col min="10" max="10" width="13.33203125" style="38" customWidth="1"/>
    <col min="11" max="11" width="13.66015625" style="38" bestFit="1" customWidth="1"/>
    <col min="12" max="16384" width="13.33203125" style="38" customWidth="1"/>
  </cols>
  <sheetData>
    <row r="1" spans="1:9" ht="28.5" customHeight="1" thickBot="1">
      <c r="A1" s="130" t="s">
        <v>18</v>
      </c>
      <c r="B1" s="131"/>
      <c r="C1" s="131"/>
      <c r="D1" s="131"/>
      <c r="E1" s="131"/>
      <c r="F1" s="131"/>
      <c r="G1" s="131"/>
      <c r="H1" s="131"/>
      <c r="I1" s="131"/>
    </row>
    <row r="2" spans="1:10" ht="12.75" customHeight="1">
      <c r="A2" s="132" t="s">
        <v>19</v>
      </c>
      <c r="B2" s="133"/>
      <c r="C2" s="136" t="s">
        <v>112</v>
      </c>
      <c r="D2" s="136"/>
      <c r="E2" s="138" t="s">
        <v>20</v>
      </c>
      <c r="F2" s="138" t="s">
        <v>21</v>
      </c>
      <c r="G2" s="133"/>
      <c r="H2" s="138" t="s">
        <v>22</v>
      </c>
      <c r="I2" s="139" t="s">
        <v>110</v>
      </c>
      <c r="J2" s="39"/>
    </row>
    <row r="3" spans="1:10" ht="12.75">
      <c r="A3" s="134"/>
      <c r="B3" s="135"/>
      <c r="C3" s="137"/>
      <c r="D3" s="137"/>
      <c r="E3" s="135"/>
      <c r="F3" s="135"/>
      <c r="G3" s="135"/>
      <c r="H3" s="135"/>
      <c r="I3" s="140"/>
      <c r="J3" s="39"/>
    </row>
    <row r="4" spans="1:10" ht="12.75">
      <c r="A4" s="141" t="s">
        <v>23</v>
      </c>
      <c r="B4" s="135"/>
      <c r="C4" s="142" t="s">
        <v>99</v>
      </c>
      <c r="D4" s="143"/>
      <c r="E4" s="144" t="s">
        <v>24</v>
      </c>
      <c r="F4" s="144"/>
      <c r="G4" s="135"/>
      <c r="H4" s="144" t="s">
        <v>22</v>
      </c>
      <c r="I4" s="145"/>
      <c r="J4" s="39"/>
    </row>
    <row r="5" spans="1:10" ht="12.75">
      <c r="A5" s="134"/>
      <c r="B5" s="135"/>
      <c r="C5" s="143"/>
      <c r="D5" s="143"/>
      <c r="E5" s="135"/>
      <c r="F5" s="135"/>
      <c r="G5" s="135"/>
      <c r="H5" s="135"/>
      <c r="I5" s="146"/>
      <c r="J5" s="39"/>
    </row>
    <row r="6" spans="1:10" ht="12.75" customHeight="1">
      <c r="A6" s="141" t="s">
        <v>25</v>
      </c>
      <c r="B6" s="135"/>
      <c r="C6" s="147" t="s">
        <v>104</v>
      </c>
      <c r="D6" s="148"/>
      <c r="E6" s="144" t="s">
        <v>26</v>
      </c>
      <c r="F6" s="144"/>
      <c r="G6" s="135"/>
      <c r="H6" s="144" t="s">
        <v>22</v>
      </c>
      <c r="I6" s="145"/>
      <c r="J6" s="39"/>
    </row>
    <row r="7" spans="1:10" ht="12.75">
      <c r="A7" s="134"/>
      <c r="B7" s="135"/>
      <c r="C7" s="149"/>
      <c r="D7" s="150"/>
      <c r="E7" s="135"/>
      <c r="F7" s="135"/>
      <c r="G7" s="135"/>
      <c r="H7" s="135"/>
      <c r="I7" s="146"/>
      <c r="J7" s="39"/>
    </row>
    <row r="8" spans="1:10" ht="12.75">
      <c r="A8" s="141" t="s">
        <v>27</v>
      </c>
      <c r="B8" s="135"/>
      <c r="C8" s="142" t="s">
        <v>105</v>
      </c>
      <c r="D8" s="142"/>
      <c r="E8" s="151" t="s">
        <v>108</v>
      </c>
      <c r="F8" s="153" t="s">
        <v>109</v>
      </c>
      <c r="G8" s="152"/>
      <c r="H8" s="144" t="s">
        <v>28</v>
      </c>
      <c r="I8" s="145"/>
      <c r="J8" s="39"/>
    </row>
    <row r="9" spans="1:10" ht="12.75">
      <c r="A9" s="134"/>
      <c r="B9" s="135"/>
      <c r="C9" s="142"/>
      <c r="D9" s="142"/>
      <c r="E9" s="152"/>
      <c r="F9" s="152"/>
      <c r="G9" s="152"/>
      <c r="H9" s="135"/>
      <c r="I9" s="146"/>
      <c r="J9" s="39"/>
    </row>
    <row r="10" spans="1:10" ht="12.75">
      <c r="A10" s="141" t="s">
        <v>106</v>
      </c>
      <c r="B10" s="135"/>
      <c r="C10" s="154" t="s">
        <v>107</v>
      </c>
      <c r="D10" s="155"/>
      <c r="E10" s="144" t="s">
        <v>29</v>
      </c>
      <c r="F10" s="154"/>
      <c r="G10" s="155"/>
      <c r="H10" s="144" t="s">
        <v>30</v>
      </c>
      <c r="I10" s="156"/>
      <c r="J10" s="39"/>
    </row>
    <row r="11" spans="1:10" ht="12.75">
      <c r="A11" s="134"/>
      <c r="B11" s="135"/>
      <c r="C11" s="155"/>
      <c r="D11" s="155"/>
      <c r="E11" s="135"/>
      <c r="F11" s="155"/>
      <c r="G11" s="155"/>
      <c r="H11" s="135"/>
      <c r="I11" s="157"/>
      <c r="J11" s="39"/>
    </row>
    <row r="12" spans="1:9" ht="23.25" customHeight="1" thickBot="1">
      <c r="A12" s="158" t="s">
        <v>31</v>
      </c>
      <c r="B12" s="159"/>
      <c r="C12" s="159"/>
      <c r="D12" s="159"/>
      <c r="E12" s="159"/>
      <c r="F12" s="159"/>
      <c r="G12" s="159"/>
      <c r="H12" s="159"/>
      <c r="I12" s="160"/>
    </row>
    <row r="13" spans="1:10" ht="26.25" customHeight="1">
      <c r="A13" s="40" t="s">
        <v>32</v>
      </c>
      <c r="B13" s="161" t="s">
        <v>33</v>
      </c>
      <c r="C13" s="162"/>
      <c r="D13" s="41" t="s">
        <v>34</v>
      </c>
      <c r="E13" s="161" t="s">
        <v>35</v>
      </c>
      <c r="F13" s="162"/>
      <c r="G13" s="41" t="s">
        <v>36</v>
      </c>
      <c r="H13" s="161" t="s">
        <v>37</v>
      </c>
      <c r="I13" s="163"/>
      <c r="J13" s="39"/>
    </row>
    <row r="14" spans="1:10" ht="15" customHeight="1">
      <c r="A14" s="42" t="s">
        <v>38</v>
      </c>
      <c r="B14" s="43" t="s">
        <v>39</v>
      </c>
      <c r="C14" s="44">
        <f>SUM('Rozpočet III11129 Rataje nS.'!F31)</f>
        <v>0</v>
      </c>
      <c r="D14" s="164" t="s">
        <v>40</v>
      </c>
      <c r="E14" s="165"/>
      <c r="F14" s="44">
        <v>0</v>
      </c>
      <c r="G14" s="164" t="s">
        <v>41</v>
      </c>
      <c r="H14" s="165"/>
      <c r="I14" s="45">
        <v>0</v>
      </c>
      <c r="J14" s="39"/>
    </row>
    <row r="15" spans="1:11" ht="15" customHeight="1">
      <c r="A15" s="42"/>
      <c r="B15" s="43" t="s">
        <v>42</v>
      </c>
      <c r="C15" s="44">
        <v>0</v>
      </c>
      <c r="D15" s="164" t="s">
        <v>43</v>
      </c>
      <c r="E15" s="165"/>
      <c r="F15" s="44">
        <v>0</v>
      </c>
      <c r="G15" s="164" t="s">
        <v>44</v>
      </c>
      <c r="H15" s="165"/>
      <c r="I15" s="45">
        <v>0</v>
      </c>
      <c r="J15" s="39"/>
      <c r="K15" s="46"/>
    </row>
    <row r="16" spans="1:10" ht="15" customHeight="1">
      <c r="A16" s="42" t="s">
        <v>45</v>
      </c>
      <c r="B16" s="43" t="s">
        <v>39</v>
      </c>
      <c r="C16" s="44">
        <v>0</v>
      </c>
      <c r="D16" s="164" t="s">
        <v>46</v>
      </c>
      <c r="E16" s="165"/>
      <c r="F16" s="44">
        <v>0</v>
      </c>
      <c r="G16" s="164" t="s">
        <v>47</v>
      </c>
      <c r="H16" s="165"/>
      <c r="I16" s="45">
        <v>0</v>
      </c>
      <c r="J16" s="39"/>
    </row>
    <row r="17" spans="1:10" ht="15" customHeight="1">
      <c r="A17" s="42"/>
      <c r="B17" s="43" t="s">
        <v>42</v>
      </c>
      <c r="C17" s="44">
        <v>0</v>
      </c>
      <c r="D17" s="164"/>
      <c r="E17" s="165"/>
      <c r="F17" s="47"/>
      <c r="G17" s="164" t="s">
        <v>48</v>
      </c>
      <c r="H17" s="165"/>
      <c r="I17" s="45">
        <v>0</v>
      </c>
      <c r="J17" s="39"/>
    </row>
    <row r="18" spans="1:10" ht="15" customHeight="1">
      <c r="A18" s="42" t="s">
        <v>49</v>
      </c>
      <c r="B18" s="43" t="s">
        <v>39</v>
      </c>
      <c r="C18" s="44">
        <v>0</v>
      </c>
      <c r="D18" s="164"/>
      <c r="E18" s="165"/>
      <c r="F18" s="47"/>
      <c r="G18" s="164" t="s">
        <v>50</v>
      </c>
      <c r="H18" s="165"/>
      <c r="I18" s="45">
        <v>0</v>
      </c>
      <c r="J18" s="39"/>
    </row>
    <row r="19" spans="1:10" ht="15" customHeight="1">
      <c r="A19" s="42"/>
      <c r="B19" s="43" t="s">
        <v>42</v>
      </c>
      <c r="C19" s="44">
        <v>0</v>
      </c>
      <c r="D19" s="164"/>
      <c r="E19" s="165"/>
      <c r="F19" s="47"/>
      <c r="G19" s="164" t="s">
        <v>51</v>
      </c>
      <c r="H19" s="165"/>
      <c r="I19" s="45">
        <v>0</v>
      </c>
      <c r="J19" s="39"/>
    </row>
    <row r="20" spans="1:10" ht="15" customHeight="1">
      <c r="A20" s="166" t="s">
        <v>52</v>
      </c>
      <c r="B20" s="167"/>
      <c r="C20" s="44">
        <v>0</v>
      </c>
      <c r="D20" s="164"/>
      <c r="E20" s="165"/>
      <c r="F20" s="47"/>
      <c r="G20" s="164"/>
      <c r="H20" s="165"/>
      <c r="I20" s="48"/>
      <c r="J20" s="39"/>
    </row>
    <row r="21" spans="1:10" ht="15" customHeight="1">
      <c r="A21" s="166" t="s">
        <v>53</v>
      </c>
      <c r="B21" s="167"/>
      <c r="C21" s="44">
        <v>0</v>
      </c>
      <c r="D21" s="164"/>
      <c r="E21" s="165"/>
      <c r="F21" s="47"/>
      <c r="G21" s="164"/>
      <c r="H21" s="165"/>
      <c r="I21" s="48"/>
      <c r="J21" s="39"/>
    </row>
    <row r="22" spans="1:10" ht="16.5" customHeight="1">
      <c r="A22" s="166" t="s">
        <v>54</v>
      </c>
      <c r="B22" s="167"/>
      <c r="C22" s="44">
        <f>SUM(C14:C21)</f>
        <v>0</v>
      </c>
      <c r="D22" s="168" t="s">
        <v>55</v>
      </c>
      <c r="E22" s="167"/>
      <c r="F22" s="44">
        <f>SUM(F14:F21)</f>
        <v>0</v>
      </c>
      <c r="G22" s="168" t="s">
        <v>56</v>
      </c>
      <c r="H22" s="167"/>
      <c r="I22" s="45">
        <f>SUM(I14:I21)</f>
        <v>0</v>
      </c>
      <c r="J22" s="39"/>
    </row>
    <row r="23" spans="1:9" ht="12.75">
      <c r="A23" s="49"/>
      <c r="B23" s="50"/>
      <c r="C23" s="50"/>
      <c r="D23" s="50"/>
      <c r="E23" s="50"/>
      <c r="F23" s="50"/>
      <c r="G23" s="50"/>
      <c r="H23" s="50"/>
      <c r="I23" s="51"/>
    </row>
    <row r="24" spans="1:9" ht="15" customHeight="1">
      <c r="A24" s="169" t="s">
        <v>57</v>
      </c>
      <c r="B24" s="170"/>
      <c r="C24" s="52">
        <v>0</v>
      </c>
      <c r="D24" s="39"/>
      <c r="E24" s="39"/>
      <c r="F24" s="39"/>
      <c r="G24" s="39"/>
      <c r="H24" s="39"/>
      <c r="I24" s="53"/>
    </row>
    <row r="25" spans="1:10" ht="15" customHeight="1">
      <c r="A25" s="169" t="s">
        <v>58</v>
      </c>
      <c r="B25" s="170"/>
      <c r="C25" s="52">
        <v>0</v>
      </c>
      <c r="D25" s="171" t="s">
        <v>59</v>
      </c>
      <c r="E25" s="170"/>
      <c r="F25" s="52">
        <f>ROUND(C25*(14/100),2)</f>
        <v>0</v>
      </c>
      <c r="G25" s="171" t="s">
        <v>13</v>
      </c>
      <c r="H25" s="170"/>
      <c r="I25" s="54">
        <f>SUM(C24:C26)</f>
        <v>0</v>
      </c>
      <c r="J25" s="39"/>
    </row>
    <row r="26" spans="1:10" ht="15" customHeight="1">
      <c r="A26" s="169" t="s">
        <v>60</v>
      </c>
      <c r="B26" s="170"/>
      <c r="C26" s="52">
        <f>C22+F22*I22</f>
        <v>0</v>
      </c>
      <c r="D26" s="171" t="s">
        <v>6</v>
      </c>
      <c r="E26" s="170"/>
      <c r="F26" s="52">
        <f>ROUND(C26*(21/100),2)</f>
        <v>0</v>
      </c>
      <c r="G26" s="171" t="s">
        <v>61</v>
      </c>
      <c r="H26" s="170"/>
      <c r="I26" s="54">
        <f>SUM(F25:F26)+I25</f>
        <v>0</v>
      </c>
      <c r="J26" s="39"/>
    </row>
    <row r="27" spans="1:9" ht="12.75">
      <c r="A27" s="55"/>
      <c r="B27" s="39"/>
      <c r="C27" s="39"/>
      <c r="D27" s="39"/>
      <c r="E27" s="39"/>
      <c r="F27" s="39"/>
      <c r="G27" s="39"/>
      <c r="H27" s="39"/>
      <c r="I27" s="53"/>
    </row>
    <row r="28" spans="1:10" ht="14.25" customHeight="1">
      <c r="A28" s="172" t="s">
        <v>62</v>
      </c>
      <c r="B28" s="173"/>
      <c r="C28" s="174"/>
      <c r="D28" s="175" t="s">
        <v>63</v>
      </c>
      <c r="E28" s="173"/>
      <c r="F28" s="174"/>
      <c r="G28" s="175" t="s">
        <v>64</v>
      </c>
      <c r="H28" s="173"/>
      <c r="I28" s="176"/>
      <c r="J28" s="39"/>
    </row>
    <row r="29" spans="1:10" ht="14.25" customHeight="1">
      <c r="A29" s="177"/>
      <c r="B29" s="178"/>
      <c r="C29" s="179"/>
      <c r="D29" s="180"/>
      <c r="E29" s="178"/>
      <c r="F29" s="179"/>
      <c r="G29" s="180"/>
      <c r="H29" s="178"/>
      <c r="I29" s="181"/>
      <c r="J29" s="39"/>
    </row>
    <row r="30" spans="1:10" ht="14.25" customHeight="1">
      <c r="A30" s="177"/>
      <c r="B30" s="178"/>
      <c r="C30" s="179"/>
      <c r="D30" s="187" t="s">
        <v>111</v>
      </c>
      <c r="E30" s="188"/>
      <c r="F30" s="189"/>
      <c r="G30" s="180"/>
      <c r="H30" s="178"/>
      <c r="I30" s="181"/>
      <c r="J30" s="39"/>
    </row>
    <row r="31" spans="1:10" ht="14.25" customHeight="1">
      <c r="A31" s="177"/>
      <c r="B31" s="178"/>
      <c r="C31" s="179"/>
      <c r="D31" s="180"/>
      <c r="E31" s="178"/>
      <c r="F31" s="179"/>
      <c r="G31" s="180"/>
      <c r="H31" s="178"/>
      <c r="I31" s="181"/>
      <c r="J31" s="39"/>
    </row>
    <row r="32" spans="1:10" ht="14.25" customHeight="1" thickBot="1">
      <c r="A32" s="182" t="s">
        <v>65</v>
      </c>
      <c r="B32" s="183"/>
      <c r="C32" s="184"/>
      <c r="D32" s="185" t="s">
        <v>65</v>
      </c>
      <c r="E32" s="183"/>
      <c r="F32" s="184"/>
      <c r="G32" s="185" t="s">
        <v>65</v>
      </c>
      <c r="H32" s="183"/>
      <c r="I32" s="186"/>
      <c r="J32" s="39"/>
    </row>
    <row r="33" spans="1:9" ht="12.75">
      <c r="A33" s="39"/>
      <c r="B33" s="39"/>
      <c r="C33" s="39"/>
      <c r="D33" s="39"/>
      <c r="E33" s="39"/>
      <c r="F33" s="39"/>
      <c r="G33" s="39"/>
      <c r="H33" s="39"/>
      <c r="I33" s="39"/>
    </row>
  </sheetData>
  <sheetProtection/>
  <mergeCells count="78"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  <mergeCell ref="A28:C28"/>
    <mergeCell ref="D28:F28"/>
    <mergeCell ref="G28:I28"/>
    <mergeCell ref="A29:C29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zoomScalePageLayoutView="0" workbookViewId="0" topLeftCell="A1">
      <selection activeCell="B8" sqref="B8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9.66015625" style="5" customWidth="1"/>
    <col min="7" max="7" width="14.33203125" style="67" hidden="1" customWidth="1"/>
    <col min="8" max="8" width="10.5" style="68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190" t="s">
        <v>5</v>
      </c>
      <c r="B1" s="190"/>
      <c r="C1" s="190"/>
      <c r="D1" s="190"/>
      <c r="E1" s="190"/>
      <c r="F1" s="190"/>
      <c r="H1" s="62"/>
    </row>
    <row r="2" spans="1:8" s="6" customFormat="1" ht="12.75" customHeight="1">
      <c r="A2" s="19" t="s">
        <v>68</v>
      </c>
      <c r="B2" s="7" t="s">
        <v>112</v>
      </c>
      <c r="C2" s="20" t="s">
        <v>5</v>
      </c>
      <c r="D2" s="7"/>
      <c r="E2" s="7"/>
      <c r="F2" s="7"/>
      <c r="G2" s="63"/>
      <c r="H2" s="62"/>
    </row>
    <row r="3" spans="1:8" s="6" customFormat="1" ht="12.75" customHeight="1">
      <c r="A3" s="19" t="s">
        <v>100</v>
      </c>
      <c r="B3" s="7"/>
      <c r="C3" s="7"/>
      <c r="D3" s="7"/>
      <c r="E3" s="14"/>
      <c r="F3" s="7"/>
      <c r="G3" s="63"/>
      <c r="H3" s="62"/>
    </row>
    <row r="4" spans="1:8" s="6" customFormat="1" ht="13.5" customHeight="1">
      <c r="A4" s="8"/>
      <c r="B4" s="7"/>
      <c r="C4" s="8"/>
      <c r="D4" s="7"/>
      <c r="E4" s="7"/>
      <c r="F4" s="7"/>
      <c r="G4" s="63"/>
      <c r="H4" s="62"/>
    </row>
    <row r="5" spans="1:8" s="6" customFormat="1" ht="1.5" customHeight="1">
      <c r="A5" s="9"/>
      <c r="B5" s="10"/>
      <c r="C5" s="11"/>
      <c r="D5" s="10"/>
      <c r="E5" s="12"/>
      <c r="F5" s="13"/>
      <c r="G5" s="64"/>
      <c r="H5" s="62"/>
    </row>
    <row r="6" spans="1:8" s="6" customFormat="1" ht="20.25" customHeight="1">
      <c r="A6" s="14" t="s">
        <v>15</v>
      </c>
      <c r="B6" s="14"/>
      <c r="C6" s="17"/>
      <c r="D6" s="14"/>
      <c r="E6" s="14"/>
      <c r="F6" s="14"/>
      <c r="G6" s="65"/>
      <c r="H6" s="62"/>
    </row>
    <row r="7" spans="1:8" s="6" customFormat="1" ht="12.75" customHeight="1">
      <c r="A7" s="14" t="s">
        <v>1</v>
      </c>
      <c r="B7" s="14"/>
      <c r="C7" s="17"/>
      <c r="D7" s="14" t="s">
        <v>69</v>
      </c>
      <c r="E7" s="14"/>
      <c r="F7" s="60" t="s">
        <v>5</v>
      </c>
      <c r="G7" s="65" t="s">
        <v>69</v>
      </c>
      <c r="H7" s="62"/>
    </row>
    <row r="8" spans="1:8" s="6" customFormat="1" ht="12.75" customHeight="1">
      <c r="A8" s="14" t="s">
        <v>66</v>
      </c>
      <c r="B8" s="15"/>
      <c r="C8" s="18"/>
      <c r="D8" s="123" t="s">
        <v>30</v>
      </c>
      <c r="F8" s="61" t="s">
        <v>5</v>
      </c>
      <c r="G8" s="65" t="s">
        <v>70</v>
      </c>
      <c r="H8" s="62"/>
    </row>
    <row r="9" spans="1:8" s="6" customFormat="1" ht="6.75" customHeight="1">
      <c r="A9" s="16"/>
      <c r="B9" s="16"/>
      <c r="C9" s="16"/>
      <c r="D9" s="16"/>
      <c r="E9" s="16" t="s">
        <v>5</v>
      </c>
      <c r="F9" s="16"/>
      <c r="G9" s="66"/>
      <c r="H9" s="62"/>
    </row>
    <row r="10" ht="24" customHeight="1" thickBot="1"/>
    <row r="11" spans="1:10" s="21" customFormat="1" ht="57.75" customHeight="1" thickBot="1">
      <c r="A11" s="111" t="s">
        <v>88</v>
      </c>
      <c r="B11" s="22" t="s">
        <v>7</v>
      </c>
      <c r="C11" s="23" t="s">
        <v>0</v>
      </c>
      <c r="D11" s="22" t="s">
        <v>8</v>
      </c>
      <c r="E11" s="22" t="s">
        <v>9</v>
      </c>
      <c r="F11" s="24" t="s">
        <v>10</v>
      </c>
      <c r="G11" s="69" t="s">
        <v>83</v>
      </c>
      <c r="H11" s="70" t="s">
        <v>84</v>
      </c>
      <c r="I11" s="56"/>
      <c r="J11" s="56" t="s">
        <v>71</v>
      </c>
    </row>
    <row r="12" spans="1:10" s="21" customFormat="1" ht="15">
      <c r="A12" s="87" t="s">
        <v>11</v>
      </c>
      <c r="B12" s="88" t="s">
        <v>16</v>
      </c>
      <c r="C12" s="89" t="s">
        <v>12</v>
      </c>
      <c r="D12" s="90">
        <v>1</v>
      </c>
      <c r="E12" s="91"/>
      <c r="F12" s="96">
        <f aca="true" t="shared" si="0" ref="F12:F30">E12*D12</f>
        <v>0</v>
      </c>
      <c r="G12" s="71"/>
      <c r="H12" s="72"/>
      <c r="I12" s="73"/>
      <c r="J12" s="56"/>
    </row>
    <row r="13" spans="1:10" s="21" customFormat="1" ht="15">
      <c r="A13" s="92">
        <v>113728</v>
      </c>
      <c r="B13" s="93" t="s">
        <v>80</v>
      </c>
      <c r="C13" s="94" t="s">
        <v>72</v>
      </c>
      <c r="D13" s="95">
        <v>55.5</v>
      </c>
      <c r="E13" s="86"/>
      <c r="F13" s="96">
        <f t="shared" si="0"/>
        <v>0</v>
      </c>
      <c r="G13" s="74" t="s">
        <v>5</v>
      </c>
      <c r="H13" s="75" t="s">
        <v>5</v>
      </c>
      <c r="I13" s="76"/>
      <c r="J13" s="57"/>
    </row>
    <row r="14" spans="1:10" s="21" customFormat="1" ht="15">
      <c r="A14" s="92">
        <v>919111</v>
      </c>
      <c r="B14" s="93" t="s">
        <v>79</v>
      </c>
      <c r="C14" s="94" t="s">
        <v>17</v>
      </c>
      <c r="D14" s="95">
        <v>130</v>
      </c>
      <c r="E14" s="86"/>
      <c r="F14" s="96">
        <f t="shared" si="0"/>
        <v>0</v>
      </c>
      <c r="G14" s="74"/>
      <c r="H14" s="77"/>
      <c r="I14" s="76"/>
      <c r="J14" s="57" t="s">
        <v>5</v>
      </c>
    </row>
    <row r="15" spans="1:10" s="21" customFormat="1" ht="15">
      <c r="A15" s="92">
        <v>93818</v>
      </c>
      <c r="B15" s="93" t="s">
        <v>78</v>
      </c>
      <c r="C15" s="94" t="s">
        <v>2</v>
      </c>
      <c r="D15" s="95">
        <v>9616</v>
      </c>
      <c r="E15" s="86"/>
      <c r="F15" s="96">
        <f t="shared" si="0"/>
        <v>0</v>
      </c>
      <c r="G15" s="74"/>
      <c r="H15" s="77"/>
      <c r="I15" s="76"/>
      <c r="J15" s="57" t="s">
        <v>5</v>
      </c>
    </row>
    <row r="16" spans="1:10" s="21" customFormat="1" ht="15">
      <c r="A16" s="92">
        <v>572223</v>
      </c>
      <c r="B16" s="93" t="s">
        <v>74</v>
      </c>
      <c r="C16" s="94" t="s">
        <v>2</v>
      </c>
      <c r="D16" s="95">
        <v>9616</v>
      </c>
      <c r="E16" s="86"/>
      <c r="F16" s="96">
        <f t="shared" si="0"/>
        <v>0</v>
      </c>
      <c r="G16" s="74"/>
      <c r="H16" s="77"/>
      <c r="I16" s="76"/>
      <c r="J16" s="57"/>
    </row>
    <row r="17" spans="1:10" s="21" customFormat="1" ht="15">
      <c r="A17" s="25" t="s">
        <v>101</v>
      </c>
      <c r="B17" s="26" t="s">
        <v>102</v>
      </c>
      <c r="C17" s="27" t="s">
        <v>72</v>
      </c>
      <c r="D17" s="124">
        <v>385</v>
      </c>
      <c r="E17" s="125"/>
      <c r="F17" s="96">
        <f t="shared" si="0"/>
        <v>0</v>
      </c>
      <c r="G17" s="74"/>
      <c r="H17" s="77"/>
      <c r="I17" s="76"/>
      <c r="J17" s="57"/>
    </row>
    <row r="18" spans="1:10" s="21" customFormat="1" ht="15">
      <c r="A18" s="92" t="s">
        <v>73</v>
      </c>
      <c r="B18" s="93" t="s">
        <v>95</v>
      </c>
      <c r="C18" s="94" t="s">
        <v>2</v>
      </c>
      <c r="D18" s="95">
        <v>9616</v>
      </c>
      <c r="E18" s="86"/>
      <c r="F18" s="96">
        <f t="shared" si="0"/>
        <v>0</v>
      </c>
      <c r="G18" s="74"/>
      <c r="H18" s="77"/>
      <c r="I18" s="76"/>
      <c r="J18" s="57"/>
    </row>
    <row r="19" spans="1:10" s="21" customFormat="1" ht="21" customHeight="1">
      <c r="A19" s="92" t="s">
        <v>11</v>
      </c>
      <c r="B19" s="93" t="s">
        <v>96</v>
      </c>
      <c r="C19" s="94" t="s">
        <v>12</v>
      </c>
      <c r="D19" s="95">
        <v>1</v>
      </c>
      <c r="E19" s="86">
        <f>SUM('frézování oken'!F9)</f>
        <v>0</v>
      </c>
      <c r="F19" s="96">
        <f t="shared" si="0"/>
        <v>0</v>
      </c>
      <c r="G19" s="74"/>
      <c r="H19" s="77"/>
      <c r="I19" s="76"/>
      <c r="J19" s="59" t="s">
        <v>5</v>
      </c>
    </row>
    <row r="20" spans="1:10" s="21" customFormat="1" ht="15">
      <c r="A20" s="92">
        <v>89921</v>
      </c>
      <c r="B20" s="93" t="s">
        <v>77</v>
      </c>
      <c r="C20" s="94" t="s">
        <v>67</v>
      </c>
      <c r="D20" s="95">
        <v>2</v>
      </c>
      <c r="E20" s="86"/>
      <c r="F20" s="96">
        <f t="shared" si="0"/>
        <v>0</v>
      </c>
      <c r="G20" s="78"/>
      <c r="H20" s="79"/>
      <c r="I20" s="80"/>
      <c r="J20" s="58"/>
    </row>
    <row r="21" spans="1:10" s="21" customFormat="1" ht="15">
      <c r="A21" s="92">
        <v>89923</v>
      </c>
      <c r="B21" s="93" t="s">
        <v>82</v>
      </c>
      <c r="C21" s="94" t="s">
        <v>67</v>
      </c>
      <c r="D21" s="95">
        <v>31</v>
      </c>
      <c r="E21" s="86"/>
      <c r="F21" s="96">
        <f t="shared" si="0"/>
        <v>0</v>
      </c>
      <c r="G21" s="74"/>
      <c r="H21" s="77"/>
      <c r="I21" s="76"/>
      <c r="J21" s="59" t="s">
        <v>5</v>
      </c>
    </row>
    <row r="22" spans="1:10" s="21" customFormat="1" ht="15">
      <c r="A22" s="92">
        <v>113761</v>
      </c>
      <c r="B22" s="93" t="s">
        <v>90</v>
      </c>
      <c r="C22" s="94" t="s">
        <v>4</v>
      </c>
      <c r="D22" s="95">
        <v>124</v>
      </c>
      <c r="E22" s="86"/>
      <c r="F22" s="96">
        <f t="shared" si="0"/>
        <v>0</v>
      </c>
      <c r="G22" s="74"/>
      <c r="H22" s="77"/>
      <c r="I22" s="76"/>
      <c r="J22" s="57" t="s">
        <v>5</v>
      </c>
    </row>
    <row r="23" spans="1:10" s="21" customFormat="1" ht="15">
      <c r="A23" s="92">
        <v>931311</v>
      </c>
      <c r="B23" s="93" t="s">
        <v>91</v>
      </c>
      <c r="C23" s="94" t="s">
        <v>4</v>
      </c>
      <c r="D23" s="95">
        <v>124</v>
      </c>
      <c r="E23" s="86"/>
      <c r="F23" s="96">
        <f t="shared" si="0"/>
        <v>0</v>
      </c>
      <c r="G23" s="74"/>
      <c r="H23" s="77"/>
      <c r="I23" s="76"/>
      <c r="J23" s="57" t="s">
        <v>5</v>
      </c>
    </row>
    <row r="24" spans="1:10" s="21" customFormat="1" ht="15">
      <c r="A24" s="92">
        <v>12922</v>
      </c>
      <c r="B24" s="93" t="s">
        <v>85</v>
      </c>
      <c r="C24" s="94" t="s">
        <v>2</v>
      </c>
      <c r="D24" s="95">
        <v>1468</v>
      </c>
      <c r="E24" s="97"/>
      <c r="F24" s="96">
        <f t="shared" si="0"/>
        <v>0</v>
      </c>
      <c r="G24" s="74">
        <v>0.126</v>
      </c>
      <c r="H24" s="75">
        <f>D24*G24</f>
        <v>184.968</v>
      </c>
      <c r="I24" s="76"/>
      <c r="J24" s="57"/>
    </row>
    <row r="25" spans="1:10" s="21" customFormat="1" ht="15">
      <c r="A25" s="92">
        <v>56962</v>
      </c>
      <c r="B25" s="93" t="s">
        <v>75</v>
      </c>
      <c r="C25" s="94" t="s">
        <v>2</v>
      </c>
      <c r="D25" s="95">
        <v>1118</v>
      </c>
      <c r="E25" s="97"/>
      <c r="F25" s="96">
        <f t="shared" si="0"/>
        <v>0</v>
      </c>
      <c r="G25" s="74"/>
      <c r="H25" s="77"/>
      <c r="I25" s="76"/>
      <c r="J25" s="57"/>
    </row>
    <row r="26" spans="1:10" s="21" customFormat="1" ht="15">
      <c r="A26" s="92">
        <v>12931</v>
      </c>
      <c r="B26" s="93" t="s">
        <v>86</v>
      </c>
      <c r="C26" s="94" t="s">
        <v>4</v>
      </c>
      <c r="D26" s="95">
        <v>1105</v>
      </c>
      <c r="E26" s="97"/>
      <c r="F26" s="96">
        <f>E26*D26</f>
        <v>0</v>
      </c>
      <c r="G26" s="74">
        <v>0.3</v>
      </c>
      <c r="H26" s="75">
        <f>D26*G26</f>
        <v>331.5</v>
      </c>
      <c r="I26" s="76"/>
      <c r="J26" s="57"/>
    </row>
    <row r="27" spans="1:10" s="21" customFormat="1" ht="15">
      <c r="A27" s="92">
        <v>12932</v>
      </c>
      <c r="B27" s="93" t="s">
        <v>81</v>
      </c>
      <c r="C27" s="94" t="s">
        <v>4</v>
      </c>
      <c r="D27" s="95">
        <v>190</v>
      </c>
      <c r="E27" s="97"/>
      <c r="F27" s="96">
        <f t="shared" si="0"/>
        <v>0</v>
      </c>
      <c r="G27" s="74">
        <v>0.63</v>
      </c>
      <c r="H27" s="81">
        <f>D27*G27</f>
        <v>119.7</v>
      </c>
      <c r="I27" s="76"/>
      <c r="J27" s="57"/>
    </row>
    <row r="28" spans="1:10" s="21" customFormat="1" ht="15">
      <c r="A28" s="92">
        <v>129957</v>
      </c>
      <c r="B28" s="93" t="s">
        <v>97</v>
      </c>
      <c r="C28" s="94" t="s">
        <v>4</v>
      </c>
      <c r="D28" s="95">
        <v>31</v>
      </c>
      <c r="E28" s="97"/>
      <c r="F28" s="96">
        <f t="shared" si="0"/>
        <v>0</v>
      </c>
      <c r="G28" s="74"/>
      <c r="H28" s="81"/>
      <c r="I28" s="76"/>
      <c r="J28" s="57"/>
    </row>
    <row r="29" spans="1:10" s="21" customFormat="1" ht="15">
      <c r="A29" s="98" t="s">
        <v>92</v>
      </c>
      <c r="B29" s="93" t="s">
        <v>76</v>
      </c>
      <c r="C29" s="94" t="s">
        <v>3</v>
      </c>
      <c r="D29" s="95">
        <v>880</v>
      </c>
      <c r="E29" s="97"/>
      <c r="F29" s="96">
        <f t="shared" si="0"/>
        <v>0</v>
      </c>
      <c r="G29" s="74"/>
      <c r="H29" s="77"/>
      <c r="I29" s="76"/>
      <c r="J29" s="57"/>
    </row>
    <row r="30" spans="1:10" s="21" customFormat="1" ht="15.75" thickBot="1">
      <c r="A30" s="99">
        <v>915111</v>
      </c>
      <c r="B30" s="100" t="s">
        <v>98</v>
      </c>
      <c r="C30" s="101" t="s">
        <v>2</v>
      </c>
      <c r="D30" s="37">
        <v>423</v>
      </c>
      <c r="E30" s="102"/>
      <c r="F30" s="103">
        <f t="shared" si="0"/>
        <v>0</v>
      </c>
      <c r="G30" s="71"/>
      <c r="H30" s="72"/>
      <c r="I30" s="73"/>
      <c r="J30" s="56"/>
    </row>
    <row r="31" spans="1:10" s="21" customFormat="1" ht="15">
      <c r="A31" s="128"/>
      <c r="B31" s="88" t="s">
        <v>13</v>
      </c>
      <c r="C31" s="88"/>
      <c r="D31" s="88"/>
      <c r="E31" s="129" t="s">
        <v>5</v>
      </c>
      <c r="F31" s="104">
        <f>SUM(F12:F30)</f>
        <v>0</v>
      </c>
      <c r="G31" s="83"/>
      <c r="H31" s="83"/>
      <c r="I31" s="84"/>
      <c r="J31" s="85"/>
    </row>
    <row r="32" spans="1:10" s="21" customFormat="1" ht="15">
      <c r="A32" s="28"/>
      <c r="B32" s="26" t="s">
        <v>6</v>
      </c>
      <c r="C32" s="26"/>
      <c r="D32" s="26"/>
      <c r="E32" s="29" t="s">
        <v>5</v>
      </c>
      <c r="F32" s="30">
        <f>F31*0.21</f>
        <v>0</v>
      </c>
      <c r="G32" s="83"/>
      <c r="H32" s="83"/>
      <c r="I32" s="84"/>
      <c r="J32" s="85"/>
    </row>
    <row r="33" spans="1:10" s="21" customFormat="1" ht="15.75" thickBot="1">
      <c r="A33" s="31"/>
      <c r="B33" s="32" t="s">
        <v>14</v>
      </c>
      <c r="C33" s="32"/>
      <c r="D33" s="32"/>
      <c r="E33" s="33" t="s">
        <v>5</v>
      </c>
      <c r="F33" s="34">
        <f>F32+F31</f>
        <v>0</v>
      </c>
      <c r="G33" s="83"/>
      <c r="H33" s="83"/>
      <c r="I33" s="84"/>
      <c r="J33" s="85"/>
    </row>
    <row r="34" spans="7:10" ht="24" customHeight="1">
      <c r="G34" s="83"/>
      <c r="H34" s="83"/>
      <c r="I34" s="84"/>
      <c r="J34" s="85"/>
    </row>
    <row r="35" spans="7:10" ht="12" customHeight="1">
      <c r="G35" s="83"/>
      <c r="H35" s="83"/>
      <c r="I35" s="84"/>
      <c r="J35" s="85"/>
    </row>
    <row r="36" spans="7:10" ht="12" customHeight="1">
      <c r="G36" s="83"/>
      <c r="H36" s="83"/>
      <c r="I36" s="84"/>
      <c r="J36" s="85"/>
    </row>
    <row r="37" spans="7:10" ht="12" customHeight="1">
      <c r="G37" s="82"/>
      <c r="H37" s="82"/>
      <c r="I37" s="21"/>
      <c r="J37" s="21"/>
    </row>
    <row r="38" spans="7:10" ht="12" customHeight="1">
      <c r="G38" s="82"/>
      <c r="H38" s="82"/>
      <c r="I38" s="21"/>
      <c r="J38" s="21"/>
    </row>
    <row r="39" spans="7:10" ht="12" customHeight="1">
      <c r="G39" s="82"/>
      <c r="H39" s="82"/>
      <c r="I39" s="21"/>
      <c r="J39" s="21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zoomScalePageLayoutView="0" workbookViewId="0" topLeftCell="A1">
      <selection activeCell="B10" sqref="B10:B16"/>
    </sheetView>
  </sheetViews>
  <sheetFormatPr defaultColWidth="10.5" defaultRowHeight="12" customHeight="1"/>
  <cols>
    <col min="1" max="1" width="16.33203125" style="2" customWidth="1"/>
    <col min="2" max="2" width="110.160156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9.83203125" style="5" customWidth="1"/>
    <col min="7" max="7" width="17.83203125" style="5" customWidth="1"/>
    <col min="8" max="9" width="10.5" style="1" customWidth="1"/>
    <col min="10" max="10" width="31.33203125" style="1" customWidth="1"/>
    <col min="11" max="16384" width="10.5" style="1" customWidth="1"/>
  </cols>
  <sheetData>
    <row r="1" spans="1:7" s="116" customFormat="1" ht="27.75" customHeight="1">
      <c r="A1" s="191" t="s">
        <v>5</v>
      </c>
      <c r="B1" s="191"/>
      <c r="C1" s="191"/>
      <c r="D1" s="191"/>
      <c r="E1" s="191"/>
      <c r="F1" s="191"/>
      <c r="G1" s="191"/>
    </row>
    <row r="2" spans="1:7" s="116" customFormat="1" ht="21.75" customHeight="1">
      <c r="A2" s="117" t="s">
        <v>103</v>
      </c>
      <c r="B2" s="117"/>
      <c r="C2" s="117" t="s">
        <v>5</v>
      </c>
      <c r="D2" s="117"/>
      <c r="E2" s="117"/>
      <c r="F2" s="117"/>
      <c r="G2" s="117"/>
    </row>
    <row r="3" spans="1:7" s="116" customFormat="1" ht="21.75" customHeight="1">
      <c r="A3" s="117"/>
      <c r="B3" s="117"/>
      <c r="C3" s="117"/>
      <c r="D3" s="117"/>
      <c r="E3" s="117"/>
      <c r="F3" s="117"/>
      <c r="G3" s="117"/>
    </row>
    <row r="4" spans="1:7" s="116" customFormat="1" ht="12.75" customHeight="1" thickBot="1">
      <c r="A4" s="117" t="s">
        <v>5</v>
      </c>
      <c r="B4" s="117"/>
      <c r="C4" s="117"/>
      <c r="D4" s="117"/>
      <c r="E4" s="118"/>
      <c r="F4" s="117"/>
      <c r="G4" s="117"/>
    </row>
    <row r="5" spans="1:6" s="119" customFormat="1" ht="57" customHeight="1">
      <c r="A5" s="111" t="s">
        <v>88</v>
      </c>
      <c r="B5" s="22"/>
      <c r="C5" s="23" t="s">
        <v>0</v>
      </c>
      <c r="D5" s="22" t="s">
        <v>8</v>
      </c>
      <c r="E5" s="22" t="s">
        <v>9</v>
      </c>
      <c r="F5" s="24" t="s">
        <v>10</v>
      </c>
    </row>
    <row r="6" spans="1:11" s="119" customFormat="1" ht="15">
      <c r="A6" s="92">
        <v>113728</v>
      </c>
      <c r="B6" s="93" t="s">
        <v>80</v>
      </c>
      <c r="C6" s="94" t="s">
        <v>72</v>
      </c>
      <c r="D6" s="95">
        <v>297</v>
      </c>
      <c r="E6" s="115"/>
      <c r="F6" s="96">
        <f>E6*D6</f>
        <v>0</v>
      </c>
      <c r="I6" s="120"/>
      <c r="K6" s="121"/>
    </row>
    <row r="7" spans="1:11" s="119" customFormat="1" ht="15">
      <c r="A7" s="25">
        <v>572213</v>
      </c>
      <c r="B7" s="26" t="s">
        <v>87</v>
      </c>
      <c r="C7" s="27" t="s">
        <v>2</v>
      </c>
      <c r="D7" s="105">
        <v>3708</v>
      </c>
      <c r="E7" s="114"/>
      <c r="F7" s="96">
        <f>E7*D7</f>
        <v>0</v>
      </c>
      <c r="I7" s="120"/>
      <c r="K7" s="121"/>
    </row>
    <row r="8" spans="1:11" s="119" customFormat="1" ht="15.75" thickBot="1">
      <c r="A8" s="113" t="s">
        <v>94</v>
      </c>
      <c r="B8" s="35" t="s">
        <v>93</v>
      </c>
      <c r="C8" s="36" t="s">
        <v>72</v>
      </c>
      <c r="D8" s="106">
        <v>297</v>
      </c>
      <c r="E8" s="126"/>
      <c r="F8" s="96">
        <f>E8*D8</f>
        <v>0</v>
      </c>
      <c r="I8" s="120"/>
      <c r="K8" s="121"/>
    </row>
    <row r="9" spans="1:6" s="122" customFormat="1" ht="16.5" thickBot="1">
      <c r="A9" s="107"/>
      <c r="B9" s="108" t="s">
        <v>89</v>
      </c>
      <c r="C9" s="109" t="s">
        <v>2</v>
      </c>
      <c r="D9" s="112">
        <v>1</v>
      </c>
      <c r="E9" s="127"/>
      <c r="F9" s="110">
        <f>SUM(F6:F8)</f>
        <v>0</v>
      </c>
    </row>
    <row r="10" ht="24" customHeight="1"/>
    <row r="11" ht="30" customHeight="1"/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79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Ján Kukura</cp:lastModifiedBy>
  <cp:lastPrinted>2024-02-26T12:19:22Z</cp:lastPrinted>
  <dcterms:created xsi:type="dcterms:W3CDTF">2014-05-16T09:31:30Z</dcterms:created>
  <dcterms:modified xsi:type="dcterms:W3CDTF">2024-03-28T18:07:17Z</dcterms:modified>
  <cp:category/>
  <cp:version/>
  <cp:contentType/>
  <cp:contentStatus/>
</cp:coreProperties>
</file>