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lukas_smolik_ksus_cz/Documents/Plocha/"/>
    </mc:Choice>
  </mc:AlternateContent>
  <xr:revisionPtr revIDLastSave="0" documentId="8_{85C60FE7-02B6-4AD4-9BF8-1215C4BA04FC}" xr6:coauthVersionLast="47" xr6:coauthVersionMax="47" xr10:uidLastSave="{00000000-0000-0000-0000-000000000000}"/>
  <bookViews>
    <workbookView xWindow="-120" yWindow="-120" windowWidth="29040" windowHeight="15720" activeTab="1"/>
  </bookViews>
  <sheets>
    <sheet name="Krycí list rozpočtu" sheetId="3" r:id="rId1"/>
    <sheet name="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27" i="4"/>
  <c r="F26" i="4"/>
  <c r="F29" i="4"/>
  <c r="F25" i="4"/>
  <c r="F24" i="4"/>
  <c r="H23" i="4"/>
  <c r="F23" i="4"/>
  <c r="F22" i="4"/>
  <c r="H21" i="4"/>
  <c r="F21" i="4"/>
  <c r="F20" i="4"/>
  <c r="F19" i="4"/>
  <c r="F18" i="4"/>
  <c r="F17" i="4"/>
  <c r="F16" i="4"/>
  <c r="F15" i="4"/>
  <c r="F14" i="4"/>
  <c r="F13" i="4"/>
  <c r="F12" i="4"/>
  <c r="F11" i="4"/>
  <c r="F10" i="4"/>
  <c r="I22" i="3"/>
  <c r="F22" i="3"/>
  <c r="F25" i="3"/>
  <c r="F30" i="4"/>
  <c r="F31" i="4"/>
  <c r="C14" i="3"/>
  <c r="C22" i="3"/>
  <c r="C26" i="3"/>
  <c r="F26" i="3"/>
  <c r="I25" i="3"/>
  <c r="I26" i="3"/>
</calcChain>
</file>

<file path=xl/sharedStrings.xml><?xml version="1.0" encoding="utf-8"?>
<sst xmlns="http://schemas.openxmlformats.org/spreadsheetml/2006/main" count="147" uniqueCount="112">
  <si>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</si>
  <si>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</si>
  <si>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</si>
  <si>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</si>
  <si>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</si>
  <si>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</si>
  <si>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</si>
  <si>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</si>
  <si>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</si>
  <si>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</si>
  <si>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</si>
  <si>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</si>
  <si>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</si>
  <si>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</si>
  <si>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</si>
  <si>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</si>
  <si>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</si>
  <si>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</si>
  <si>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</si>
  <si>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</si>
  <si>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</si>
  <si>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</si>
  <si>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</si>
  <si>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</si>
  <si>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</si>
  <si>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</si>
  <si>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</si>
  <si>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</si>
  <si>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</si>
  <si>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</si>
  <si>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</si>
  <si>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</si>
  <si>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</si>
  <si>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</si>
  <si>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</si>
  <si>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</si>
  <si>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</si>
  <si>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</si>
  <si>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</si>
  <si>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</si>
  <si>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</si>
  <si>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</si>
  <si>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</si>
  <si>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</si>
  <si>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</si>
  <si>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</si>
  <si>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</si>
  <si>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</si>
  <si>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</si>
  <si>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</si>
  <si>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</si>
  <si>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</si>
  <si>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</si>
  <si>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</si>
  <si>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</si>
  <si>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</si>
  <si>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</si>
  <si>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</si>
  <si>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</si>
  <si>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</si>
  <si>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</si>
  <si>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</si>
  <si>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</si>
  <si>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</si>
  <si>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</si>
  <si>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</si>
  <si>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</si>
  <si>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</si>
  <si>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</si>
  <si>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</si>
  <si>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</si>
  <si>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</si>
  <si>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</si>
  <si>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</si>
  <si>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 xml:space="preserve">výšková úprava šachty, vpusti </t>
  </si>
  <si>
    <t>čištění vozovek samosběrem</t>
  </si>
  <si>
    <t xml:space="preserve">řezání asfaltového krytu vozovek do 50mm </t>
  </si>
  <si>
    <t>čištění příkopu do 0,5m3/m s odvozem na skládku</t>
  </si>
  <si>
    <t>výšková úprava  krycích hrnců</t>
  </si>
  <si>
    <t>hmotnost              t</t>
  </si>
  <si>
    <t>hmotnost  celkem</t>
  </si>
  <si>
    <t>čištění krajnic od nánosu  tl do 100 mm s odvozem na skládku</t>
  </si>
  <si>
    <t>Číslo položky   OTSKP</t>
  </si>
  <si>
    <t>frézování drážky průřezu spár š. do 100mm2</t>
  </si>
  <si>
    <t>Ztěsnění dilatačních spar asf. zálivkou  průřezu do 100mm2</t>
  </si>
  <si>
    <t>015111</t>
  </si>
  <si>
    <t>574C46</t>
  </si>
  <si>
    <t>oprava povrchu vozovky</t>
  </si>
  <si>
    <t>Termín výstavby</t>
  </si>
  <si>
    <t>00066001/CZ00066001</t>
  </si>
  <si>
    <t xml:space="preserve"> Bc. Lukáš Smolík, CMS Zásmuky</t>
  </si>
  <si>
    <t>Ing. Aleš Čermák, Ph. D. MBA ředina</t>
  </si>
  <si>
    <t>III/33331 Zásmuky - kři. III/33339</t>
  </si>
  <si>
    <t>Cestmistroství Zásmuky III-33331 km staničení 0,305-0,550 - 1,696 - 2,416</t>
  </si>
  <si>
    <t>Stavba: Oprava povrchu silnice III/33331 Zásmuky kři. III/33339</t>
  </si>
  <si>
    <t xml:space="preserve">Objekt: silnice č. III/33331km staničení 0,305 - 0,550 (245 m), 1,696 - 2,416 (720m) celkem 965 m </t>
  </si>
  <si>
    <t xml:space="preserve">Zpracoval:  Bc. Lukáš Smolík </t>
  </si>
  <si>
    <t>výšková úprava obrubníků betonových</t>
  </si>
  <si>
    <t>11354B</t>
  </si>
  <si>
    <t>ODSTRANĚNÍ OBRUB Z KRAJNÍKŮ - DOPRAVA</t>
  </si>
  <si>
    <t>tkm</t>
  </si>
  <si>
    <t>OBRUBY Z BETON KRAJNÍKŮ</t>
  </si>
  <si>
    <t>ODSTRANĚNÍ OBRUB Z KRAJNÍKŮ</t>
  </si>
  <si>
    <t>Datum: 22. 2. 2024</t>
  </si>
  <si>
    <t>frézování  asfalt. ploch, odvoz do 20km (1 720m2 x 0,08 cm =137,6 m3)</t>
  </si>
  <si>
    <t>ASFALTOVÝ BETON PRO OBRUSNÉ VRSTVY ACO 11+, 11S TL. 50MM</t>
  </si>
  <si>
    <t>ASFALTOVÝ BETON PRO LOŽNÍ VRSTVY ACL 16+, 16S TL. 50MM</t>
  </si>
  <si>
    <t>Zdroj financování</t>
  </si>
  <si>
    <t>Škody po zimě 2024-JÚ 10068</t>
  </si>
  <si>
    <t>ZO za KSÚS SK</t>
  </si>
  <si>
    <t>Bc.Petr Holan,Vladimír Kratochvíl</t>
  </si>
  <si>
    <r>
      <t xml:space="preserve">poplatky za likvidaci odpadu nekontaminovaných (přídlažba, krajnice, silniční příkopy) </t>
    </r>
    <r>
      <rPr>
        <sz val="9"/>
        <rFont val="Arial"/>
        <family val="2"/>
        <charset val="238"/>
      </rPr>
      <t xml:space="preserve">krajnice 720 m2 x 0,10 cm x 1,7= 122 tun / sil. Příkop 0,50m3 x 842 m x 1,7 = 715 tun / přídlažba s veškerým vybouraným betonem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</si>
</sst>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;\-#,##0.000"/>
  </numFmts>
  <fonts count="23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0" fillId="0" borderId="0"/>
  </cellStyleXfs>
  <cellXfs count="18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66" fontId="4" fillId="0" borderId="0" xfId="0" applyNumberFormat="1" applyFont="1" applyAlignment="1" applyProtection="1">
      <alignment horizontal="right" vertical="top"/>
    </xf>
    <xf numFmtId="39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4" fontId="9" fillId="0" borderId="4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horizontal="right" vertical="top"/>
    </xf>
    <xf numFmtId="4" fontId="10" fillId="0" borderId="5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vertical="top"/>
    </xf>
    <xf numFmtId="0" fontId="10" fillId="0" borderId="7" xfId="0" applyFont="1" applyBorder="1" applyAlignment="1" applyProtection="1">
      <alignment vertical="top"/>
    </xf>
    <xf numFmtId="4" fontId="9" fillId="0" borderId="7" xfId="0" applyNumberFormat="1" applyFont="1" applyBorder="1" applyAlignment="1" applyProtection="1">
      <alignment horizontal="right" vertical="top"/>
    </xf>
    <xf numFmtId="4" fontId="10" fillId="0" borderId="8" xfId="0" applyNumberFormat="1" applyFont="1" applyBorder="1" applyAlignment="1" applyProtection="1">
      <alignment vertical="top"/>
    </xf>
    <xf numFmtId="0" fontId="13" fillId="0" borderId="0" xfId="0" applyFont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4" fontId="9" fillId="0" borderId="5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horizontal="right" vertical="center"/>
    </xf>
    <xf numFmtId="0" fontId="13" fillId="0" borderId="11" xfId="0" applyNumberFormat="1" applyFont="1" applyFill="1" applyBorder="1" applyAlignment="1" applyProtection="1">
      <alignment vertical="center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4" fontId="18" fillId="3" borderId="3" xfId="0" applyNumberFormat="1" applyFont="1" applyFill="1" applyBorder="1" applyAlignment="1" applyProtection="1">
      <alignment horizontal="right" vertical="center"/>
    </xf>
    <xf numFmtId="0" fontId="13" fillId="0" borderId="14" xfId="0" applyNumberFormat="1" applyFont="1" applyFill="1" applyBorder="1" applyAlignment="1" applyProtection="1">
      <alignment vertical="center"/>
    </xf>
    <xf numFmtId="4" fontId="18" fillId="3" borderId="5" xfId="0" applyNumberFormat="1" applyFont="1" applyFill="1" applyBorder="1" applyAlignment="1" applyProtection="1">
      <alignment horizontal="right" vertical="center"/>
    </xf>
    <xf numFmtId="0" fontId="13" fillId="0" borderId="15" xfId="0" applyNumberFormat="1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5" fillId="0" borderId="0" xfId="0" applyFont="1" applyAlignment="1" applyProtection="1"/>
    <xf numFmtId="39" fontId="5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0" xfId="0" applyFon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9" fillId="0" borderId="17" xfId="0" applyNumberFormat="1" applyFont="1" applyFill="1" applyBorder="1" applyAlignment="1" applyProtection="1">
      <alignment vertical="top"/>
    </xf>
    <xf numFmtId="0" fontId="10" fillId="0" borderId="18" xfId="0" applyFont="1" applyFill="1" applyBorder="1" applyAlignment="1" applyProtection="1">
      <alignment vertical="top"/>
    </xf>
    <xf numFmtId="4" fontId="9" fillId="0" borderId="18" xfId="0" applyNumberFormat="1" applyFont="1" applyFill="1" applyBorder="1" applyAlignment="1" applyProtection="1">
      <alignment horizontal="right" vertical="top"/>
    </xf>
    <xf numFmtId="0" fontId="10" fillId="2" borderId="19" xfId="0" applyFont="1" applyFill="1" applyBorder="1" applyAlignment="1" applyProtection="1">
      <alignment vertical="top" wrapText="1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vertical="top"/>
    </xf>
    <xf numFmtId="0" fontId="10" fillId="4" borderId="21" xfId="0" applyFont="1" applyFill="1" applyBorder="1" applyAlignment="1" applyProtection="1">
      <alignment horizontal="center" vertical="center"/>
    </xf>
    <xf numFmtId="2" fontId="9" fillId="4" borderId="21" xfId="0" applyNumberFormat="1" applyFont="1" applyFill="1" applyBorder="1" applyAlignment="1" applyProtection="1">
      <alignment vertical="top"/>
    </xf>
    <xf numFmtId="39" fontId="9" fillId="4" borderId="21" xfId="0" applyNumberFormat="1" applyFont="1" applyFill="1" applyBorder="1" applyAlignment="1" applyProtection="1">
      <alignment vertical="top"/>
    </xf>
    <xf numFmtId="4" fontId="9" fillId="4" borderId="22" xfId="0" applyNumberFormat="1" applyFont="1" applyFill="1" applyBorder="1" applyAlignment="1" applyProtection="1">
      <alignment vertical="top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vertical="top"/>
    </xf>
    <xf numFmtId="4" fontId="9" fillId="4" borderId="8" xfId="0" applyNumberFormat="1" applyFont="1" applyFill="1" applyBorder="1" applyAlignment="1" applyProtection="1">
      <alignment vertical="top"/>
    </xf>
    <xf numFmtId="4" fontId="10" fillId="0" borderId="23" xfId="0" applyNumberFormat="1" applyFont="1" applyFill="1" applyBorder="1" applyAlignment="1" applyProtection="1">
      <alignment vertical="top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/>
    </xf>
    <xf numFmtId="2" fontId="9" fillId="4" borderId="10" xfId="0" applyNumberFormat="1" applyFont="1" applyFill="1" applyBorder="1" applyAlignment="1" applyProtection="1">
      <alignment vertical="top"/>
    </xf>
    <xf numFmtId="4" fontId="9" fillId="4" borderId="10" xfId="0" applyNumberFormat="1" applyFont="1" applyFill="1" applyBorder="1" applyAlignment="1" applyProtection="1">
      <alignment vertical="top"/>
    </xf>
    <xf numFmtId="4" fontId="9" fillId="4" borderId="24" xfId="0" applyNumberFormat="1" applyFont="1" applyFill="1" applyBorder="1" applyAlignment="1" applyProtection="1">
      <alignment vertical="top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vertical="top"/>
    </xf>
    <xf numFmtId="4" fontId="9" fillId="4" borderId="3" xfId="0" applyNumberFormat="1" applyFont="1" applyFill="1" applyBorder="1" applyAlignment="1" applyProtection="1">
      <alignment vertical="top"/>
    </xf>
    <xf numFmtId="4" fontId="9" fillId="4" borderId="5" xfId="0" applyNumberFormat="1" applyFont="1" applyFill="1" applyBorder="1" applyAlignment="1" applyProtection="1">
      <alignment vertical="top"/>
    </xf>
    <xf numFmtId="0" fontId="19" fillId="4" borderId="16" xfId="0" applyFont="1" applyFill="1" applyBorder="1" applyAlignment="1" applyProtection="1">
      <alignment horizontal="center" vertical="top"/>
    </xf>
    <xf numFmtId="2" fontId="19" fillId="4" borderId="3" xfId="0" applyNumberFormat="1" applyFont="1" applyFill="1" applyBorder="1" applyAlignment="1" applyProtection="1">
      <alignment horizontal="center" vertical="top"/>
    </xf>
    <xf numFmtId="3" fontId="19" fillId="4" borderId="3" xfId="0" applyNumberFormat="1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horizontal="center" vertical="top"/>
    </xf>
    <xf numFmtId="1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/>
    </xf>
    <xf numFmtId="2" fontId="9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vertical="center"/>
    </xf>
    <xf numFmtId="4" fontId="9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3" fontId="19" fillId="4" borderId="3" xfId="0" applyNumberFormat="1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0" xfId="0" applyFont="1" applyFill="1" applyAlignment="1">
      <alignment vertical="top" wrapText="1"/>
      <protection locked="0"/>
    </xf>
    <xf numFmtId="39" fontId="9" fillId="4" borderId="3" xfId="0" applyNumberFormat="1" applyFont="1" applyFill="1" applyBorder="1" applyAlignment="1" applyProtection="1">
      <alignment vertical="top"/>
    </xf>
    <xf numFmtId="4" fontId="19" fillId="4" borderId="3" xfId="0" applyNumberFormat="1" applyFont="1" applyFill="1" applyBorder="1" applyAlignment="1" applyProtection="1">
      <alignment horizontal="center" vertical="top"/>
    </xf>
    <xf numFmtId="49" fontId="10" fillId="4" borderId="4" xfId="0" applyNumberFormat="1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 wrapText="1"/>
    </xf>
    <xf numFmtId="39" fontId="9" fillId="4" borderId="3" xfId="0" applyNumberFormat="1" applyFont="1" applyFill="1" applyBorder="1" applyAlignment="1" applyProtection="1">
      <alignment vertical="center"/>
    </xf>
    <xf numFmtId="39" fontId="9" fillId="4" borderId="7" xfId="0" applyNumberFormat="1" applyFont="1" applyFill="1" applyBorder="1" applyAlignment="1" applyProtection="1">
      <alignment vertical="top"/>
    </xf>
    <xf numFmtId="0" fontId="0" fillId="4" borderId="25" xfId="0" applyFill="1" applyBorder="1" applyAlignment="1" applyProtection="1">
      <alignment horizontal="center" vertical="top"/>
    </xf>
    <xf numFmtId="3" fontId="0" fillId="4" borderId="25" xfId="0" applyNumberFormat="1" applyFill="1" applyBorder="1" applyAlignment="1" applyProtection="1">
      <alignment vertical="top"/>
    </xf>
    <xf numFmtId="0" fontId="0" fillId="4" borderId="25" xfId="0" applyFill="1" applyBorder="1" applyAlignment="1" applyProtection="1">
      <alignment vertical="top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left" vertical="center"/>
    </xf>
    <xf numFmtId="49" fontId="13" fillId="0" borderId="24" xfId="0" applyNumberFormat="1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49" fontId="13" fillId="0" borderId="3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0" fontId="13" fillId="0" borderId="3" xfId="1" applyNumberFormat="1" applyFont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14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49" fontId="17" fillId="0" borderId="10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24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left" vertical="center"/>
    </xf>
    <xf numFmtId="49" fontId="18" fillId="0" borderId="3" xfId="0" applyNumberFormat="1" applyFont="1" applyFill="1" applyBorder="1" applyAlignment="1" applyProtection="1">
      <alignment horizontal="left" vertical="center"/>
    </xf>
    <xf numFmtId="49" fontId="18" fillId="3" borderId="4" xfId="0" applyNumberFormat="1" applyFont="1" applyFill="1" applyBorder="1" applyAlignment="1" applyProtection="1">
      <alignment horizontal="left" vertical="center"/>
    </xf>
    <xf numFmtId="0" fontId="18" fillId="3" borderId="3" xfId="0" applyNumberFormat="1" applyFont="1" applyFill="1" applyBorder="1" applyAlignment="1" applyProtection="1">
      <alignment horizontal="left" vertical="center"/>
    </xf>
    <xf numFmtId="49" fontId="18" fillId="3" borderId="3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0" fontId="9" fillId="0" borderId="25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left" vertical="center"/>
    </xf>
    <xf numFmtId="49" fontId="9" fillId="0" borderId="35" xfId="0" applyNumberFormat="1" applyFont="1" applyFill="1" applyBorder="1" applyAlignment="1" applyProtection="1">
      <alignment horizontal="left" vertical="center"/>
    </xf>
    <xf numFmtId="0" fontId="9" fillId="0" borderId="36" xfId="0" applyNumberFormat="1" applyFont="1" applyFill="1" applyBorder="1" applyAlignment="1" applyProtection="1">
      <alignment horizontal="left" vertical="center"/>
    </xf>
    <xf numFmtId="49" fontId="9" fillId="0" borderId="15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1" xfId="0" applyNumberFormat="1" applyFont="1" applyFill="1" applyBorder="1" applyAlignment="1" applyProtection="1">
      <alignment horizontal="left" vertical="center"/>
    </xf>
    <xf numFmtId="49" fontId="9" fillId="0" borderId="32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3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49" fontId="9" fillId="0" borderId="26" xfId="0" applyNumberFormat="1" applyFont="1" applyFill="1" applyBorder="1" applyAlignment="1" applyProtection="1">
      <alignment horizontal="left" vertical="center"/>
    </xf>
    <xf numFmtId="0" fontId="9" fillId="0" borderId="27" xfId="0" applyNumberFormat="1" applyFont="1" applyFill="1" applyBorder="1" applyAlignment="1" applyProtection="1">
      <alignment horizontal="left" vertical="center"/>
    </xf>
    <xf numFmtId="0" fontId="9" fillId="0" borderId="28" xfId="0" applyNumberFormat="1" applyFont="1" applyFill="1" applyBorder="1" applyAlignment="1" applyProtection="1">
      <alignment horizontal="left" vertical="center"/>
    </xf>
    <xf numFmtId="49" fontId="9" fillId="0" borderId="26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49" fontId="9" fillId="0" borderId="30" xfId="0" applyNumberFormat="1" applyFont="1" applyFill="1" applyBorder="1" applyAlignment="1" applyProtection="1">
      <alignment horizontal="left" vertical="center"/>
    </xf>
    <xf numFmtId="0" fontId="9" fillId="0" borderId="29" xfId="0" applyNumberFormat="1" applyFont="1" applyFill="1" applyBorder="1" applyAlignment="1" applyProtection="1">
      <alignment horizontal="left" vertical="center"/>
    </xf>
    <xf numFmtId="49" fontId="21" fillId="0" borderId="15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49" fontId="17" fillId="0" borderId="15" xfId="1" applyNumberFormat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15" sqref="C15"/>
    </sheetView>
  </sheetViews>
  <sheetFormatPr defaultColWidth="13.33203125" defaultRowHeight="12.75" x14ac:dyDescent="0.15"/>
  <cols>
    <col min="1" max="1" width="13.33203125" style="32" customWidth="1"/>
    <col min="2" max="2" width="11.83203125" style="32" customWidth="1"/>
    <col min="3" max="3" width="25.33203125" style="32" customWidth="1"/>
    <col min="4" max="4" width="11.83203125" style="32" customWidth="1"/>
    <col min="5" max="5" width="16.33203125" style="32" customWidth="1"/>
    <col min="6" max="6" width="26.33203125" style="32" customWidth="1"/>
    <col min="7" max="7" width="13.33203125" style="32" customWidth="1"/>
    <col min="8" max="8" width="13.83203125" style="32" customWidth="1"/>
    <col min="9" max="9" width="26.1640625" style="32" customWidth="1"/>
    <col min="10" max="10" width="13.33203125" style="32"/>
    <col min="11" max="11" width="13.6640625" style="32" bestFit="1" customWidth="1"/>
    <col min="12" max="16384" width="13.33203125" style="32"/>
  </cols>
  <sheetData>
    <row r="1" spans="1:11" ht="28.7" customHeight="1" thickBot="1" x14ac:dyDescent="0.2">
      <c r="A1" s="124" t="s">
        <v>18</v>
      </c>
      <c r="B1" s="125"/>
      <c r="C1" s="125"/>
      <c r="D1" s="125"/>
      <c r="E1" s="125"/>
      <c r="F1" s="125"/>
      <c r="G1" s="125"/>
      <c r="H1" s="125"/>
      <c r="I1" s="125"/>
    </row>
    <row r="2" spans="1:11" ht="12.75" customHeight="1" x14ac:dyDescent="0.15">
      <c r="A2" s="126" t="s">
        <v>19</v>
      </c>
      <c r="B2" s="127"/>
      <c r="C2" s="130" t="s">
        <v>92</v>
      </c>
      <c r="D2" s="131"/>
      <c r="E2" s="132" t="s">
        <v>20</v>
      </c>
      <c r="F2" s="132" t="s">
        <v>21</v>
      </c>
      <c r="G2" s="127"/>
      <c r="H2" s="132" t="s">
        <v>22</v>
      </c>
      <c r="I2" s="133" t="s">
        <v>89</v>
      </c>
      <c r="J2" s="33"/>
    </row>
    <row r="3" spans="1:11" x14ac:dyDescent="0.15">
      <c r="A3" s="128"/>
      <c r="B3" s="129"/>
      <c r="C3" s="131"/>
      <c r="D3" s="131"/>
      <c r="E3" s="129"/>
      <c r="F3" s="129"/>
      <c r="G3" s="129"/>
      <c r="H3" s="129"/>
      <c r="I3" s="134"/>
      <c r="J3" s="33"/>
    </row>
    <row r="4" spans="1:11" x14ac:dyDescent="0.15">
      <c r="A4" s="135" t="s">
        <v>23</v>
      </c>
      <c r="B4" s="129"/>
      <c r="C4" s="136" t="s">
        <v>87</v>
      </c>
      <c r="D4" s="137"/>
      <c r="E4" s="138" t="s">
        <v>24</v>
      </c>
      <c r="F4" s="138"/>
      <c r="G4" s="129"/>
      <c r="H4" s="138" t="s">
        <v>22</v>
      </c>
      <c r="I4" s="139"/>
      <c r="J4" s="33"/>
    </row>
    <row r="5" spans="1:11" x14ac:dyDescent="0.15">
      <c r="A5" s="128"/>
      <c r="B5" s="129"/>
      <c r="C5" s="137"/>
      <c r="D5" s="137"/>
      <c r="E5" s="129"/>
      <c r="F5" s="129"/>
      <c r="G5" s="129"/>
      <c r="H5" s="129"/>
      <c r="I5" s="134"/>
      <c r="J5" s="33"/>
    </row>
    <row r="6" spans="1:11" ht="13.15" customHeight="1" x14ac:dyDescent="0.15">
      <c r="A6" s="135" t="s">
        <v>25</v>
      </c>
      <c r="B6" s="129"/>
      <c r="C6" s="130" t="s">
        <v>93</v>
      </c>
      <c r="D6" s="131"/>
      <c r="E6" s="138" t="s">
        <v>26</v>
      </c>
      <c r="F6" s="138"/>
      <c r="G6" s="129"/>
      <c r="H6" s="138" t="s">
        <v>22</v>
      </c>
      <c r="I6" s="139"/>
      <c r="J6" s="33"/>
    </row>
    <row r="7" spans="1:11" ht="30" customHeight="1" x14ac:dyDescent="0.15">
      <c r="A7" s="128"/>
      <c r="B7" s="129"/>
      <c r="C7" s="131"/>
      <c r="D7" s="131"/>
      <c r="E7" s="129"/>
      <c r="F7" s="129"/>
      <c r="G7" s="129"/>
      <c r="H7" s="129"/>
      <c r="I7" s="134"/>
      <c r="J7" s="33"/>
    </row>
    <row r="8" spans="1:11" x14ac:dyDescent="0.15">
      <c r="A8" s="135" t="s">
        <v>88</v>
      </c>
      <c r="B8" s="129"/>
      <c r="C8" s="140">
        <v>2024</v>
      </c>
      <c r="D8" s="140"/>
      <c r="E8" s="138" t="s">
        <v>109</v>
      </c>
      <c r="F8" s="129" t="s">
        <v>110</v>
      </c>
      <c r="G8" s="129"/>
      <c r="H8" s="138" t="s">
        <v>27</v>
      </c>
      <c r="I8" s="139"/>
      <c r="J8" s="33"/>
    </row>
    <row r="9" spans="1:11" x14ac:dyDescent="0.15">
      <c r="A9" s="128"/>
      <c r="B9" s="129"/>
      <c r="C9" s="140"/>
      <c r="D9" s="140"/>
      <c r="E9" s="129"/>
      <c r="F9" s="129"/>
      <c r="G9" s="129"/>
      <c r="H9" s="129"/>
      <c r="I9" s="134"/>
      <c r="J9" s="33"/>
    </row>
    <row r="10" spans="1:11" x14ac:dyDescent="0.15">
      <c r="A10" s="135" t="s">
        <v>107</v>
      </c>
      <c r="B10" s="129"/>
      <c r="C10" s="141" t="s">
        <v>108</v>
      </c>
      <c r="D10" s="142"/>
      <c r="E10" s="138" t="s">
        <v>28</v>
      </c>
      <c r="F10" s="138" t="s">
        <v>90</v>
      </c>
      <c r="G10" s="129"/>
      <c r="H10" s="138" t="s">
        <v>29</v>
      </c>
      <c r="I10" s="143">
        <v>45348</v>
      </c>
      <c r="J10" s="33"/>
    </row>
    <row r="11" spans="1:11" x14ac:dyDescent="0.15">
      <c r="A11" s="128"/>
      <c r="B11" s="129"/>
      <c r="C11" s="142"/>
      <c r="D11" s="142"/>
      <c r="E11" s="129"/>
      <c r="F11" s="129"/>
      <c r="G11" s="129"/>
      <c r="H11" s="129"/>
      <c r="I11" s="144"/>
      <c r="J11" s="33"/>
    </row>
    <row r="12" spans="1:11" ht="23.45" customHeight="1" thickBot="1" x14ac:dyDescent="0.2">
      <c r="A12" s="145" t="s">
        <v>30</v>
      </c>
      <c r="B12" s="146"/>
      <c r="C12" s="146"/>
      <c r="D12" s="146"/>
      <c r="E12" s="146"/>
      <c r="F12" s="146"/>
      <c r="G12" s="146"/>
      <c r="H12" s="146"/>
      <c r="I12" s="147"/>
    </row>
    <row r="13" spans="1:11" ht="26.45" customHeight="1" x14ac:dyDescent="0.15">
      <c r="A13" s="34" t="s">
        <v>31</v>
      </c>
      <c r="B13" s="148" t="s">
        <v>32</v>
      </c>
      <c r="C13" s="149"/>
      <c r="D13" s="35" t="s">
        <v>33</v>
      </c>
      <c r="E13" s="148" t="s">
        <v>34</v>
      </c>
      <c r="F13" s="149"/>
      <c r="G13" s="35" t="s">
        <v>35</v>
      </c>
      <c r="H13" s="148" t="s">
        <v>36</v>
      </c>
      <c r="I13" s="150"/>
      <c r="J13" s="33"/>
    </row>
    <row r="14" spans="1:11" ht="15.2" customHeight="1" x14ac:dyDescent="0.15">
      <c r="A14" s="36" t="s">
        <v>37</v>
      </c>
      <c r="B14" s="37" t="s">
        <v>38</v>
      </c>
      <c r="C14" s="38">
        <f>rozpočet!F29</f>
        <v>0</v>
      </c>
      <c r="D14" s="151" t="s">
        <v>39</v>
      </c>
      <c r="E14" s="152"/>
      <c r="F14" s="38">
        <v>0</v>
      </c>
      <c r="G14" s="151" t="s">
        <v>40</v>
      </c>
      <c r="H14" s="152"/>
      <c r="I14" s="39">
        <v>0</v>
      </c>
      <c r="J14" s="33"/>
    </row>
    <row r="15" spans="1:11" ht="15.2" customHeight="1" x14ac:dyDescent="0.15">
      <c r="A15" s="36"/>
      <c r="B15" s="37" t="s">
        <v>41</v>
      </c>
      <c r="C15" s="38">
        <v>0</v>
      </c>
      <c r="D15" s="151" t="s">
        <v>42</v>
      </c>
      <c r="E15" s="152"/>
      <c r="F15" s="38">
        <v>0</v>
      </c>
      <c r="G15" s="151" t="s">
        <v>43</v>
      </c>
      <c r="H15" s="152"/>
      <c r="I15" s="39">
        <v>0</v>
      </c>
      <c r="J15" s="33"/>
      <c r="K15" s="40"/>
    </row>
    <row r="16" spans="1:11" ht="15.2" customHeight="1" x14ac:dyDescent="0.15">
      <c r="A16" s="36" t="s">
        <v>44</v>
      </c>
      <c r="B16" s="37" t="s">
        <v>38</v>
      </c>
      <c r="C16" s="38">
        <v>0</v>
      </c>
      <c r="D16" s="151" t="s">
        <v>45</v>
      </c>
      <c r="E16" s="152"/>
      <c r="F16" s="38">
        <v>0</v>
      </c>
      <c r="G16" s="151" t="s">
        <v>46</v>
      </c>
      <c r="H16" s="152"/>
      <c r="I16" s="39">
        <v>0</v>
      </c>
      <c r="J16" s="33"/>
    </row>
    <row r="17" spans="1:10" ht="15.2" customHeight="1" x14ac:dyDescent="0.15">
      <c r="A17" s="36"/>
      <c r="B17" s="37" t="s">
        <v>41</v>
      </c>
      <c r="C17" s="38">
        <v>0</v>
      </c>
      <c r="D17" s="151"/>
      <c r="E17" s="152"/>
      <c r="F17" s="41"/>
      <c r="G17" s="151" t="s">
        <v>47</v>
      </c>
      <c r="H17" s="152"/>
      <c r="I17" s="39">
        <v>0</v>
      </c>
      <c r="J17" s="33"/>
    </row>
    <row r="18" spans="1:10" ht="15.2" customHeight="1" x14ac:dyDescent="0.15">
      <c r="A18" s="36" t="s">
        <v>48</v>
      </c>
      <c r="B18" s="37" t="s">
        <v>38</v>
      </c>
      <c r="C18" s="38">
        <v>0</v>
      </c>
      <c r="D18" s="151"/>
      <c r="E18" s="152"/>
      <c r="F18" s="41"/>
      <c r="G18" s="151" t="s">
        <v>49</v>
      </c>
      <c r="H18" s="152"/>
      <c r="I18" s="39">
        <v>0</v>
      </c>
      <c r="J18" s="33"/>
    </row>
    <row r="19" spans="1:10" ht="15.2" customHeight="1" x14ac:dyDescent="0.15">
      <c r="A19" s="36"/>
      <c r="B19" s="37" t="s">
        <v>41</v>
      </c>
      <c r="C19" s="38">
        <v>0</v>
      </c>
      <c r="D19" s="151"/>
      <c r="E19" s="152"/>
      <c r="F19" s="41"/>
      <c r="G19" s="151" t="s">
        <v>50</v>
      </c>
      <c r="H19" s="152"/>
      <c r="I19" s="39">
        <v>0</v>
      </c>
      <c r="J19" s="33"/>
    </row>
    <row r="20" spans="1:10" ht="15.2" customHeight="1" x14ac:dyDescent="0.15">
      <c r="A20" s="153" t="s">
        <v>51</v>
      </c>
      <c r="B20" s="154"/>
      <c r="C20" s="38">
        <v>0</v>
      </c>
      <c r="D20" s="151"/>
      <c r="E20" s="152"/>
      <c r="F20" s="41"/>
      <c r="G20" s="151"/>
      <c r="H20" s="152"/>
      <c r="I20" s="42"/>
      <c r="J20" s="33"/>
    </row>
    <row r="21" spans="1:10" ht="15.2" customHeight="1" x14ac:dyDescent="0.15">
      <c r="A21" s="153" t="s">
        <v>52</v>
      </c>
      <c r="B21" s="154"/>
      <c r="C21" s="38">
        <v>0</v>
      </c>
      <c r="D21" s="151"/>
      <c r="E21" s="152"/>
      <c r="F21" s="41"/>
      <c r="G21" s="151"/>
      <c r="H21" s="152"/>
      <c r="I21" s="42"/>
      <c r="J21" s="33"/>
    </row>
    <row r="22" spans="1:10" ht="16.7" customHeight="1" x14ac:dyDescent="0.15">
      <c r="A22" s="153" t="s">
        <v>53</v>
      </c>
      <c r="B22" s="154"/>
      <c r="C22" s="38">
        <f>SUM(C14:C21)</f>
        <v>0</v>
      </c>
      <c r="D22" s="155" t="s">
        <v>54</v>
      </c>
      <c r="E22" s="154"/>
      <c r="F22" s="38">
        <f>SUM(F14:F21)</f>
        <v>0</v>
      </c>
      <c r="G22" s="155" t="s">
        <v>55</v>
      </c>
      <c r="H22" s="154"/>
      <c r="I22" s="39">
        <f>SUM(I14:I21)</f>
        <v>0</v>
      </c>
      <c r="J22" s="33"/>
    </row>
    <row r="23" spans="1:10" x14ac:dyDescent="0.15">
      <c r="A23" s="43"/>
      <c r="B23" s="44"/>
      <c r="C23" s="44"/>
      <c r="D23" s="44"/>
      <c r="E23" s="44"/>
      <c r="F23" s="44"/>
      <c r="G23" s="44"/>
      <c r="H23" s="44"/>
      <c r="I23" s="45"/>
    </row>
    <row r="24" spans="1:10" ht="15.2" customHeight="1" x14ac:dyDescent="0.15">
      <c r="A24" s="156" t="s">
        <v>56</v>
      </c>
      <c r="B24" s="157"/>
      <c r="C24" s="46">
        <v>0</v>
      </c>
      <c r="D24" s="33"/>
      <c r="E24" s="33"/>
      <c r="F24" s="33"/>
      <c r="G24" s="33"/>
      <c r="H24" s="33"/>
      <c r="I24" s="47"/>
    </row>
    <row r="25" spans="1:10" ht="15.2" customHeight="1" x14ac:dyDescent="0.15">
      <c r="A25" s="156" t="s">
        <v>57</v>
      </c>
      <c r="B25" s="157"/>
      <c r="C25" s="46">
        <v>0</v>
      </c>
      <c r="D25" s="158" t="s">
        <v>58</v>
      </c>
      <c r="E25" s="157"/>
      <c r="F25" s="46">
        <f>ROUND(C25*(14/100),2)</f>
        <v>0</v>
      </c>
      <c r="G25" s="158" t="s">
        <v>13</v>
      </c>
      <c r="H25" s="157"/>
      <c r="I25" s="48">
        <f>SUM(C24:C26)</f>
        <v>0</v>
      </c>
      <c r="J25" s="33"/>
    </row>
    <row r="26" spans="1:10" ht="15.2" customHeight="1" x14ac:dyDescent="0.15">
      <c r="A26" s="156" t="s">
        <v>59</v>
      </c>
      <c r="B26" s="157"/>
      <c r="C26" s="46">
        <f>C22+F22*I22</f>
        <v>0</v>
      </c>
      <c r="D26" s="158" t="s">
        <v>6</v>
      </c>
      <c r="E26" s="157"/>
      <c r="F26" s="46">
        <f>ROUND(C26*(21/100),2)</f>
        <v>0</v>
      </c>
      <c r="G26" s="158" t="s">
        <v>60</v>
      </c>
      <c r="H26" s="157"/>
      <c r="I26" s="48">
        <f>SUM(F25:F26)+I25</f>
        <v>0</v>
      </c>
      <c r="J26" s="33"/>
    </row>
    <row r="27" spans="1:10" x14ac:dyDescent="0.15">
      <c r="A27" s="49"/>
      <c r="B27" s="33"/>
      <c r="C27" s="33"/>
      <c r="D27" s="33"/>
      <c r="E27" s="33"/>
      <c r="F27" s="33"/>
      <c r="G27" s="33"/>
      <c r="H27" s="33"/>
      <c r="I27" s="47"/>
    </row>
    <row r="28" spans="1:10" ht="14.45" customHeight="1" x14ac:dyDescent="0.15">
      <c r="A28" s="159" t="s">
        <v>61</v>
      </c>
      <c r="B28" s="160"/>
      <c r="C28" s="161"/>
      <c r="D28" s="162" t="s">
        <v>62</v>
      </c>
      <c r="E28" s="160"/>
      <c r="F28" s="161"/>
      <c r="G28" s="162" t="s">
        <v>63</v>
      </c>
      <c r="H28" s="160"/>
      <c r="I28" s="163"/>
      <c r="J28" s="33"/>
    </row>
    <row r="29" spans="1:10" ht="14.45" customHeight="1" x14ac:dyDescent="0.15">
      <c r="A29" s="164"/>
      <c r="B29" s="165"/>
      <c r="C29" s="166"/>
      <c r="D29" s="167"/>
      <c r="E29" s="168"/>
      <c r="F29" s="169"/>
      <c r="G29" s="167"/>
      <c r="H29" s="165"/>
      <c r="I29" s="170"/>
      <c r="J29" s="33"/>
    </row>
    <row r="30" spans="1:10" ht="14.45" customHeight="1" x14ac:dyDescent="0.15">
      <c r="A30" s="164"/>
      <c r="B30" s="165"/>
      <c r="C30" s="166"/>
      <c r="D30" s="179" t="s">
        <v>5</v>
      </c>
      <c r="E30" s="180"/>
      <c r="F30" s="181"/>
      <c r="G30" s="167"/>
      <c r="H30" s="165"/>
      <c r="I30" s="170"/>
      <c r="J30" s="33"/>
    </row>
    <row r="31" spans="1:10" ht="14.45" customHeight="1" x14ac:dyDescent="0.15">
      <c r="A31" s="164"/>
      <c r="B31" s="165"/>
      <c r="C31" s="166"/>
      <c r="D31" s="182" t="s">
        <v>91</v>
      </c>
      <c r="E31" s="183"/>
      <c r="F31" s="184"/>
      <c r="G31" s="167"/>
      <c r="H31" s="165"/>
      <c r="I31" s="170"/>
      <c r="J31" s="33"/>
    </row>
    <row r="32" spans="1:10" ht="14.45" customHeight="1" thickBot="1" x14ac:dyDescent="0.2">
      <c r="A32" s="171" t="s">
        <v>64</v>
      </c>
      <c r="B32" s="172"/>
      <c r="C32" s="173"/>
      <c r="D32" s="174" t="s">
        <v>64</v>
      </c>
      <c r="E32" s="175"/>
      <c r="F32" s="176"/>
      <c r="G32" s="177" t="s">
        <v>64</v>
      </c>
      <c r="H32" s="172"/>
      <c r="I32" s="178"/>
      <c r="J32" s="33"/>
    </row>
    <row r="33" spans="1:9" x14ac:dyDescent="0.15">
      <c r="A33" s="33"/>
      <c r="B33" s="33"/>
      <c r="C33" s="33"/>
      <c r="D33" s="33"/>
      <c r="E33" s="33"/>
      <c r="F33" s="33"/>
      <c r="G33" s="33"/>
      <c r="H33" s="33"/>
      <c r="I33" s="33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K23" sqref="K23"/>
    </sheetView>
  </sheetViews>
  <sheetFormatPr defaultColWidth="10.5" defaultRowHeight="10.5" x14ac:dyDescent="0.15"/>
  <cols>
    <col min="1" max="1" width="13.83203125" style="2" customWidth="1"/>
    <col min="2" max="2" width="88.8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" style="5" customWidth="1"/>
    <col min="7" max="7" width="14.33203125" style="58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s="6" customFormat="1" ht="12.75" customHeight="1" x14ac:dyDescent="0.2">
      <c r="A1" s="18" t="s">
        <v>94</v>
      </c>
      <c r="B1" s="7"/>
      <c r="C1" s="19" t="s">
        <v>5</v>
      </c>
      <c r="D1" s="7"/>
      <c r="E1" s="7"/>
      <c r="F1" s="7"/>
      <c r="G1" s="54"/>
      <c r="H1" s="53"/>
    </row>
    <row r="2" spans="1:10" s="6" customFormat="1" ht="12.75" customHeight="1" x14ac:dyDescent="0.2">
      <c r="A2" s="18" t="s">
        <v>95</v>
      </c>
      <c r="B2" s="7"/>
      <c r="C2" s="7"/>
      <c r="D2" s="7"/>
      <c r="E2" s="13"/>
      <c r="F2" s="7"/>
      <c r="G2" s="54"/>
      <c r="H2" s="53"/>
    </row>
    <row r="3" spans="1:10" s="6" customFormat="1" ht="1.5" customHeight="1" x14ac:dyDescent="0.15">
      <c r="A3" s="8"/>
      <c r="B3" s="9"/>
      <c r="C3" s="10"/>
      <c r="D3" s="9"/>
      <c r="E3" s="11"/>
      <c r="F3" s="12"/>
      <c r="G3" s="55"/>
      <c r="H3" s="53"/>
    </row>
    <row r="4" spans="1:10" s="6" customFormat="1" ht="20.25" customHeight="1" x14ac:dyDescent="0.25">
      <c r="A4" s="13" t="s">
        <v>15</v>
      </c>
      <c r="B4" s="13"/>
      <c r="C4" s="16"/>
      <c r="D4" s="13"/>
      <c r="E4" s="13"/>
      <c r="F4" s="13"/>
      <c r="G4" s="56"/>
      <c r="H4" s="53"/>
    </row>
    <row r="5" spans="1:10" s="6" customFormat="1" ht="12.75" customHeight="1" x14ac:dyDescent="0.2">
      <c r="A5" s="13" t="s">
        <v>1</v>
      </c>
      <c r="B5" s="13"/>
      <c r="C5" s="16"/>
      <c r="D5" s="13" t="s">
        <v>96</v>
      </c>
      <c r="E5" s="13"/>
      <c r="F5" s="51" t="s">
        <v>5</v>
      </c>
      <c r="G5" s="56" t="s">
        <v>67</v>
      </c>
      <c r="H5" s="53"/>
    </row>
    <row r="6" spans="1:10" s="6" customFormat="1" ht="12.75" customHeight="1" x14ac:dyDescent="0.2">
      <c r="A6" s="13" t="s">
        <v>65</v>
      </c>
      <c r="B6" s="14"/>
      <c r="C6" s="17"/>
      <c r="D6" s="185" t="s">
        <v>103</v>
      </c>
      <c r="E6" s="185"/>
      <c r="F6" s="52" t="s">
        <v>5</v>
      </c>
      <c r="G6" s="56" t="s">
        <v>68</v>
      </c>
      <c r="H6" s="53"/>
    </row>
    <row r="7" spans="1:10" s="6" customFormat="1" ht="6.75" customHeight="1" x14ac:dyDescent="0.2">
      <c r="A7" s="15"/>
      <c r="B7" s="15"/>
      <c r="C7" s="15"/>
      <c r="D7" s="15"/>
      <c r="E7" s="15" t="s">
        <v>5</v>
      </c>
      <c r="F7" s="15"/>
      <c r="G7" s="57"/>
      <c r="H7" s="53"/>
    </row>
    <row r="8" spans="1:10" ht="15" customHeight="1" thickBot="1" x14ac:dyDescent="0.2"/>
    <row r="9" spans="1:10" s="20" customFormat="1" ht="45" customHeight="1" thickBot="1" x14ac:dyDescent="0.2">
      <c r="A9" s="69" t="s">
        <v>82</v>
      </c>
      <c r="B9" s="21" t="s">
        <v>7</v>
      </c>
      <c r="C9" s="22" t="s">
        <v>0</v>
      </c>
      <c r="D9" s="21" t="s">
        <v>8</v>
      </c>
      <c r="E9" s="21" t="s">
        <v>9</v>
      </c>
      <c r="F9" s="23" t="s">
        <v>10</v>
      </c>
      <c r="G9" s="60" t="s">
        <v>79</v>
      </c>
      <c r="H9" s="61" t="s">
        <v>80</v>
      </c>
      <c r="I9" s="50"/>
      <c r="J9" s="50" t="s">
        <v>69</v>
      </c>
    </row>
    <row r="10" spans="1:10" s="92" customFormat="1" ht="15" x14ac:dyDescent="0.15">
      <c r="A10" s="82" t="s">
        <v>11</v>
      </c>
      <c r="B10" s="83" t="s">
        <v>16</v>
      </c>
      <c r="C10" s="84" t="s">
        <v>12</v>
      </c>
      <c r="D10" s="85">
        <v>1</v>
      </c>
      <c r="E10" s="86"/>
      <c r="F10" s="87">
        <f t="shared" ref="F10:F28" si="0">E10*D10</f>
        <v>0</v>
      </c>
      <c r="G10" s="88"/>
      <c r="H10" s="89"/>
      <c r="I10" s="90"/>
      <c r="J10" s="91"/>
    </row>
    <row r="11" spans="1:10" s="92" customFormat="1" ht="15" x14ac:dyDescent="0.15">
      <c r="A11" s="93">
        <v>113728</v>
      </c>
      <c r="B11" s="94" t="s">
        <v>104</v>
      </c>
      <c r="C11" s="95" t="s">
        <v>70</v>
      </c>
      <c r="D11" s="96">
        <v>137.6</v>
      </c>
      <c r="E11" s="97"/>
      <c r="F11" s="98">
        <f t="shared" si="0"/>
        <v>0</v>
      </c>
      <c r="G11" s="99" t="s">
        <v>5</v>
      </c>
      <c r="H11" s="100" t="s">
        <v>5</v>
      </c>
      <c r="I11" s="101"/>
      <c r="J11" s="102"/>
    </row>
    <row r="12" spans="1:10" s="92" customFormat="1" ht="15" x14ac:dyDescent="0.15">
      <c r="A12" s="93">
        <v>919111</v>
      </c>
      <c r="B12" s="94" t="s">
        <v>76</v>
      </c>
      <c r="C12" s="95" t="s">
        <v>17</v>
      </c>
      <c r="D12" s="96">
        <v>36</v>
      </c>
      <c r="E12" s="97"/>
      <c r="F12" s="98">
        <f t="shared" si="0"/>
        <v>0</v>
      </c>
      <c r="G12" s="99"/>
      <c r="H12" s="103"/>
      <c r="I12" s="101"/>
      <c r="J12" s="102" t="s">
        <v>5</v>
      </c>
    </row>
    <row r="13" spans="1:10" s="92" customFormat="1" ht="15" x14ac:dyDescent="0.15">
      <c r="A13" s="93">
        <v>93818</v>
      </c>
      <c r="B13" s="94" t="s">
        <v>75</v>
      </c>
      <c r="C13" s="95" t="s">
        <v>2</v>
      </c>
      <c r="D13" s="96">
        <v>5464</v>
      </c>
      <c r="E13" s="97"/>
      <c r="F13" s="98">
        <f t="shared" si="0"/>
        <v>0</v>
      </c>
      <c r="G13" s="99"/>
      <c r="H13" s="103"/>
      <c r="I13" s="101"/>
      <c r="J13" s="102" t="s">
        <v>5</v>
      </c>
    </row>
    <row r="14" spans="1:10" s="92" customFormat="1" ht="15" x14ac:dyDescent="0.15">
      <c r="A14" s="93">
        <v>572223</v>
      </c>
      <c r="B14" s="94" t="s">
        <v>72</v>
      </c>
      <c r="C14" s="95" t="s">
        <v>2</v>
      </c>
      <c r="D14" s="96">
        <v>10928</v>
      </c>
      <c r="E14" s="97"/>
      <c r="F14" s="98">
        <f t="shared" si="0"/>
        <v>0</v>
      </c>
      <c r="G14" s="99"/>
      <c r="H14" s="103"/>
      <c r="I14" s="101"/>
      <c r="J14" s="102"/>
    </row>
    <row r="15" spans="1:10" s="92" customFormat="1" ht="15" x14ac:dyDescent="0.15">
      <c r="A15" s="93" t="s">
        <v>71</v>
      </c>
      <c r="B15" s="94" t="s">
        <v>105</v>
      </c>
      <c r="C15" s="95" t="s">
        <v>2</v>
      </c>
      <c r="D15" s="96">
        <v>5464</v>
      </c>
      <c r="E15" s="97"/>
      <c r="F15" s="98">
        <f t="shared" si="0"/>
        <v>0</v>
      </c>
      <c r="G15" s="99"/>
      <c r="H15" s="103"/>
      <c r="I15" s="101"/>
      <c r="J15" s="102"/>
    </row>
    <row r="16" spans="1:10" s="109" customFormat="1" ht="15" x14ac:dyDescent="0.15">
      <c r="A16" s="104" t="s">
        <v>86</v>
      </c>
      <c r="B16" s="105" t="s">
        <v>106</v>
      </c>
      <c r="C16" s="95" t="s">
        <v>2</v>
      </c>
      <c r="D16" s="106">
        <v>5464</v>
      </c>
      <c r="E16" s="107"/>
      <c r="F16" s="108">
        <f t="shared" si="0"/>
        <v>0</v>
      </c>
      <c r="G16" s="99"/>
      <c r="H16" s="103"/>
      <c r="I16" s="101"/>
      <c r="J16" s="102"/>
    </row>
    <row r="17" spans="1:10" s="92" customFormat="1" ht="15" x14ac:dyDescent="0.15">
      <c r="A17" s="93">
        <v>89921</v>
      </c>
      <c r="B17" s="94" t="s">
        <v>74</v>
      </c>
      <c r="C17" s="95" t="s">
        <v>66</v>
      </c>
      <c r="D17" s="96">
        <v>19</v>
      </c>
      <c r="E17" s="97"/>
      <c r="F17" s="98">
        <f t="shared" si="0"/>
        <v>0</v>
      </c>
      <c r="G17" s="110"/>
      <c r="H17" s="111"/>
      <c r="I17" s="112"/>
      <c r="J17" s="113"/>
    </row>
    <row r="18" spans="1:10" s="92" customFormat="1" ht="15" x14ac:dyDescent="0.15">
      <c r="A18" s="93">
        <v>89923</v>
      </c>
      <c r="B18" s="94" t="s">
        <v>78</v>
      </c>
      <c r="C18" s="95" t="s">
        <v>66</v>
      </c>
      <c r="D18" s="96">
        <v>1</v>
      </c>
      <c r="E18" s="97"/>
      <c r="F18" s="98">
        <f t="shared" si="0"/>
        <v>0</v>
      </c>
      <c r="G18" s="99"/>
      <c r="H18" s="103"/>
      <c r="I18" s="101"/>
      <c r="J18" s="114" t="s">
        <v>5</v>
      </c>
    </row>
    <row r="19" spans="1:10" s="92" customFormat="1" ht="15" x14ac:dyDescent="0.15">
      <c r="A19" s="93">
        <v>113761</v>
      </c>
      <c r="B19" s="94" t="s">
        <v>83</v>
      </c>
      <c r="C19" s="95" t="s">
        <v>4</v>
      </c>
      <c r="D19" s="96">
        <v>36</v>
      </c>
      <c r="E19" s="97"/>
      <c r="F19" s="98">
        <f t="shared" si="0"/>
        <v>0</v>
      </c>
      <c r="G19" s="99"/>
      <c r="H19" s="103"/>
      <c r="I19" s="101"/>
      <c r="J19" s="102" t="s">
        <v>5</v>
      </c>
    </row>
    <row r="20" spans="1:10" s="92" customFormat="1" ht="15" x14ac:dyDescent="0.15">
      <c r="A20" s="93">
        <v>931311</v>
      </c>
      <c r="B20" s="94" t="s">
        <v>84</v>
      </c>
      <c r="C20" s="95" t="s">
        <v>4</v>
      </c>
      <c r="D20" s="96">
        <v>36</v>
      </c>
      <c r="E20" s="97"/>
      <c r="F20" s="98">
        <f t="shared" si="0"/>
        <v>0</v>
      </c>
      <c r="G20" s="99"/>
      <c r="H20" s="103"/>
      <c r="I20" s="101"/>
      <c r="J20" s="102" t="s">
        <v>5</v>
      </c>
    </row>
    <row r="21" spans="1:10" s="92" customFormat="1" ht="15" x14ac:dyDescent="0.15">
      <c r="A21" s="93">
        <v>12922</v>
      </c>
      <c r="B21" s="94" t="s">
        <v>81</v>
      </c>
      <c r="C21" s="95" t="s">
        <v>2</v>
      </c>
      <c r="D21" s="96">
        <v>720</v>
      </c>
      <c r="E21" s="115"/>
      <c r="F21" s="98">
        <f t="shared" si="0"/>
        <v>0</v>
      </c>
      <c r="G21" s="99">
        <v>0.126</v>
      </c>
      <c r="H21" s="100">
        <f>D21*G21</f>
        <v>90.72</v>
      </c>
      <c r="I21" s="101"/>
      <c r="J21" s="102"/>
    </row>
    <row r="22" spans="1:10" s="92" customFormat="1" ht="15" x14ac:dyDescent="0.15">
      <c r="A22" s="93">
        <v>56962</v>
      </c>
      <c r="B22" s="94" t="s">
        <v>73</v>
      </c>
      <c r="C22" s="95" t="s">
        <v>2</v>
      </c>
      <c r="D22" s="96">
        <v>720</v>
      </c>
      <c r="E22" s="115"/>
      <c r="F22" s="98">
        <f t="shared" si="0"/>
        <v>0</v>
      </c>
      <c r="G22" s="99"/>
      <c r="H22" s="103"/>
      <c r="I22" s="101"/>
      <c r="J22" s="102"/>
    </row>
    <row r="23" spans="1:10" s="92" customFormat="1" ht="15" x14ac:dyDescent="0.15">
      <c r="A23" s="93">
        <v>12932</v>
      </c>
      <c r="B23" s="94" t="s">
        <v>77</v>
      </c>
      <c r="C23" s="95" t="s">
        <v>4</v>
      </c>
      <c r="D23" s="96">
        <v>842</v>
      </c>
      <c r="E23" s="115"/>
      <c r="F23" s="98">
        <f t="shared" si="0"/>
        <v>0</v>
      </c>
      <c r="G23" s="99">
        <v>0.63</v>
      </c>
      <c r="H23" s="116">
        <f>D23*G23</f>
        <v>530.46</v>
      </c>
      <c r="I23" s="101"/>
      <c r="J23" s="102"/>
    </row>
    <row r="24" spans="1:10" s="109" customFormat="1" ht="42" x14ac:dyDescent="0.15">
      <c r="A24" s="117" t="s">
        <v>85</v>
      </c>
      <c r="B24" s="118" t="s">
        <v>111</v>
      </c>
      <c r="C24" s="95" t="s">
        <v>3</v>
      </c>
      <c r="D24" s="106">
        <v>1352</v>
      </c>
      <c r="E24" s="119"/>
      <c r="F24" s="108">
        <f t="shared" si="0"/>
        <v>0</v>
      </c>
      <c r="G24" s="110"/>
      <c r="H24" s="111"/>
      <c r="I24" s="112"/>
      <c r="J24" s="113"/>
    </row>
    <row r="25" spans="1:10" s="92" customFormat="1" ht="15" x14ac:dyDescent="0.15">
      <c r="A25" s="70">
        <v>91781</v>
      </c>
      <c r="B25" s="71" t="s">
        <v>97</v>
      </c>
      <c r="C25" s="72" t="s">
        <v>4</v>
      </c>
      <c r="D25" s="73">
        <v>10</v>
      </c>
      <c r="E25" s="74"/>
      <c r="F25" s="75">
        <f t="shared" si="0"/>
        <v>0</v>
      </c>
      <c r="G25" s="99"/>
      <c r="H25" s="103"/>
      <c r="I25" s="101"/>
      <c r="J25" s="102"/>
    </row>
    <row r="26" spans="1:10" s="92" customFormat="1" ht="15" x14ac:dyDescent="0.15">
      <c r="A26" s="70">
        <v>11354</v>
      </c>
      <c r="B26" s="71" t="s">
        <v>102</v>
      </c>
      <c r="C26" s="72" t="s">
        <v>4</v>
      </c>
      <c r="D26" s="73">
        <v>490</v>
      </c>
      <c r="E26" s="74"/>
      <c r="F26" s="75">
        <f t="shared" si="0"/>
        <v>0</v>
      </c>
      <c r="G26" s="99"/>
      <c r="H26" s="103"/>
      <c r="I26" s="101"/>
      <c r="J26" s="102"/>
    </row>
    <row r="27" spans="1:10" s="92" customFormat="1" ht="15" x14ac:dyDescent="0.15">
      <c r="A27" s="70" t="s">
        <v>98</v>
      </c>
      <c r="B27" s="71" t="s">
        <v>99</v>
      </c>
      <c r="C27" s="72" t="s">
        <v>100</v>
      </c>
      <c r="D27" s="73">
        <v>85</v>
      </c>
      <c r="E27" s="74"/>
      <c r="F27" s="75">
        <f t="shared" si="0"/>
        <v>0</v>
      </c>
      <c r="G27" s="88"/>
      <c r="H27" s="89"/>
      <c r="I27" s="90"/>
      <c r="J27" s="91"/>
    </row>
    <row r="28" spans="1:10" s="92" customFormat="1" ht="15.75" thickBot="1" x14ac:dyDescent="0.2">
      <c r="A28" s="76">
        <v>91723</v>
      </c>
      <c r="B28" s="77" t="s">
        <v>101</v>
      </c>
      <c r="C28" s="78" t="s">
        <v>4</v>
      </c>
      <c r="D28" s="79">
        <v>490</v>
      </c>
      <c r="E28" s="120"/>
      <c r="F28" s="80">
        <f t="shared" si="0"/>
        <v>0</v>
      </c>
      <c r="G28" s="121"/>
      <c r="H28" s="121"/>
      <c r="I28" s="122"/>
      <c r="J28" s="123"/>
    </row>
    <row r="29" spans="1:10" s="20" customFormat="1" ht="15" x14ac:dyDescent="0.15">
      <c r="A29" s="66"/>
      <c r="B29" s="67" t="s">
        <v>13</v>
      </c>
      <c r="C29" s="67"/>
      <c r="D29" s="67"/>
      <c r="E29" s="68" t="s">
        <v>5</v>
      </c>
      <c r="F29" s="81">
        <f>SUM(F10:F28)</f>
        <v>0</v>
      </c>
      <c r="G29" s="63"/>
      <c r="H29" s="63"/>
      <c r="I29" s="64"/>
      <c r="J29" s="65"/>
    </row>
    <row r="30" spans="1:10" s="20" customFormat="1" ht="15" x14ac:dyDescent="0.15">
      <c r="A30" s="25"/>
      <c r="B30" s="24" t="s">
        <v>6</v>
      </c>
      <c r="C30" s="24"/>
      <c r="D30" s="24"/>
      <c r="E30" s="26" t="s">
        <v>5</v>
      </c>
      <c r="F30" s="27">
        <f>F29*0.21</f>
        <v>0</v>
      </c>
      <c r="G30" s="63"/>
      <c r="H30" s="63"/>
      <c r="I30" s="64"/>
      <c r="J30" s="65"/>
    </row>
    <row r="31" spans="1:10" s="20" customFormat="1" ht="15.75" thickBot="1" x14ac:dyDescent="0.2">
      <c r="A31" s="28"/>
      <c r="B31" s="29" t="s">
        <v>14</v>
      </c>
      <c r="C31" s="29"/>
      <c r="D31" s="29"/>
      <c r="E31" s="30" t="s">
        <v>5</v>
      </c>
      <c r="F31" s="31">
        <f>F30+F29</f>
        <v>0</v>
      </c>
      <c r="G31" s="63"/>
      <c r="H31" s="63"/>
      <c r="I31" s="64"/>
      <c r="J31" s="65"/>
    </row>
    <row r="32" spans="1:10" ht="24" customHeight="1" x14ac:dyDescent="0.15">
      <c r="G32" s="63"/>
      <c r="H32" s="63"/>
      <c r="I32" s="64"/>
      <c r="J32" s="65"/>
    </row>
    <row r="33" spans="7:10" ht="12" customHeight="1" x14ac:dyDescent="0.15">
      <c r="G33" s="63"/>
      <c r="H33" s="63"/>
      <c r="I33" s="64"/>
      <c r="J33" s="65"/>
    </row>
    <row r="34" spans="7:10" ht="12" customHeight="1" x14ac:dyDescent="0.15">
      <c r="G34" s="63"/>
      <c r="H34" s="63"/>
      <c r="I34" s="64"/>
      <c r="J34" s="65"/>
    </row>
    <row r="35" spans="7:10" ht="12" customHeight="1" x14ac:dyDescent="0.15">
      <c r="G35" s="62"/>
      <c r="H35" s="62"/>
      <c r="I35" s="20"/>
      <c r="J35" s="20"/>
    </row>
    <row r="36" spans="7:10" ht="12" customHeight="1" x14ac:dyDescent="0.15">
      <c r="G36" s="62"/>
      <c r="H36" s="62"/>
      <c r="I36" s="20"/>
      <c r="J36" s="20"/>
    </row>
    <row r="37" spans="7:10" ht="12" customHeight="1" x14ac:dyDescent="0.15">
      <c r="G37" s="62"/>
      <c r="H37" s="62"/>
      <c r="I37" s="20"/>
      <c r="J37" s="20"/>
    </row>
    <row r="38" spans="7:10" ht="12" customHeight="1" x14ac:dyDescent="0.15"/>
    <row r="39" spans="7:10" ht="12" customHeight="1" x14ac:dyDescent="0.15"/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Lukáš Smolík</cp:lastModifiedBy>
  <cp:lastPrinted>2024-02-23T06:21:31Z</cp:lastPrinted>
  <dcterms:created xsi:type="dcterms:W3CDTF">2014-05-16T09:31:30Z</dcterms:created>
  <dcterms:modified xsi:type="dcterms:W3CDTF">2024-04-11T09:00:57Z</dcterms:modified>
</cp:coreProperties>
</file>