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Kutná Hora\319 CMS Kutná Hora\III-3224 Vinařice\"/>
    </mc:Choice>
  </mc:AlternateContent>
  <bookViews>
    <workbookView xWindow="32760" yWindow="32760" windowWidth="13035" windowHeight="8955" activeTab="2"/>
  </bookViews>
  <sheets>
    <sheet name="Krycí list rozpočtu" sheetId="3" r:id="rId1"/>
    <sheet name="ROZPOČET " sheetId="1" r:id="rId2"/>
    <sheet name="R.položka rozpočetu propustek" sheetId="4" r:id="rId3"/>
  </sheets>
  <definedNames>
    <definedName name="_xlnm.Print_Area" localSheetId="1">'ROZPOČET '!$A$4:$F$31</definedName>
  </definedNames>
  <calcPr calcId="162913"/>
</workbook>
</file>

<file path=xl/calcChain.xml><?xml version="1.0" encoding="utf-8"?>
<calcChain xmlns="http://schemas.openxmlformats.org/spreadsheetml/2006/main">
  <c r="F25" i="3" l="1"/>
  <c r="I22" i="3"/>
  <c r="F22" i="3"/>
  <c r="F22" i="1"/>
  <c r="F23" i="1"/>
  <c r="F26" i="1"/>
  <c r="F25" i="1"/>
  <c r="F24" i="1"/>
  <c r="F21" i="1"/>
  <c r="F20" i="1"/>
  <c r="F18" i="1"/>
  <c r="F17" i="1"/>
  <c r="F16" i="1"/>
  <c r="F15" i="1"/>
  <c r="F14" i="1"/>
  <c r="F13" i="1"/>
  <c r="H19" i="4"/>
  <c r="H18" i="4"/>
  <c r="H17" i="4"/>
  <c r="H16" i="4"/>
  <c r="H15" i="4"/>
  <c r="H14" i="4"/>
  <c r="H13" i="4"/>
  <c r="H12" i="4"/>
  <c r="F27" i="1"/>
  <c r="F12" i="1"/>
  <c r="H11" i="4" l="1"/>
  <c r="E19" i="1" s="1"/>
  <c r="F19" i="1" s="1"/>
  <c r="F28" i="1" s="1"/>
  <c r="C14" i="3" l="1"/>
  <c r="C22" i="3" s="1"/>
  <c r="C26" i="3" s="1"/>
  <c r="I25" i="3" s="1"/>
  <c r="F29" i="1"/>
  <c r="F30" i="1" s="1"/>
  <c r="F26" i="3" l="1"/>
  <c r="I26" i="3" s="1"/>
</calcChain>
</file>

<file path=xl/sharedStrings.xml><?xml version="1.0" encoding="utf-8"?>
<sst xmlns="http://schemas.openxmlformats.org/spreadsheetml/2006/main" count="199" uniqueCount="153">
  <si>
    <t>MJ</t>
  </si>
  <si>
    <t>m2</t>
  </si>
  <si>
    <t>t</t>
  </si>
  <si>
    <t xml:space="preserve"> </t>
  </si>
  <si>
    <t>DPH 21%</t>
  </si>
  <si>
    <t>Popis položky</t>
  </si>
  <si>
    <t>Výměra</t>
  </si>
  <si>
    <t>Kč/MJ</t>
  </si>
  <si>
    <t>Celkem Kč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</si>
  <si>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</si>
  <si>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</si>
  <si>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</si>
  <si>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</si>
  <si>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</si>
  <si>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</si>
  <si>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</si>
  <si>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</si>
  <si>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</si>
  <si>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</si>
  <si>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</si>
  <si>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</si>
  <si>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</si>
  <si>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</si>
  <si>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</si>
  <si>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</si>
  <si>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</si>
  <si>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</si>
  <si>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</si>
  <si>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</si>
  <si>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</si>
  <si>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</si>
  <si>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</si>
  <si>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</si>
  <si>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</si>
  <si>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</si>
  <si>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</si>
  <si>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</si>
  <si>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</si>
  <si>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</si>
  <si>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</si>
  <si>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</si>
  <si>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</si>
  <si>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</si>
  <si>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</si>
  <si>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</si>
  <si>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</si>
  <si>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</si>
  <si>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</si>
  <si>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</si>
  <si>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</si>
  <si>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</si>
  <si>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</si>
  <si>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</si>
  <si>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</si>
  <si>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</si>
  <si>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Objednatel</t>
  </si>
  <si>
    <t>Zhotovitel</t>
  </si>
  <si>
    <t>Datum, razítko a podpis</t>
  </si>
  <si>
    <t xml:space="preserve">Zpracoval:   </t>
  </si>
  <si>
    <t xml:space="preserve">Datum:   </t>
  </si>
  <si>
    <t>poznámky</t>
  </si>
  <si>
    <t>hmotnost              t</t>
  </si>
  <si>
    <t>hmotnost  celkem</t>
  </si>
  <si>
    <t>Zpracoval:   Tomáš Gajdoš</t>
  </si>
  <si>
    <t xml:space="preserve">rozpočet: </t>
  </si>
  <si>
    <t xml:space="preserve">Zhotovitel: </t>
  </si>
  <si>
    <t>m3</t>
  </si>
  <si>
    <t>rok 2024</t>
  </si>
  <si>
    <t>Stavba:</t>
  </si>
  <si>
    <t>Místo:</t>
  </si>
  <si>
    <t>Zadavatel:</t>
  </si>
  <si>
    <t>Krajská správa a údržba silnic Středočeského kraje, příspěvková organizace</t>
  </si>
  <si>
    <t>Uchazeč:</t>
  </si>
  <si>
    <t>PČ</t>
  </si>
  <si>
    <t>Typ</t>
  </si>
  <si>
    <t>Kód</t>
  </si>
  <si>
    <t>Popis</t>
  </si>
  <si>
    <t>Množství</t>
  </si>
  <si>
    <t>J.cena [CZK]</t>
  </si>
  <si>
    <t>Cena celkem [CZK]</t>
  </si>
  <si>
    <t>CELKOVÁ CENA V KČ BEZ DPH - Oprava propustku na silnici II/337 - Pucheř</t>
  </si>
  <si>
    <t>K</t>
  </si>
  <si>
    <t>122938</t>
  </si>
  <si>
    <t>272315</t>
  </si>
  <si>
    <t>kus</t>
  </si>
  <si>
    <t>11130</t>
  </si>
  <si>
    <t>18224</t>
  </si>
  <si>
    <t>935832</t>
  </si>
  <si>
    <t>46591</t>
  </si>
  <si>
    <r>
      <t xml:space="preserve">Poznámka: </t>
    </r>
    <r>
      <rPr>
        <sz val="8"/>
        <rFont val="Trebuchet MS"/>
        <family val="2"/>
        <charset val="238"/>
      </rPr>
      <t>U tohoto propustku neteče žádná voda - není třeba řešit přetrubnění při stavebních opravách - NENÍ SOUČÁSTÍ CN!!</t>
    </r>
  </si>
  <si>
    <t>R.pložka</t>
  </si>
  <si>
    <t>ks</t>
  </si>
  <si>
    <t xml:space="preserve"> ROZPOČET              </t>
  </si>
  <si>
    <r>
      <t xml:space="preserve">Poznámka: </t>
    </r>
    <r>
      <rPr>
        <sz val="8"/>
        <rFont val="Trebuchet MS"/>
        <family val="2"/>
        <charset val="238"/>
      </rPr>
      <t xml:space="preserve"> Nutné  vytyčení podzemních inženýrských sítí </t>
    </r>
  </si>
  <si>
    <t>ODKOPÁVKY A PROKOPÁVKY OBECNÉ TŘ. III, ODVOZ DO 20KM
 ODKOP ČEL PROPUSTKŮ (LEVÁ + PRAVÁ STRANA)
 ODKOP ZÁKLADŮ PROPUSTKU (LEVÁ + PRAVÁ STRANA)</t>
  </si>
  <si>
    <t xml:space="preserve">ZÁKLADY Z PROSTÉHO BETONU DO C30/37
 ZÁKLADY PROPUSTKU (LEVÁ + PRAVÁ STRANA) </t>
  </si>
  <si>
    <t>SEJMUTÍ DRNU
 SKLUZY + KORYTO (LEVÁ + PRAVÁ STRANA)</t>
  </si>
  <si>
    <t>ROZPROSTŘENÍ ORNICE VE SVAHU V TL DO 0,25M                                                                                                                         -  SKLUZY SVAHOVÁNÍ (LEVÁ + PRAVÁ STRANA)</t>
  </si>
  <si>
    <t>ŽLABY A RIGOLY DLÁŽDĚNÉ Z LOMOVÉHO KAMENE TL DO 250MMM DO BETONU TL 100MM
 KORYTO - KÁMEN (LEVÁ + PRAVÁ STRANA)</t>
  </si>
  <si>
    <t>DLAŽBY Z KAMENICKÝCH VÝROBKŮ
 SKLUZY SVAHOVÁNÍ (LEVÁ + PRAVÁ STRANA)</t>
  </si>
  <si>
    <t>Číslo položky    OTSKP</t>
  </si>
  <si>
    <t>POMOC PRÁCE ZŘÍZ NEBO ZAJIŠŤ OCHRANU INŽEN. SÍTÍ A GEO.ZAMĚŘENÍ</t>
  </si>
  <si>
    <t>ŘEZÁNÍ ASFALTOVÉHO KRYTU VOZOVEK TL DO 50MM</t>
  </si>
  <si>
    <t>m</t>
  </si>
  <si>
    <t>ODSTRANĚNÍ KRYTU ZPEVNĚNÝCH PLOCH S ASF. POJIVEM, ODVOZ DO 20KM</t>
  </si>
  <si>
    <t>ODKOPÁVKY A PROKOPÁVKY OBECNÉ TŘ. I, ODVOZ DO 20KM</t>
  </si>
  <si>
    <t>POPLATKY ZA LIKVIDACI ODPADŮ NEKONTAMINOVANÝCH - 17 03 02 VYBOURANÝ ASFALTOVÝ BETON BEZ DEHTU</t>
  </si>
  <si>
    <t>POPLATKY ZA LIKVIDACI ODPADŮ NEKONTAMINOVANÝCH - 17 05 04 VYTĚŽENÉ ZEMINY A HORNINY - I. TŘÍDA TĚŽITELNOSTI</t>
  </si>
  <si>
    <t>OPRAVA PROPUSTKU</t>
  </si>
  <si>
    <t>OTSKP 02730</t>
  </si>
  <si>
    <t>OTSKP 919111</t>
  </si>
  <si>
    <t>OTSKP 113138</t>
  </si>
  <si>
    <t>OTSKP 122738</t>
  </si>
  <si>
    <t>OTSKP 15130</t>
  </si>
  <si>
    <t>OTSKP 12932</t>
  </si>
  <si>
    <t>OTSKP 15111</t>
  </si>
  <si>
    <t>ČIŠTĚNÍ VOZOVEK OD NÁNOSU</t>
  </si>
  <si>
    <t>INFILTRAČNÍ POSTŘIK ASFALTOVÝ DO 1,0KG/M2</t>
  </si>
  <si>
    <t>ASFALTOVÝ BETON PRO OBRUSNÉ VRSTVY ACO 11+, 11S TL. 50MM</t>
  </si>
  <si>
    <t>VÝPLŇ SPAR ASFALTEM</t>
  </si>
  <si>
    <t>OTSKP 58910</t>
  </si>
  <si>
    <t>OTSKP 574A44</t>
  </si>
  <si>
    <t>OTSKP 572121</t>
  </si>
  <si>
    <t>OTSKP 12911</t>
  </si>
  <si>
    <t xml:space="preserve">ČIŠTĚNÍ PŘÍKOPŮ OD NÁNOSU DO 0,5M3/M </t>
  </si>
  <si>
    <t>ZPEVNĚNÍ KRAJNIC Z RECYKLOVANÉHO MATERIÁLU TL DO 150MM</t>
  </si>
  <si>
    <t>OTSKP 56963</t>
  </si>
  <si>
    <t>VODOROVNÉ DOPRAVNÍ ZNAČENÍ BARVOU HLADKÉ - DODÁVKA A POKLÁDKA</t>
  </si>
  <si>
    <t>OTSKP 915111</t>
  </si>
  <si>
    <t>ASFALTOVÝ BETON PRO LOŽNÍ VRSTVY ACL 16+, 16S</t>
  </si>
  <si>
    <t>OTSKP 574C06</t>
  </si>
  <si>
    <t>KSÚS SK - Oprava propustku na silnici III/3224 Vinařice</t>
  </si>
  <si>
    <t>datum: 6.3.2024</t>
  </si>
  <si>
    <t>Silnice III/3224 -  km 1,776</t>
  </si>
  <si>
    <t>Objekt:    sil.  III/3224 od km 0,400 do km 1,776</t>
  </si>
  <si>
    <r>
      <rPr>
        <b/>
        <u/>
        <sz val="8"/>
        <rFont val="Trebuchet MS"/>
        <family val="2"/>
      </rPr>
      <t>Poznámka:</t>
    </r>
    <r>
      <rPr>
        <u/>
        <sz val="8"/>
        <rFont val="Trebuchet MS"/>
        <family val="2"/>
      </rPr>
      <t xml:space="preserve"> </t>
    </r>
    <r>
      <rPr>
        <sz val="8"/>
        <rFont val="Trebuchet MS"/>
        <family val="2"/>
        <charset val="238"/>
      </rPr>
      <t>Jedná se o opravu propustku na silnici III/3224 Vinařice. Objednatelem je krajská správa a údržba silnic středočeského kraje!!</t>
    </r>
  </si>
  <si>
    <t>ČELA KAMENNÁ PROPUSTU Z TRUB DN DO 500MM
 ČELA PROPUSTKU (LEVÁ + PRAVÁ STRANA)</t>
  </si>
  <si>
    <t>9185C2</t>
  </si>
  <si>
    <t>ČIŠTĚNÍ POTRUBÍ DN DO 500MM</t>
  </si>
  <si>
    <t>129957</t>
  </si>
  <si>
    <r>
      <rPr>
        <b/>
        <u/>
        <sz val="8"/>
        <rFont val="Trebuchet MS"/>
        <family val="2"/>
      </rPr>
      <t>Poznámka:</t>
    </r>
    <r>
      <rPr>
        <u/>
        <sz val="8"/>
        <rFont val="Trebuchet MS"/>
        <family val="2"/>
      </rPr>
      <t xml:space="preserve"> </t>
    </r>
    <r>
      <rPr>
        <sz val="8"/>
        <rFont val="Trebuchet MS"/>
        <family val="2"/>
        <charset val="238"/>
      </rPr>
      <t>Kilometráž propustku: 1,776.</t>
    </r>
  </si>
  <si>
    <t>III/3224 Vinařice</t>
  </si>
  <si>
    <t>Stavba: III/3224  Vinařice</t>
  </si>
  <si>
    <t>Oprava povrchu</t>
  </si>
  <si>
    <t>od km 15,400 do km 18,000</t>
  </si>
  <si>
    <t>Začátek výstavby:</t>
  </si>
  <si>
    <t>Konec výstavby:</t>
  </si>
  <si>
    <t>Položek:</t>
  </si>
  <si>
    <t>JKSO:</t>
  </si>
  <si>
    <t>Škody po zimě 2024 - JÚ 10068</t>
  </si>
  <si>
    <t>Tomáš Gajdoš</t>
  </si>
  <si>
    <t>Projektant</t>
  </si>
  <si>
    <t>Ing. Aleš Čermák, Ph.D., MBA, 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</si>
</sst>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.000;\-#,##0.000"/>
    <numFmt numFmtId="165" formatCode="#,##0.000"/>
    <numFmt numFmtId="166" formatCode="0.000"/>
    <numFmt numFmtId="167" formatCode="dd\.mm\.yyyy"/>
    <numFmt numFmtId="168" formatCode="000\ 00"/>
  </numFmts>
  <fonts count="4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sz val="8"/>
      <name val="Trebuchet MS"/>
      <family val="2"/>
      <charset val="238"/>
    </font>
    <font>
      <sz val="7"/>
      <name val="Trebuchet MS"/>
      <family val="2"/>
    </font>
    <font>
      <i/>
      <sz val="8"/>
      <name val="Trebuchet MS"/>
      <family val="2"/>
    </font>
    <font>
      <u/>
      <sz val="8"/>
      <name val="Trebuchet MS"/>
      <family val="2"/>
    </font>
    <font>
      <b/>
      <u/>
      <sz val="8"/>
      <name val="Trebuchet MS"/>
      <family val="2"/>
    </font>
    <font>
      <b/>
      <u/>
      <sz val="8"/>
      <name val="Trebuchet MS"/>
      <family val="2"/>
      <charset val="238"/>
    </font>
    <font>
      <b/>
      <sz val="8"/>
      <name val="Trebuchet MS"/>
      <family val="2"/>
    </font>
    <font>
      <sz val="9"/>
      <color theme="0" tint="-0.499984740745262"/>
      <name val="Trebuchet MS"/>
      <family val="2"/>
      <charset val="238"/>
    </font>
    <font>
      <sz val="12"/>
      <color theme="0" tint="-0.34998626667073579"/>
      <name val="Trebuchet MS"/>
      <family val="2"/>
      <charset val="238"/>
    </font>
    <font>
      <sz val="9"/>
      <color theme="0" tint="-0.499984740745262"/>
      <name val="Trebuchet MS"/>
      <family val="2"/>
    </font>
    <font>
      <sz val="12"/>
      <color theme="4" tint="-0.249977111117893"/>
      <name val="Trebuchet MS"/>
      <family val="2"/>
    </font>
    <font>
      <b/>
      <sz val="10"/>
      <color theme="4" tint="-0.249977111117893"/>
      <name val="Trebuchet MS"/>
      <family val="2"/>
    </font>
    <font>
      <sz val="6"/>
      <color rgb="FF0070C0"/>
      <name val="Trebuchet MS"/>
      <family val="2"/>
      <charset val="238"/>
    </font>
    <font>
      <b/>
      <i/>
      <sz val="6"/>
      <color rgb="FF0070C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21" fillId="0" borderId="0"/>
  </cellStyleXfs>
  <cellXfs count="20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vertical="top"/>
    </xf>
    <xf numFmtId="4" fontId="10" fillId="0" borderId="3" xfId="0" applyNumberFormat="1" applyFont="1" applyBorder="1" applyAlignment="1" applyProtection="1">
      <alignment horizontal="right" vertical="top"/>
    </xf>
    <xf numFmtId="4" fontId="11" fillId="0" borderId="4" xfId="0" applyNumberFormat="1" applyFont="1" applyBorder="1" applyAlignment="1" applyProtection="1">
      <alignment vertical="top"/>
    </xf>
    <xf numFmtId="0" fontId="11" fillId="0" borderId="5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horizontal="right" vertical="top"/>
    </xf>
    <xf numFmtId="4" fontId="11" fillId="0" borderId="6" xfId="0" applyNumberFormat="1" applyFont="1" applyBorder="1" applyAlignment="1" applyProtection="1">
      <alignment vertical="top"/>
    </xf>
    <xf numFmtId="0" fontId="14" fillId="0" borderId="0" xfId="0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</xf>
    <xf numFmtId="49" fontId="19" fillId="0" borderId="8" xfId="0" applyNumberFormat="1" applyFont="1" applyFill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4" fontId="10" fillId="0" borderId="4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horizontal="right" vertical="center"/>
    </xf>
    <xf numFmtId="49" fontId="10" fillId="0" borderId="4" xfId="0" applyNumberFormat="1" applyFont="1" applyFill="1" applyBorder="1" applyAlignment="1" applyProtection="1">
      <alignment horizontal="right" vertical="center"/>
    </xf>
    <xf numFmtId="0" fontId="14" fillId="0" borderId="9" xfId="0" applyNumberFormat="1" applyFont="1" applyFill="1" applyBorder="1" applyAlignment="1" applyProtection="1">
      <alignment vertical="center"/>
    </xf>
    <xf numFmtId="0" fontId="14" fillId="0" borderId="10" xfId="0" applyNumberFormat="1" applyFont="1" applyFill="1" applyBorder="1" applyAlignment="1" applyProtection="1">
      <alignment vertical="center"/>
    </xf>
    <xf numFmtId="0" fontId="14" fillId="0" borderId="11" xfId="0" applyNumberFormat="1" applyFont="1" applyFill="1" applyBorder="1" applyAlignment="1" applyProtection="1">
      <alignment vertical="center"/>
    </xf>
    <xf numFmtId="4" fontId="19" fillId="3" borderId="3" xfId="0" applyNumberFormat="1" applyFont="1" applyFill="1" applyBorder="1" applyAlignment="1" applyProtection="1">
      <alignment horizontal="right" vertical="center"/>
    </xf>
    <xf numFmtId="0" fontId="14" fillId="0" borderId="12" xfId="0" applyNumberFormat="1" applyFont="1" applyFill="1" applyBorder="1" applyAlignment="1" applyProtection="1">
      <alignment vertical="center"/>
    </xf>
    <xf numFmtId="4" fontId="19" fillId="3" borderId="4" xfId="0" applyNumberFormat="1" applyFont="1" applyFill="1" applyBorder="1" applyAlignment="1" applyProtection="1">
      <alignment horizontal="right" vertical="center"/>
    </xf>
    <xf numFmtId="0" fontId="14" fillId="0" borderId="13" xfId="0" applyNumberFormat="1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20" fillId="0" borderId="3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0" fillId="0" borderId="14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3" fontId="0" fillId="0" borderId="3" xfId="0" applyNumberFormat="1" applyBorder="1" applyAlignment="1" applyProtection="1">
      <alignment vertical="top"/>
    </xf>
    <xf numFmtId="0" fontId="20" fillId="0" borderId="14" xfId="0" applyFont="1" applyBorder="1" applyAlignment="1" applyProtection="1">
      <alignment horizontal="center" vertical="top"/>
    </xf>
    <xf numFmtId="2" fontId="20" fillId="0" borderId="3" xfId="0" applyNumberFormat="1" applyFont="1" applyBorder="1" applyAlignment="1" applyProtection="1">
      <alignment horizontal="center" vertical="top"/>
    </xf>
    <xf numFmtId="3" fontId="20" fillId="0" borderId="3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10" fillId="0" borderId="3" xfId="0" applyNumberFormat="1" applyFont="1" applyFill="1" applyBorder="1" applyAlignment="1" applyProtection="1">
      <alignment vertical="top"/>
    </xf>
    <xf numFmtId="0" fontId="11" fillId="0" borderId="7" xfId="0" applyFont="1" applyFill="1" applyBorder="1" applyAlignment="1" applyProtection="1">
      <alignment vertical="top"/>
    </xf>
    <xf numFmtId="0" fontId="11" fillId="0" borderId="7" xfId="0" applyFont="1" applyFill="1" applyBorder="1" applyAlignment="1" applyProtection="1">
      <alignment horizontal="center" vertical="center"/>
    </xf>
    <xf numFmtId="4" fontId="10" fillId="0" borderId="7" xfId="0" applyNumberFormat="1" applyFont="1" applyFill="1" applyBorder="1" applyAlignment="1" applyProtection="1">
      <alignment vertical="top"/>
    </xf>
    <xf numFmtId="4" fontId="10" fillId="0" borderId="15" xfId="0" applyNumberFormat="1" applyFont="1" applyFill="1" applyBorder="1" applyAlignment="1" applyProtection="1">
      <alignment vertical="top"/>
    </xf>
    <xf numFmtId="0" fontId="11" fillId="0" borderId="3" xfId="0" applyFont="1" applyFill="1" applyBorder="1" applyAlignment="1" applyProtection="1">
      <alignment vertical="top"/>
    </xf>
    <xf numFmtId="0" fontId="11" fillId="0" borderId="3" xfId="0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vertical="top"/>
    </xf>
    <xf numFmtId="0" fontId="11" fillId="2" borderId="16" xfId="0" applyFont="1" applyFill="1" applyBorder="1" applyAlignment="1" applyProtection="1">
      <alignment vertical="top" wrapText="1"/>
    </xf>
    <xf numFmtId="0" fontId="11" fillId="0" borderId="17" xfId="0" applyFont="1" applyFill="1" applyBorder="1" applyAlignment="1" applyProtection="1">
      <alignment vertical="top"/>
    </xf>
    <xf numFmtId="4" fontId="10" fillId="0" borderId="7" xfId="0" applyNumberFormat="1" applyFont="1" applyFill="1" applyBorder="1" applyAlignment="1" applyProtection="1">
      <alignment horizontal="right" vertical="top"/>
    </xf>
    <xf numFmtId="4" fontId="11" fillId="0" borderId="15" xfId="0" applyNumberFormat="1" applyFont="1" applyFill="1" applyBorder="1" applyAlignment="1" applyProtection="1">
      <alignment vertical="top"/>
    </xf>
    <xf numFmtId="0" fontId="11" fillId="0" borderId="8" xfId="0" applyFont="1" applyBorder="1" applyAlignment="1" applyProtection="1">
      <alignment vertical="top"/>
    </xf>
    <xf numFmtId="0" fontId="11" fillId="0" borderId="18" xfId="0" applyFont="1" applyBorder="1" applyAlignment="1" applyProtection="1">
      <alignment vertical="top"/>
    </xf>
    <xf numFmtId="166" fontId="10" fillId="0" borderId="7" xfId="0" applyNumberFormat="1" applyFont="1" applyFill="1" applyBorder="1" applyAlignment="1" applyProtection="1">
      <alignment vertical="top"/>
    </xf>
    <xf numFmtId="166" fontId="10" fillId="0" borderId="3" xfId="0" applyNumberFormat="1" applyFont="1" applyFill="1" applyBorder="1" applyAlignment="1" applyProtection="1">
      <alignment vertical="top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center" vertical="center"/>
    </xf>
    <xf numFmtId="166" fontId="10" fillId="0" borderId="19" xfId="0" applyNumberFormat="1" applyFont="1" applyFill="1" applyBorder="1" applyAlignment="1" applyProtection="1">
      <alignment vertical="top"/>
    </xf>
    <xf numFmtId="4" fontId="10" fillId="0" borderId="19" xfId="0" applyNumberFormat="1" applyFont="1" applyFill="1" applyBorder="1" applyAlignment="1" applyProtection="1">
      <alignment vertical="top"/>
    </xf>
    <xf numFmtId="4" fontId="10" fillId="0" borderId="20" xfId="0" applyNumberFormat="1" applyFont="1" applyFill="1" applyBorder="1" applyAlignment="1" applyProtection="1">
      <alignment vertical="top"/>
    </xf>
    <xf numFmtId="0" fontId="11" fillId="0" borderId="10" xfId="0" applyFont="1" applyBorder="1" applyAlignment="1">
      <alignment vertical="top"/>
      <protection locked="0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167" fontId="24" fillId="0" borderId="0" xfId="0" applyNumberFormat="1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36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protection locked="0"/>
    </xf>
    <xf numFmtId="44" fontId="37" fillId="0" borderId="0" xfId="0" applyNumberFormat="1" applyFont="1" applyFill="1" applyAlignment="1" applyProtection="1"/>
    <xf numFmtId="0" fontId="26" fillId="0" borderId="3" xfId="0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0" fontId="26" fillId="0" borderId="3" xfId="0" applyFont="1" applyFill="1" applyBorder="1" applyAlignment="1" applyProtection="1">
      <alignment horizontal="left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165" fontId="26" fillId="0" borderId="3" xfId="0" applyNumberFormat="1" applyFont="1" applyFill="1" applyBorder="1" applyAlignment="1" applyProtection="1">
      <alignment vertical="center"/>
    </xf>
    <xf numFmtId="4" fontId="26" fillId="4" borderId="3" xfId="0" applyNumberFormat="1" applyFont="1" applyFill="1" applyBorder="1" applyAlignment="1" applyProtection="1">
      <alignment vertical="center"/>
      <protection locked="0"/>
    </xf>
    <xf numFmtId="4" fontId="26" fillId="0" borderId="3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/>
    <xf numFmtId="0" fontId="26" fillId="0" borderId="0" xfId="0" applyFont="1" applyFill="1" applyAlignment="1" applyProtection="1"/>
    <xf numFmtId="0" fontId="38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/>
    <xf numFmtId="49" fontId="0" fillId="0" borderId="0" xfId="0" applyNumberFormat="1" applyFont="1" applyFill="1" applyAlignment="1" applyProtection="1">
      <alignment horizontal="left" vertical="center" wrapText="1"/>
    </xf>
    <xf numFmtId="49" fontId="6" fillId="0" borderId="0" xfId="0" applyNumberFormat="1" applyFont="1" applyAlignment="1" applyProtection="1">
      <alignment horizontal="left" vertical="top" wrapText="1"/>
    </xf>
    <xf numFmtId="168" fontId="11" fillId="0" borderId="3" xfId="0" applyNumberFormat="1" applyFont="1" applyFill="1" applyBorder="1" applyAlignment="1" applyProtection="1">
      <alignment vertical="top"/>
    </xf>
    <xf numFmtId="168" fontId="11" fillId="0" borderId="17" xfId="0" applyNumberFormat="1" applyFont="1" applyFill="1" applyBorder="1" applyAlignment="1" applyProtection="1">
      <alignment horizontal="left" vertical="center"/>
    </xf>
    <xf numFmtId="168" fontId="11" fillId="0" borderId="8" xfId="0" applyNumberFormat="1" applyFont="1" applyFill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top"/>
    </xf>
    <xf numFmtId="0" fontId="11" fillId="0" borderId="19" xfId="0" applyFont="1" applyBorder="1" applyAlignment="1" applyProtection="1">
      <alignment horizontal="center" vertical="center"/>
    </xf>
    <xf numFmtId="166" fontId="10" fillId="0" borderId="19" xfId="0" applyNumberFormat="1" applyFont="1" applyBorder="1" applyAlignment="1" applyProtection="1">
      <alignment horizontal="right" vertical="center"/>
    </xf>
    <xf numFmtId="4" fontId="10" fillId="0" borderId="19" xfId="0" applyNumberFormat="1" applyFont="1" applyBorder="1" applyAlignment="1" applyProtection="1">
      <alignment horizontal="right" vertical="center"/>
    </xf>
    <xf numFmtId="4" fontId="10" fillId="0" borderId="20" xfId="0" applyNumberFormat="1" applyFont="1" applyBorder="1" applyAlignment="1" applyProtection="1">
      <alignment horizontal="right" vertical="center"/>
    </xf>
    <xf numFmtId="0" fontId="11" fillId="0" borderId="19" xfId="0" applyFont="1" applyBorder="1" applyAlignment="1" applyProtection="1">
      <alignment horizontal="center" vertical="top" wrapText="1"/>
    </xf>
    <xf numFmtId="49" fontId="11" fillId="0" borderId="21" xfId="0" applyNumberFormat="1" applyFont="1" applyBorder="1" applyAlignment="1" applyProtection="1">
      <alignment horizontal="left" vertical="center"/>
    </xf>
    <xf numFmtId="49" fontId="17" fillId="3" borderId="17" xfId="0" applyNumberFormat="1" applyFont="1" applyFill="1" applyBorder="1" applyAlignment="1" applyProtection="1">
      <alignment horizontal="center" vertical="center"/>
    </xf>
    <xf numFmtId="49" fontId="10" fillId="0" borderId="22" xfId="0" applyNumberFormat="1" applyFont="1" applyFill="1" applyBorder="1" applyAlignment="1" applyProtection="1">
      <alignment horizontal="left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0" fontId="10" fillId="0" borderId="24" xfId="0" applyNumberFormat="1" applyFont="1" applyFill="1" applyBorder="1" applyAlignment="1" applyProtection="1">
      <alignment horizontal="left" vertical="center"/>
    </xf>
    <xf numFmtId="49" fontId="10" fillId="0" borderId="25" xfId="0" applyNumberFormat="1" applyFont="1" applyFill="1" applyBorder="1" applyAlignment="1" applyProtection="1">
      <alignment horizontal="left" vertical="center"/>
    </xf>
    <xf numFmtId="0" fontId="10" fillId="0" borderId="26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27" xfId="0" applyNumberFormat="1" applyFont="1" applyFill="1" applyBorder="1" applyAlignment="1" applyProtection="1">
      <alignment horizontal="left" vertical="center"/>
    </xf>
    <xf numFmtId="49" fontId="10" fillId="0" borderId="28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49" fontId="19" fillId="0" borderId="28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27" xfId="0" applyNumberFormat="1" applyFont="1" applyFill="1" applyBorder="1" applyAlignment="1" applyProtection="1">
      <alignment horizontal="left" vertical="center"/>
    </xf>
    <xf numFmtId="49" fontId="10" fillId="0" borderId="29" xfId="0" applyNumberFormat="1" applyFont="1" applyFill="1" applyBorder="1" applyAlignment="1" applyProtection="1">
      <alignment horizontal="left" vertical="center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10" fillId="0" borderId="31" xfId="0" applyNumberFormat="1" applyFont="1" applyFill="1" applyBorder="1" applyAlignment="1" applyProtection="1">
      <alignment horizontal="left" vertical="center"/>
    </xf>
    <xf numFmtId="49" fontId="10" fillId="0" borderId="32" xfId="0" applyNumberFormat="1" applyFont="1" applyFill="1" applyBorder="1" applyAlignment="1" applyProtection="1">
      <alignment horizontal="left" vertical="center"/>
    </xf>
    <xf numFmtId="0" fontId="10" fillId="0" borderId="33" xfId="0" applyNumberFormat="1" applyFont="1" applyFill="1" applyBorder="1" applyAlignment="1" applyProtection="1">
      <alignment horizontal="left" vertical="center"/>
    </xf>
    <xf numFmtId="49" fontId="19" fillId="3" borderId="8" xfId="0" applyNumberFormat="1" applyFont="1" applyFill="1" applyBorder="1" applyAlignment="1" applyProtection="1">
      <alignment horizontal="left" vertical="center"/>
    </xf>
    <xf numFmtId="0" fontId="19" fillId="3" borderId="3" xfId="0" applyNumberFormat="1" applyFont="1" applyFill="1" applyBorder="1" applyAlignment="1" applyProtection="1">
      <alignment horizontal="left" vertical="center"/>
    </xf>
    <xf numFmtId="49" fontId="19" fillId="3" borderId="3" xfId="0" applyNumberFormat="1" applyFont="1" applyFill="1" applyBorder="1" applyAlignment="1" applyProtection="1">
      <alignment horizontal="left" vertical="center"/>
    </xf>
    <xf numFmtId="49" fontId="19" fillId="0" borderId="8" xfId="0" applyNumberFormat="1" applyFont="1" applyFill="1" applyBorder="1" applyAlignment="1" applyProtection="1">
      <alignment horizontal="left" vertical="center"/>
    </xf>
    <xf numFmtId="0" fontId="19" fillId="0" borderId="3" xfId="0" applyNumberFormat="1" applyFont="1" applyFill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49" fontId="19" fillId="0" borderId="3" xfId="0" applyNumberFormat="1" applyFont="1" applyFill="1" applyBorder="1" applyAlignment="1" applyProtection="1">
      <alignment horizontal="left" vertical="center"/>
    </xf>
    <xf numFmtId="49" fontId="16" fillId="0" borderId="1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left" vertical="center"/>
    </xf>
    <xf numFmtId="0" fontId="18" fillId="0" borderId="7" xfId="0" applyNumberFormat="1" applyFont="1" applyFill="1" applyBorder="1" applyAlignment="1" applyProtection="1">
      <alignment horizontal="left" vertical="center"/>
    </xf>
    <xf numFmtId="0" fontId="18" fillId="0" borderId="15" xfId="0" applyNumberFormat="1" applyFont="1" applyFill="1" applyBorder="1" applyAlignment="1" applyProtection="1">
      <alignment horizontal="left" vertical="center"/>
    </xf>
    <xf numFmtId="49" fontId="14" fillId="0" borderId="8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4" fillId="0" borderId="8" xfId="0" applyNumberFormat="1" applyFont="1" applyFill="1" applyBorder="1" applyAlignment="1" applyProtection="1">
      <alignment horizontal="left" vertical="center"/>
    </xf>
    <xf numFmtId="49" fontId="15" fillId="0" borderId="3" xfId="0" applyNumberFormat="1" applyFont="1" applyFill="1" applyBorder="1" applyAlignment="1" applyProtection="1">
      <alignment horizontal="left" vertical="center"/>
    </xf>
    <xf numFmtId="0" fontId="15" fillId="0" borderId="3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14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14" fontId="1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49" fontId="15" fillId="0" borderId="32" xfId="0" applyNumberFormat="1" applyFont="1" applyFill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4" fillId="0" borderId="17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left" vertical="center"/>
    </xf>
    <xf numFmtId="49" fontId="14" fillId="0" borderId="15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wrapText="1"/>
    </xf>
    <xf numFmtId="0" fontId="30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28575</xdr:rowOff>
    </xdr:from>
    <xdr:to>
      <xdr:col>2</xdr:col>
      <xdr:colOff>1181100</xdr:colOff>
      <xdr:row>31</xdr:row>
      <xdr:rowOff>133350</xdr:rowOff>
    </xdr:to>
    <xdr:pic>
      <xdr:nvPicPr>
        <xdr:cNvPr id="1190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67325"/>
          <a:ext cx="2505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27</xdr:row>
      <xdr:rowOff>28575</xdr:rowOff>
    </xdr:from>
    <xdr:to>
      <xdr:col>2</xdr:col>
      <xdr:colOff>1181100</xdr:colOff>
      <xdr:row>31</xdr:row>
      <xdr:rowOff>133350</xdr:rowOff>
    </xdr:to>
    <xdr:pic>
      <xdr:nvPicPr>
        <xdr:cNvPr id="1191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67325"/>
          <a:ext cx="2505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28575</xdr:rowOff>
    </xdr:from>
    <xdr:to>
      <xdr:col>2</xdr:col>
      <xdr:colOff>1409700</xdr:colOff>
      <xdr:row>31</xdr:row>
      <xdr:rowOff>171450</xdr:rowOff>
    </xdr:to>
    <xdr:pic>
      <xdr:nvPicPr>
        <xdr:cNvPr id="119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67325"/>
          <a:ext cx="2809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15" sqref="C15"/>
    </sheetView>
  </sheetViews>
  <sheetFormatPr defaultColWidth="13.33203125" defaultRowHeight="12.75" x14ac:dyDescent="0.15"/>
  <cols>
    <col min="1" max="1" width="13.33203125" style="29" customWidth="1"/>
    <col min="2" max="2" width="11.83203125" style="29" customWidth="1"/>
    <col min="3" max="3" width="25.33203125" style="29" customWidth="1"/>
    <col min="4" max="4" width="11.83203125" style="29" customWidth="1"/>
    <col min="5" max="5" width="16.33203125" style="29" customWidth="1"/>
    <col min="6" max="6" width="26.33203125" style="29" customWidth="1"/>
    <col min="7" max="7" width="13.33203125" style="29" customWidth="1"/>
    <col min="8" max="8" width="13.83203125" style="29" customWidth="1"/>
    <col min="9" max="9" width="26.1640625" style="29" customWidth="1"/>
    <col min="10" max="10" width="13.33203125" style="29"/>
    <col min="11" max="11" width="13.6640625" style="29" bestFit="1" customWidth="1"/>
    <col min="12" max="16384" width="13.33203125" style="29"/>
  </cols>
  <sheetData>
    <row r="1" spans="1:11" ht="28.7" customHeight="1" thickBot="1" x14ac:dyDescent="0.2">
      <c r="A1" s="187" t="s">
        <v>13</v>
      </c>
      <c r="B1" s="188"/>
      <c r="C1" s="188"/>
      <c r="D1" s="188"/>
      <c r="E1" s="188"/>
      <c r="F1" s="188"/>
      <c r="G1" s="188"/>
      <c r="H1" s="188"/>
      <c r="I1" s="188"/>
    </row>
    <row r="2" spans="1:11" ht="12.75" customHeight="1" x14ac:dyDescent="0.15">
      <c r="A2" s="189" t="s">
        <v>14</v>
      </c>
      <c r="B2" s="190"/>
      <c r="C2" s="191" t="s">
        <v>141</v>
      </c>
      <c r="D2" s="191"/>
      <c r="E2" s="193" t="s">
        <v>15</v>
      </c>
      <c r="F2" s="193" t="s">
        <v>16</v>
      </c>
      <c r="G2" s="190"/>
      <c r="H2" s="193" t="s">
        <v>17</v>
      </c>
      <c r="I2" s="194"/>
      <c r="J2" s="30"/>
    </row>
    <row r="3" spans="1:11" x14ac:dyDescent="0.15">
      <c r="A3" s="170"/>
      <c r="B3" s="169"/>
      <c r="C3" s="192"/>
      <c r="D3" s="192"/>
      <c r="E3" s="169"/>
      <c r="F3" s="169"/>
      <c r="G3" s="169"/>
      <c r="H3" s="169"/>
      <c r="I3" s="181"/>
      <c r="J3" s="30"/>
    </row>
    <row r="4" spans="1:11" x14ac:dyDescent="0.15">
      <c r="A4" s="168" t="s">
        <v>18</v>
      </c>
      <c r="B4" s="169"/>
      <c r="C4" s="186" t="s">
        <v>143</v>
      </c>
      <c r="D4" s="179"/>
      <c r="E4" s="173" t="s">
        <v>19</v>
      </c>
      <c r="F4" s="173"/>
      <c r="G4" s="169"/>
      <c r="H4" s="173" t="s">
        <v>17</v>
      </c>
      <c r="I4" s="180"/>
      <c r="J4" s="30"/>
    </row>
    <row r="5" spans="1:11" x14ac:dyDescent="0.15">
      <c r="A5" s="170"/>
      <c r="B5" s="169"/>
      <c r="C5" s="179"/>
      <c r="D5" s="179"/>
      <c r="E5" s="169"/>
      <c r="F5" s="169"/>
      <c r="G5" s="169"/>
      <c r="H5" s="169"/>
      <c r="I5" s="181"/>
      <c r="J5" s="30"/>
    </row>
    <row r="6" spans="1:11" ht="13.15" customHeight="1" x14ac:dyDescent="0.15">
      <c r="A6" s="168" t="s">
        <v>20</v>
      </c>
      <c r="B6" s="169"/>
      <c r="C6" s="182" t="s">
        <v>144</v>
      </c>
      <c r="D6" s="183"/>
      <c r="E6" s="173" t="s">
        <v>21</v>
      </c>
      <c r="F6" s="173"/>
      <c r="G6" s="169"/>
      <c r="H6" s="173" t="s">
        <v>17</v>
      </c>
      <c r="I6" s="180"/>
      <c r="J6" s="30"/>
    </row>
    <row r="7" spans="1:11" x14ac:dyDescent="0.15">
      <c r="A7" s="170"/>
      <c r="B7" s="169"/>
      <c r="C7" s="184"/>
      <c r="D7" s="185"/>
      <c r="E7" s="169"/>
      <c r="F7" s="169"/>
      <c r="G7" s="169"/>
      <c r="H7" s="169"/>
      <c r="I7" s="181"/>
      <c r="J7" s="30"/>
    </row>
    <row r="8" spans="1:11" x14ac:dyDescent="0.15">
      <c r="A8" s="168" t="s">
        <v>145</v>
      </c>
      <c r="B8" s="169"/>
      <c r="C8" s="178" t="s">
        <v>67</v>
      </c>
      <c r="D8" s="179"/>
      <c r="E8" s="173" t="s">
        <v>146</v>
      </c>
      <c r="F8" s="179" t="s">
        <v>67</v>
      </c>
      <c r="G8" s="175"/>
      <c r="H8" s="173" t="s">
        <v>147</v>
      </c>
      <c r="I8" s="180"/>
      <c r="J8" s="30"/>
    </row>
    <row r="9" spans="1:11" x14ac:dyDescent="0.15">
      <c r="A9" s="170"/>
      <c r="B9" s="169"/>
      <c r="C9" s="179"/>
      <c r="D9" s="179"/>
      <c r="E9" s="169"/>
      <c r="F9" s="175"/>
      <c r="G9" s="175"/>
      <c r="H9" s="169"/>
      <c r="I9" s="181"/>
      <c r="J9" s="30"/>
    </row>
    <row r="10" spans="1:11" x14ac:dyDescent="0.15">
      <c r="A10" s="168" t="s">
        <v>148</v>
      </c>
      <c r="B10" s="169"/>
      <c r="C10" s="171" t="s">
        <v>149</v>
      </c>
      <c r="D10" s="172"/>
      <c r="E10" s="173" t="s">
        <v>22</v>
      </c>
      <c r="F10" s="174" t="s">
        <v>150</v>
      </c>
      <c r="G10" s="175"/>
      <c r="H10" s="173" t="s">
        <v>23</v>
      </c>
      <c r="I10" s="176">
        <v>45345</v>
      </c>
      <c r="J10" s="30"/>
    </row>
    <row r="11" spans="1:11" x14ac:dyDescent="0.15">
      <c r="A11" s="170"/>
      <c r="B11" s="169"/>
      <c r="C11" s="172"/>
      <c r="D11" s="172"/>
      <c r="E11" s="169"/>
      <c r="F11" s="175"/>
      <c r="G11" s="175"/>
      <c r="H11" s="169"/>
      <c r="I11" s="177"/>
      <c r="J11" s="30"/>
    </row>
    <row r="12" spans="1:11" ht="23.45" customHeight="1" thickBot="1" x14ac:dyDescent="0.2">
      <c r="A12" s="162" t="s">
        <v>24</v>
      </c>
      <c r="B12" s="163"/>
      <c r="C12" s="163"/>
      <c r="D12" s="163"/>
      <c r="E12" s="163"/>
      <c r="F12" s="163"/>
      <c r="G12" s="163"/>
      <c r="H12" s="163"/>
      <c r="I12" s="164"/>
    </row>
    <row r="13" spans="1:11" ht="26.45" customHeight="1" x14ac:dyDescent="0.15">
      <c r="A13" s="135" t="s">
        <v>25</v>
      </c>
      <c r="B13" s="165" t="s">
        <v>26</v>
      </c>
      <c r="C13" s="166"/>
      <c r="D13" s="31" t="s">
        <v>27</v>
      </c>
      <c r="E13" s="165" t="s">
        <v>28</v>
      </c>
      <c r="F13" s="166"/>
      <c r="G13" s="31" t="s">
        <v>29</v>
      </c>
      <c r="H13" s="165" t="s">
        <v>30</v>
      </c>
      <c r="I13" s="167"/>
      <c r="J13" s="30"/>
    </row>
    <row r="14" spans="1:11" ht="15.2" customHeight="1" x14ac:dyDescent="0.15">
      <c r="A14" s="32" t="s">
        <v>31</v>
      </c>
      <c r="B14" s="33" t="s">
        <v>32</v>
      </c>
      <c r="C14" s="34">
        <f>'ROZPOČET '!F28</f>
        <v>0</v>
      </c>
      <c r="D14" s="159" t="s">
        <v>33</v>
      </c>
      <c r="E14" s="160"/>
      <c r="F14" s="34">
        <v>0</v>
      </c>
      <c r="G14" s="159" t="s">
        <v>34</v>
      </c>
      <c r="H14" s="160"/>
      <c r="I14" s="35">
        <v>0</v>
      </c>
      <c r="J14" s="30"/>
    </row>
    <row r="15" spans="1:11" ht="15.2" customHeight="1" x14ac:dyDescent="0.15">
      <c r="A15" s="32"/>
      <c r="B15" s="33" t="s">
        <v>35</v>
      </c>
      <c r="C15" s="34">
        <v>0</v>
      </c>
      <c r="D15" s="159" t="s">
        <v>36</v>
      </c>
      <c r="E15" s="160"/>
      <c r="F15" s="34">
        <v>0</v>
      </c>
      <c r="G15" s="159" t="s">
        <v>37</v>
      </c>
      <c r="H15" s="160"/>
      <c r="I15" s="35">
        <v>0</v>
      </c>
      <c r="J15" s="30"/>
      <c r="K15" s="36"/>
    </row>
    <row r="16" spans="1:11" ht="15.2" customHeight="1" x14ac:dyDescent="0.15">
      <c r="A16" s="32" t="s">
        <v>38</v>
      </c>
      <c r="B16" s="33" t="s">
        <v>32</v>
      </c>
      <c r="C16" s="34">
        <v>0</v>
      </c>
      <c r="D16" s="159" t="s">
        <v>39</v>
      </c>
      <c r="E16" s="160"/>
      <c r="F16" s="34">
        <v>0</v>
      </c>
      <c r="G16" s="159" t="s">
        <v>40</v>
      </c>
      <c r="H16" s="160"/>
      <c r="I16" s="35">
        <v>0</v>
      </c>
      <c r="J16" s="30"/>
    </row>
    <row r="17" spans="1:10" ht="15.2" customHeight="1" x14ac:dyDescent="0.15">
      <c r="A17" s="32"/>
      <c r="B17" s="33" t="s">
        <v>35</v>
      </c>
      <c r="C17" s="34">
        <v>0</v>
      </c>
      <c r="D17" s="159"/>
      <c r="E17" s="160"/>
      <c r="F17" s="37"/>
      <c r="G17" s="159" t="s">
        <v>41</v>
      </c>
      <c r="H17" s="160"/>
      <c r="I17" s="35">
        <v>0</v>
      </c>
      <c r="J17" s="30"/>
    </row>
    <row r="18" spans="1:10" ht="15.2" customHeight="1" x14ac:dyDescent="0.15">
      <c r="A18" s="32" t="s">
        <v>42</v>
      </c>
      <c r="B18" s="33" t="s">
        <v>32</v>
      </c>
      <c r="C18" s="34">
        <v>0</v>
      </c>
      <c r="D18" s="159"/>
      <c r="E18" s="160"/>
      <c r="F18" s="37"/>
      <c r="G18" s="159" t="s">
        <v>43</v>
      </c>
      <c r="H18" s="160"/>
      <c r="I18" s="35">
        <v>0</v>
      </c>
      <c r="J18" s="30"/>
    </row>
    <row r="19" spans="1:10" ht="15.2" customHeight="1" x14ac:dyDescent="0.15">
      <c r="A19" s="32"/>
      <c r="B19" s="33" t="s">
        <v>35</v>
      </c>
      <c r="C19" s="34">
        <v>0</v>
      </c>
      <c r="D19" s="159"/>
      <c r="E19" s="160"/>
      <c r="F19" s="37"/>
      <c r="G19" s="159" t="s">
        <v>44</v>
      </c>
      <c r="H19" s="160"/>
      <c r="I19" s="35">
        <v>0</v>
      </c>
      <c r="J19" s="30"/>
    </row>
    <row r="20" spans="1:10" ht="15.2" customHeight="1" x14ac:dyDescent="0.15">
      <c r="A20" s="157" t="s">
        <v>45</v>
      </c>
      <c r="B20" s="158"/>
      <c r="C20" s="34">
        <v>0</v>
      </c>
      <c r="D20" s="159"/>
      <c r="E20" s="160"/>
      <c r="F20" s="37"/>
      <c r="G20" s="159"/>
      <c r="H20" s="160"/>
      <c r="I20" s="38"/>
      <c r="J20" s="30"/>
    </row>
    <row r="21" spans="1:10" ht="15.2" customHeight="1" x14ac:dyDescent="0.15">
      <c r="A21" s="157" t="s">
        <v>46</v>
      </c>
      <c r="B21" s="158"/>
      <c r="C21" s="34">
        <v>0</v>
      </c>
      <c r="D21" s="159"/>
      <c r="E21" s="160"/>
      <c r="F21" s="37"/>
      <c r="G21" s="159"/>
      <c r="H21" s="160"/>
      <c r="I21" s="38"/>
      <c r="J21" s="30"/>
    </row>
    <row r="22" spans="1:10" ht="16.7" customHeight="1" x14ac:dyDescent="0.15">
      <c r="A22" s="157" t="s">
        <v>47</v>
      </c>
      <c r="B22" s="158"/>
      <c r="C22" s="34">
        <f>SUM(C14:C21)</f>
        <v>0</v>
      </c>
      <c r="D22" s="161" t="s">
        <v>48</v>
      </c>
      <c r="E22" s="158"/>
      <c r="F22" s="34">
        <f>SUM(F14:F21)</f>
        <v>0</v>
      </c>
      <c r="G22" s="161" t="s">
        <v>49</v>
      </c>
      <c r="H22" s="158"/>
      <c r="I22" s="35">
        <f>SUM(I14:I21)</f>
        <v>0</v>
      </c>
      <c r="J22" s="30"/>
    </row>
    <row r="23" spans="1:10" x14ac:dyDescent="0.15">
      <c r="A23" s="39"/>
      <c r="B23" s="40"/>
      <c r="C23" s="40"/>
      <c r="D23" s="40"/>
      <c r="E23" s="40"/>
      <c r="F23" s="40"/>
      <c r="G23" s="40"/>
      <c r="H23" s="40"/>
      <c r="I23" s="41"/>
    </row>
    <row r="24" spans="1:10" ht="15.2" customHeight="1" x14ac:dyDescent="0.15">
      <c r="A24" s="154" t="s">
        <v>50</v>
      </c>
      <c r="B24" s="155"/>
      <c r="C24" s="42">
        <v>0</v>
      </c>
      <c r="D24" s="30"/>
      <c r="E24" s="30"/>
      <c r="F24" s="30"/>
      <c r="G24" s="30"/>
      <c r="H24" s="30"/>
      <c r="I24" s="43"/>
    </row>
    <row r="25" spans="1:10" ht="15.2" customHeight="1" x14ac:dyDescent="0.15">
      <c r="A25" s="154" t="s">
        <v>51</v>
      </c>
      <c r="B25" s="155"/>
      <c r="C25" s="42">
        <v>0</v>
      </c>
      <c r="D25" s="156" t="s">
        <v>52</v>
      </c>
      <c r="E25" s="155"/>
      <c r="F25" s="42">
        <f>ROUND(C25*(14/100),2)</f>
        <v>0</v>
      </c>
      <c r="G25" s="156" t="s">
        <v>10</v>
      </c>
      <c r="H25" s="155"/>
      <c r="I25" s="44">
        <f>SUM(C24:C26)</f>
        <v>0</v>
      </c>
      <c r="J25" s="30"/>
    </row>
    <row r="26" spans="1:10" ht="15.2" customHeight="1" x14ac:dyDescent="0.15">
      <c r="A26" s="154" t="s">
        <v>53</v>
      </c>
      <c r="B26" s="155"/>
      <c r="C26" s="42">
        <f>C22+F22*I22</f>
        <v>0</v>
      </c>
      <c r="D26" s="156" t="s">
        <v>4</v>
      </c>
      <c r="E26" s="155"/>
      <c r="F26" s="42">
        <f>ROUND(C26*(21/100),2)</f>
        <v>0</v>
      </c>
      <c r="G26" s="156" t="s">
        <v>54</v>
      </c>
      <c r="H26" s="155"/>
      <c r="I26" s="44">
        <f>SUM(F25:F26)+I25</f>
        <v>0</v>
      </c>
      <c r="J26" s="30"/>
    </row>
    <row r="27" spans="1:10" x14ac:dyDescent="0.15">
      <c r="A27" s="45"/>
      <c r="B27" s="30"/>
      <c r="C27" s="30"/>
      <c r="D27" s="30"/>
      <c r="E27" s="30"/>
      <c r="F27" s="30"/>
      <c r="G27" s="30"/>
      <c r="H27" s="30"/>
      <c r="I27" s="43"/>
    </row>
    <row r="28" spans="1:10" ht="14.45" customHeight="1" x14ac:dyDescent="0.15">
      <c r="A28" s="149" t="s">
        <v>151</v>
      </c>
      <c r="B28" s="150"/>
      <c r="C28" s="151"/>
      <c r="D28" s="152" t="s">
        <v>55</v>
      </c>
      <c r="E28" s="150"/>
      <c r="F28" s="151"/>
      <c r="G28" s="152" t="s">
        <v>56</v>
      </c>
      <c r="H28" s="150"/>
      <c r="I28" s="153"/>
      <c r="J28" s="30"/>
    </row>
    <row r="29" spans="1:10" ht="14.45" customHeight="1" x14ac:dyDescent="0.15">
      <c r="A29" s="141"/>
      <c r="B29" s="142"/>
      <c r="C29" s="143"/>
      <c r="D29" s="144"/>
      <c r="E29" s="142"/>
      <c r="F29" s="143"/>
      <c r="G29" s="144"/>
      <c r="H29" s="142"/>
      <c r="I29" s="145"/>
      <c r="J29" s="30"/>
    </row>
    <row r="30" spans="1:10" ht="14.45" customHeight="1" x14ac:dyDescent="0.15">
      <c r="A30" s="141"/>
      <c r="B30" s="142"/>
      <c r="C30" s="143"/>
      <c r="D30" s="146" t="s">
        <v>152</v>
      </c>
      <c r="E30" s="147"/>
      <c r="F30" s="148"/>
      <c r="G30" s="144"/>
      <c r="H30" s="142"/>
      <c r="I30" s="145"/>
      <c r="J30" s="30"/>
    </row>
    <row r="31" spans="1:10" ht="14.45" customHeight="1" x14ac:dyDescent="0.15">
      <c r="A31" s="141"/>
      <c r="B31" s="142"/>
      <c r="C31" s="143"/>
      <c r="D31" s="144"/>
      <c r="E31" s="142"/>
      <c r="F31" s="143"/>
      <c r="G31" s="144"/>
      <c r="H31" s="142"/>
      <c r="I31" s="145"/>
      <c r="J31" s="30"/>
    </row>
    <row r="32" spans="1:10" ht="14.45" customHeight="1" thickBot="1" x14ac:dyDescent="0.2">
      <c r="A32" s="136" t="s">
        <v>57</v>
      </c>
      <c r="B32" s="137"/>
      <c r="C32" s="138"/>
      <c r="D32" s="139" t="s">
        <v>57</v>
      </c>
      <c r="E32" s="137"/>
      <c r="F32" s="138"/>
      <c r="G32" s="139" t="s">
        <v>57</v>
      </c>
      <c r="H32" s="137"/>
      <c r="I32" s="140"/>
      <c r="J32" s="30"/>
    </row>
    <row r="33" spans="1:9" x14ac:dyDescent="0.15">
      <c r="A33" s="30"/>
      <c r="B33" s="30"/>
      <c r="C33" s="30"/>
      <c r="D33" s="30"/>
      <c r="E33" s="30"/>
      <c r="F33" s="30"/>
      <c r="G33" s="30"/>
      <c r="H33" s="30"/>
      <c r="I33" s="30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A31:C31"/>
    <mergeCell ref="D31:F31"/>
    <mergeCell ref="G31:I31"/>
    <mergeCell ref="D30:F30"/>
    <mergeCell ref="G30:I3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workbookViewId="0">
      <selection activeCell="M18" sqref="M18"/>
    </sheetView>
  </sheetViews>
  <sheetFormatPr defaultColWidth="10.5" defaultRowHeight="12" customHeight="1" x14ac:dyDescent="0.15"/>
  <cols>
    <col min="1" max="1" width="20.5" style="2" customWidth="1"/>
    <col min="2" max="2" width="99.5" style="3" customWidth="1"/>
    <col min="3" max="3" width="10.1640625" style="3" customWidth="1"/>
    <col min="4" max="4" width="14.5" style="3" customWidth="1"/>
    <col min="5" max="5" width="15.83203125" style="4" customWidth="1"/>
    <col min="6" max="6" width="18.6640625" style="5" customWidth="1"/>
    <col min="7" max="7" width="14.33203125" style="55" hidden="1" customWidth="1"/>
    <col min="8" max="8" width="10.5" style="56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s="6" customFormat="1" ht="27.75" customHeight="1" x14ac:dyDescent="0.15">
      <c r="A1" s="195" t="s">
        <v>3</v>
      </c>
      <c r="B1" s="195"/>
      <c r="C1" s="195"/>
      <c r="D1" s="195"/>
      <c r="E1" s="195"/>
      <c r="F1" s="195"/>
      <c r="H1" s="50"/>
    </row>
    <row r="2" spans="1:10" s="6" customFormat="1" ht="12.75" customHeight="1" x14ac:dyDescent="0.2">
      <c r="A2" s="17"/>
      <c r="B2" s="7"/>
      <c r="C2" s="18" t="s">
        <v>3</v>
      </c>
      <c r="D2" s="7"/>
      <c r="E2" s="7"/>
      <c r="F2" s="7"/>
      <c r="G2" s="51"/>
      <c r="H2" s="50"/>
    </row>
    <row r="3" spans="1:10" s="6" customFormat="1" ht="12.75" customHeight="1" x14ac:dyDescent="0.2">
      <c r="A3" s="17"/>
      <c r="B3" s="7"/>
      <c r="C3" s="7"/>
      <c r="D3" s="7"/>
      <c r="E3" s="13"/>
      <c r="F3" s="7"/>
      <c r="G3" s="51"/>
      <c r="H3" s="50"/>
    </row>
    <row r="4" spans="1:10" s="6" customFormat="1" ht="13.5" customHeight="1" x14ac:dyDescent="0.2">
      <c r="A4" s="17" t="s">
        <v>142</v>
      </c>
      <c r="B4" s="7"/>
      <c r="C4" s="8"/>
      <c r="D4" s="7"/>
      <c r="E4" s="7"/>
      <c r="F4" s="7"/>
      <c r="G4" s="51"/>
      <c r="H4" s="50"/>
    </row>
    <row r="5" spans="1:10" s="6" customFormat="1" ht="16.5" customHeight="1" x14ac:dyDescent="0.2">
      <c r="A5" s="17" t="s">
        <v>134</v>
      </c>
      <c r="B5" s="7"/>
      <c r="C5" s="10"/>
      <c r="D5" s="9"/>
      <c r="E5" s="11"/>
      <c r="F5" s="12"/>
      <c r="G5" s="52"/>
      <c r="H5" s="50"/>
    </row>
    <row r="6" spans="1:10" s="6" customFormat="1" ht="20.25" customHeight="1" x14ac:dyDescent="0.25">
      <c r="A6" s="13" t="s">
        <v>12</v>
      </c>
      <c r="B6" s="13"/>
      <c r="C6" s="15"/>
      <c r="D6" s="13"/>
      <c r="E6" s="13"/>
      <c r="F6" s="13"/>
      <c r="G6" s="53"/>
      <c r="H6" s="50"/>
    </row>
    <row r="7" spans="1:10" s="6" customFormat="1" ht="12.75" customHeight="1" x14ac:dyDescent="0.2">
      <c r="A7" s="13" t="s">
        <v>65</v>
      </c>
      <c r="B7" s="13"/>
      <c r="C7" s="15"/>
      <c r="D7" s="13" t="s">
        <v>63</v>
      </c>
      <c r="E7" s="13"/>
      <c r="F7" s="48" t="s">
        <v>3</v>
      </c>
      <c r="G7" s="53" t="s">
        <v>58</v>
      </c>
      <c r="H7" s="50"/>
    </row>
    <row r="8" spans="1:10" s="6" customFormat="1" ht="12.75" customHeight="1" x14ac:dyDescent="0.2">
      <c r="A8" s="13" t="s">
        <v>64</v>
      </c>
      <c r="B8" s="123"/>
      <c r="C8" s="16"/>
      <c r="D8" s="196">
        <v>45357</v>
      </c>
      <c r="E8" s="197"/>
      <c r="F8" s="49" t="s">
        <v>3</v>
      </c>
      <c r="G8" s="53" t="s">
        <v>59</v>
      </c>
      <c r="H8" s="50"/>
    </row>
    <row r="9" spans="1:10" s="6" customFormat="1" ht="6.75" customHeight="1" x14ac:dyDescent="0.2">
      <c r="A9" s="14"/>
      <c r="B9" s="14"/>
      <c r="C9" s="14"/>
      <c r="D9" s="14"/>
      <c r="E9" s="14" t="s">
        <v>3</v>
      </c>
      <c r="F9" s="14"/>
      <c r="G9" s="54"/>
      <c r="H9" s="50"/>
    </row>
    <row r="10" spans="1:10" ht="24" customHeight="1" thickBot="1" x14ac:dyDescent="0.2"/>
    <row r="11" spans="1:10" s="19" customFormat="1" ht="35.25" customHeight="1" thickBot="1" x14ac:dyDescent="0.2">
      <c r="A11" s="77" t="s">
        <v>100</v>
      </c>
      <c r="B11" s="20" t="s">
        <v>5</v>
      </c>
      <c r="C11" s="21" t="s">
        <v>0</v>
      </c>
      <c r="D11" s="20" t="s">
        <v>6</v>
      </c>
      <c r="E11" s="20" t="s">
        <v>7</v>
      </c>
      <c r="F11" s="22" t="s">
        <v>8</v>
      </c>
      <c r="G11" s="57" t="s">
        <v>61</v>
      </c>
      <c r="H11" s="58" t="s">
        <v>62</v>
      </c>
      <c r="I11" s="46"/>
      <c r="J11" s="46" t="s">
        <v>60</v>
      </c>
    </row>
    <row r="12" spans="1:10" s="19" customFormat="1" ht="15" x14ac:dyDescent="0.15">
      <c r="A12" s="125" t="s">
        <v>109</v>
      </c>
      <c r="B12" s="70" t="s">
        <v>101</v>
      </c>
      <c r="C12" s="71" t="s">
        <v>9</v>
      </c>
      <c r="D12" s="83">
        <v>1</v>
      </c>
      <c r="E12" s="72">
        <v>0</v>
      </c>
      <c r="F12" s="73">
        <f t="shared" ref="F12:F27" si="0">E12*D12</f>
        <v>0</v>
      </c>
      <c r="G12" s="59"/>
      <c r="H12" s="60"/>
      <c r="I12" s="61"/>
      <c r="J12" s="46"/>
    </row>
    <row r="13" spans="1:10" s="19" customFormat="1" ht="15" x14ac:dyDescent="0.15">
      <c r="A13" s="85" t="s">
        <v>110</v>
      </c>
      <c r="B13" s="74" t="s">
        <v>102</v>
      </c>
      <c r="C13" s="75" t="s">
        <v>103</v>
      </c>
      <c r="D13" s="84">
        <v>85</v>
      </c>
      <c r="E13" s="69">
        <v>0</v>
      </c>
      <c r="F13" s="76">
        <f t="shared" si="0"/>
        <v>0</v>
      </c>
      <c r="G13" s="59"/>
      <c r="H13" s="60"/>
      <c r="I13" s="61"/>
      <c r="J13" s="46"/>
    </row>
    <row r="14" spans="1:10" s="19" customFormat="1" ht="15" x14ac:dyDescent="0.15">
      <c r="A14" s="85" t="s">
        <v>111</v>
      </c>
      <c r="B14" s="74" t="s">
        <v>104</v>
      </c>
      <c r="C14" s="75" t="s">
        <v>66</v>
      </c>
      <c r="D14" s="84">
        <v>361.95</v>
      </c>
      <c r="E14" s="69">
        <v>0</v>
      </c>
      <c r="F14" s="76">
        <f t="shared" si="0"/>
        <v>0</v>
      </c>
      <c r="G14" s="59"/>
      <c r="H14" s="60"/>
      <c r="I14" s="61"/>
      <c r="J14" s="46"/>
    </row>
    <row r="15" spans="1:10" s="19" customFormat="1" ht="15" x14ac:dyDescent="0.15">
      <c r="A15" s="127" t="s">
        <v>112</v>
      </c>
      <c r="B15" s="128" t="s">
        <v>105</v>
      </c>
      <c r="C15" s="129" t="s">
        <v>66</v>
      </c>
      <c r="D15" s="130">
        <v>35</v>
      </c>
      <c r="E15" s="131">
        <v>0</v>
      </c>
      <c r="F15" s="132">
        <f t="shared" si="0"/>
        <v>0</v>
      </c>
      <c r="G15" s="59"/>
      <c r="H15" s="60"/>
      <c r="I15" s="61"/>
      <c r="J15" s="46"/>
    </row>
    <row r="16" spans="1:10" s="19" customFormat="1" ht="30" x14ac:dyDescent="0.15">
      <c r="A16" s="127" t="s">
        <v>113</v>
      </c>
      <c r="B16" s="133" t="s">
        <v>106</v>
      </c>
      <c r="C16" s="129" t="s">
        <v>2</v>
      </c>
      <c r="D16" s="130">
        <v>60</v>
      </c>
      <c r="E16" s="131">
        <v>0</v>
      </c>
      <c r="F16" s="132">
        <f t="shared" si="0"/>
        <v>0</v>
      </c>
      <c r="G16" s="59"/>
      <c r="H16" s="60"/>
      <c r="I16" s="61"/>
      <c r="J16" s="46"/>
    </row>
    <row r="17" spans="1:15" s="19" customFormat="1" ht="15" x14ac:dyDescent="0.15">
      <c r="A17" s="127" t="s">
        <v>114</v>
      </c>
      <c r="B17" s="128" t="s">
        <v>124</v>
      </c>
      <c r="C17" s="129" t="s">
        <v>103</v>
      </c>
      <c r="D17" s="130">
        <v>1450</v>
      </c>
      <c r="E17" s="131">
        <v>0</v>
      </c>
      <c r="F17" s="132">
        <f t="shared" si="0"/>
        <v>0</v>
      </c>
      <c r="G17" s="59"/>
      <c r="H17" s="60"/>
      <c r="I17" s="61"/>
      <c r="J17" s="46"/>
    </row>
    <row r="18" spans="1:15" s="19" customFormat="1" ht="30" x14ac:dyDescent="0.15">
      <c r="A18" s="127" t="s">
        <v>115</v>
      </c>
      <c r="B18" s="133" t="s">
        <v>107</v>
      </c>
      <c r="C18" s="129" t="s">
        <v>2</v>
      </c>
      <c r="D18" s="130">
        <v>1957.5</v>
      </c>
      <c r="E18" s="131">
        <v>0</v>
      </c>
      <c r="F18" s="132">
        <f t="shared" si="0"/>
        <v>0</v>
      </c>
      <c r="G18" s="59"/>
      <c r="H18" s="60"/>
      <c r="I18" s="61"/>
      <c r="J18" s="46"/>
    </row>
    <row r="19" spans="1:15" s="19" customFormat="1" ht="15" x14ac:dyDescent="0.15">
      <c r="A19" s="126" t="s">
        <v>90</v>
      </c>
      <c r="B19" s="124" t="s">
        <v>108</v>
      </c>
      <c r="C19" s="75" t="s">
        <v>91</v>
      </c>
      <c r="D19" s="84">
        <v>1</v>
      </c>
      <c r="E19" s="69">
        <f>'R.položka rozpočetu propustek'!H11</f>
        <v>0</v>
      </c>
      <c r="F19" s="76">
        <f t="shared" si="0"/>
        <v>0</v>
      </c>
      <c r="G19" s="59"/>
      <c r="H19" s="60"/>
      <c r="I19" s="61"/>
      <c r="J19" s="46"/>
    </row>
    <row r="20" spans="1:15" s="19" customFormat="1" ht="15" x14ac:dyDescent="0.15">
      <c r="A20" s="127" t="s">
        <v>123</v>
      </c>
      <c r="B20" s="128" t="s">
        <v>116</v>
      </c>
      <c r="C20" s="129" t="s">
        <v>1</v>
      </c>
      <c r="D20" s="130">
        <v>7568</v>
      </c>
      <c r="E20" s="131">
        <v>0</v>
      </c>
      <c r="F20" s="132">
        <f t="shared" si="0"/>
        <v>0</v>
      </c>
      <c r="G20" s="62"/>
      <c r="H20" s="63"/>
      <c r="I20" s="64"/>
      <c r="J20" s="47"/>
    </row>
    <row r="21" spans="1:15" s="19" customFormat="1" ht="15" x14ac:dyDescent="0.15">
      <c r="A21" s="127" t="s">
        <v>122</v>
      </c>
      <c r="B21" s="128" t="s">
        <v>117</v>
      </c>
      <c r="C21" s="129" t="s">
        <v>1</v>
      </c>
      <c r="D21" s="130">
        <v>7568</v>
      </c>
      <c r="E21" s="131">
        <v>0</v>
      </c>
      <c r="F21" s="132">
        <f t="shared" si="0"/>
        <v>0</v>
      </c>
      <c r="G21" s="62"/>
      <c r="H21" s="63"/>
      <c r="I21" s="64"/>
      <c r="J21" s="47"/>
    </row>
    <row r="22" spans="1:15" s="19" customFormat="1" ht="15" x14ac:dyDescent="0.15">
      <c r="A22" s="134" t="s">
        <v>130</v>
      </c>
      <c r="B22" s="128" t="s">
        <v>129</v>
      </c>
      <c r="C22" s="129" t="s">
        <v>66</v>
      </c>
      <c r="D22" s="130">
        <v>50</v>
      </c>
      <c r="E22" s="131">
        <v>0</v>
      </c>
      <c r="F22" s="132">
        <f t="shared" si="0"/>
        <v>0</v>
      </c>
      <c r="G22" s="62"/>
      <c r="H22" s="63"/>
      <c r="I22" s="64"/>
      <c r="J22" s="47"/>
      <c r="M22" s="19" t="s">
        <v>3</v>
      </c>
    </row>
    <row r="23" spans="1:15" s="19" customFormat="1" ht="15" x14ac:dyDescent="0.15">
      <c r="A23" s="127" t="s">
        <v>122</v>
      </c>
      <c r="B23" s="128" t="s">
        <v>117</v>
      </c>
      <c r="C23" s="129" t="s">
        <v>1</v>
      </c>
      <c r="D23" s="130">
        <v>583</v>
      </c>
      <c r="E23" s="131">
        <v>0</v>
      </c>
      <c r="F23" s="132">
        <f t="shared" si="0"/>
        <v>0</v>
      </c>
      <c r="G23" s="62"/>
      <c r="H23" s="63"/>
      <c r="I23" s="64"/>
      <c r="J23" s="47"/>
    </row>
    <row r="24" spans="1:15" s="19" customFormat="1" ht="15" x14ac:dyDescent="0.15">
      <c r="A24" s="134" t="s">
        <v>121</v>
      </c>
      <c r="B24" s="128" t="s">
        <v>118</v>
      </c>
      <c r="C24" s="129" t="s">
        <v>1</v>
      </c>
      <c r="D24" s="130">
        <v>7568</v>
      </c>
      <c r="E24" s="131">
        <v>0</v>
      </c>
      <c r="F24" s="132">
        <f t="shared" si="0"/>
        <v>0</v>
      </c>
      <c r="G24" s="62"/>
      <c r="H24" s="63"/>
      <c r="I24" s="64"/>
      <c r="J24" s="47"/>
    </row>
    <row r="25" spans="1:15" s="19" customFormat="1" ht="15" x14ac:dyDescent="0.15">
      <c r="A25" s="127" t="s">
        <v>120</v>
      </c>
      <c r="B25" s="128" t="s">
        <v>119</v>
      </c>
      <c r="C25" s="129" t="s">
        <v>103</v>
      </c>
      <c r="D25" s="130">
        <v>85</v>
      </c>
      <c r="E25" s="131">
        <v>0</v>
      </c>
      <c r="F25" s="132">
        <f t="shared" si="0"/>
        <v>0</v>
      </c>
      <c r="G25" s="62"/>
      <c r="H25" s="63"/>
      <c r="I25" s="64"/>
      <c r="J25" s="47"/>
    </row>
    <row r="26" spans="1:15" s="19" customFormat="1" ht="15" x14ac:dyDescent="0.15">
      <c r="A26" s="126" t="s">
        <v>126</v>
      </c>
      <c r="B26" s="128" t="s">
        <v>125</v>
      </c>
      <c r="C26" s="129" t="s">
        <v>1</v>
      </c>
      <c r="D26" s="130">
        <v>725</v>
      </c>
      <c r="E26" s="131">
        <v>0</v>
      </c>
      <c r="F26" s="132">
        <f t="shared" si="0"/>
        <v>0</v>
      </c>
      <c r="G26" s="62"/>
      <c r="H26" s="63"/>
      <c r="I26" s="64"/>
      <c r="J26" s="47"/>
    </row>
    <row r="27" spans="1:15" s="19" customFormat="1" ht="15.75" thickBot="1" x14ac:dyDescent="0.2">
      <c r="A27" s="126" t="s">
        <v>128</v>
      </c>
      <c r="B27" s="90" t="s">
        <v>127</v>
      </c>
      <c r="C27" s="86" t="s">
        <v>1</v>
      </c>
      <c r="D27" s="87">
        <v>344</v>
      </c>
      <c r="E27" s="88">
        <v>0</v>
      </c>
      <c r="F27" s="89">
        <f t="shared" si="0"/>
        <v>0</v>
      </c>
      <c r="G27" s="62"/>
      <c r="H27" s="63"/>
      <c r="I27" s="64"/>
      <c r="J27" s="47"/>
    </row>
    <row r="28" spans="1:15" s="19" customFormat="1" ht="15" x14ac:dyDescent="0.15">
      <c r="A28" s="2"/>
      <c r="B28" s="78" t="s">
        <v>10</v>
      </c>
      <c r="C28" s="70"/>
      <c r="D28" s="70"/>
      <c r="E28" s="79" t="s">
        <v>3</v>
      </c>
      <c r="F28" s="80">
        <f>SUM(F12:F27)</f>
        <v>0</v>
      </c>
      <c r="G28" s="62"/>
      <c r="H28" s="63"/>
      <c r="I28" s="64"/>
      <c r="J28" s="47"/>
    </row>
    <row r="29" spans="1:15" s="19" customFormat="1" ht="15" x14ac:dyDescent="0.15">
      <c r="A29" s="2"/>
      <c r="B29" s="81" t="s">
        <v>4</v>
      </c>
      <c r="C29" s="23"/>
      <c r="D29" s="23"/>
      <c r="E29" s="24" t="s">
        <v>3</v>
      </c>
      <c r="F29" s="25">
        <f>F28*0.21</f>
        <v>0</v>
      </c>
      <c r="G29" s="66"/>
      <c r="H29" s="66"/>
      <c r="I29" s="67"/>
      <c r="J29" s="68"/>
    </row>
    <row r="30" spans="1:15" s="19" customFormat="1" ht="15.75" thickBot="1" x14ac:dyDescent="0.2">
      <c r="A30" s="2"/>
      <c r="B30" s="82" t="s">
        <v>11</v>
      </c>
      <c r="C30" s="26"/>
      <c r="D30" s="26"/>
      <c r="E30" s="27" t="s">
        <v>3</v>
      </c>
      <c r="F30" s="28">
        <f>F28+F29</f>
        <v>0</v>
      </c>
      <c r="G30" s="66"/>
      <c r="H30" s="66"/>
      <c r="I30" s="67"/>
      <c r="J30" s="68"/>
    </row>
    <row r="31" spans="1:15" s="19" customFormat="1" ht="10.5" x14ac:dyDescent="0.15">
      <c r="A31" s="2"/>
      <c r="B31" s="3"/>
      <c r="C31" s="3"/>
      <c r="D31" s="3"/>
      <c r="E31" s="4"/>
      <c r="F31" s="5"/>
      <c r="G31" s="66"/>
      <c r="H31" s="66"/>
      <c r="I31" s="67"/>
      <c r="J31" s="68"/>
    </row>
    <row r="32" spans="1:15" ht="24" customHeight="1" x14ac:dyDescent="0.15">
      <c r="G32" s="66"/>
      <c r="H32" s="66"/>
      <c r="I32" s="67"/>
      <c r="J32" s="68"/>
      <c r="O32" s="19"/>
    </row>
    <row r="33" spans="1:10" ht="12" customHeight="1" x14ac:dyDescent="0.15">
      <c r="G33" s="66"/>
      <c r="H33" s="66"/>
      <c r="I33" s="67"/>
      <c r="J33" s="68"/>
    </row>
    <row r="34" spans="1:10" ht="12" customHeight="1" x14ac:dyDescent="0.15">
      <c r="G34" s="66"/>
      <c r="H34" s="66"/>
      <c r="I34" s="67"/>
      <c r="J34" s="68"/>
    </row>
    <row r="35" spans="1:10" ht="12" customHeight="1" x14ac:dyDescent="0.15">
      <c r="G35" s="65"/>
      <c r="H35" s="65"/>
      <c r="I35" s="19"/>
      <c r="J35" s="19"/>
    </row>
    <row r="36" spans="1:10" ht="12" customHeight="1" x14ac:dyDescent="0.15">
      <c r="A36" s="1"/>
      <c r="B36" s="1"/>
      <c r="C36" s="1"/>
      <c r="D36" s="1"/>
      <c r="E36" s="1"/>
      <c r="F36" s="1"/>
      <c r="G36" s="65"/>
      <c r="H36" s="65"/>
      <c r="I36" s="19"/>
      <c r="J36" s="19"/>
    </row>
    <row r="37" spans="1:10" ht="12" customHeight="1" x14ac:dyDescent="0.15">
      <c r="A37" s="1"/>
      <c r="B37" s="1"/>
      <c r="C37" s="1"/>
      <c r="D37" s="1"/>
      <c r="E37" s="1"/>
      <c r="F37" s="1"/>
      <c r="G37" s="65"/>
      <c r="H37" s="65"/>
      <c r="I37" s="19"/>
      <c r="J37" s="19"/>
    </row>
    <row r="38" spans="1:10" ht="12" customHeight="1" x14ac:dyDescent="0.15">
      <c r="A38" s="1"/>
      <c r="B38" s="1"/>
      <c r="C38" s="1"/>
      <c r="D38" s="1"/>
      <c r="E38" s="1"/>
      <c r="F38" s="1"/>
    </row>
    <row r="39" spans="1:10" ht="12" customHeight="1" x14ac:dyDescent="0.15">
      <c r="A39" s="1"/>
      <c r="B39" s="1"/>
      <c r="C39" s="1"/>
      <c r="D39" s="1"/>
      <c r="E39" s="1"/>
      <c r="F39" s="1"/>
    </row>
    <row r="40" spans="1:10" ht="12" customHeight="1" x14ac:dyDescent="0.15">
      <c r="A40" s="1"/>
      <c r="B40" s="1"/>
      <c r="C40" s="1"/>
      <c r="D40" s="1"/>
      <c r="E40" s="1"/>
      <c r="F40" s="1"/>
    </row>
    <row r="41" spans="1:10" ht="12" customHeight="1" x14ac:dyDescent="0.15">
      <c r="A41" s="1"/>
      <c r="B41" s="1"/>
      <c r="C41" s="1"/>
      <c r="D41" s="1"/>
      <c r="E41" s="1"/>
      <c r="F41" s="1"/>
    </row>
  </sheetData>
  <mergeCells count="2">
    <mergeCell ref="A1:F1"/>
    <mergeCell ref="D8:E8"/>
  </mergeCells>
  <pageMargins left="0.39370079040527345" right="0.39370079040527345" top="0.7874015808105469" bottom="0.7874015808105469" header="0" footer="0"/>
  <pageSetup paperSize="9" scale="9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workbookViewId="0">
      <selection activeCell="G12" sqref="G12"/>
    </sheetView>
  </sheetViews>
  <sheetFormatPr defaultRowHeight="10.5" x14ac:dyDescent="0.15"/>
  <cols>
    <col min="1" max="1" width="3.6640625" style="103" customWidth="1"/>
    <col min="2" max="2" width="5.83203125" style="103" customWidth="1"/>
    <col min="3" max="3" width="10.83203125" style="103" customWidth="1"/>
    <col min="4" max="4" width="101.83203125" style="103" customWidth="1"/>
    <col min="5" max="5" width="5.5" style="103" customWidth="1"/>
    <col min="6" max="6" width="9.5" style="103" customWidth="1"/>
    <col min="7" max="7" width="13.5" style="107" customWidth="1"/>
    <col min="8" max="8" width="19.33203125" style="103" customWidth="1"/>
    <col min="9" max="16384" width="9.33203125" style="103"/>
  </cols>
  <sheetData>
    <row r="1" spans="1:11" s="91" customFormat="1" ht="25.9" customHeight="1" x14ac:dyDescent="0.15">
      <c r="A1" s="199" t="s">
        <v>92</v>
      </c>
      <c r="B1" s="199"/>
      <c r="C1" s="199"/>
      <c r="D1" s="199"/>
      <c r="E1" s="199"/>
      <c r="F1" s="199"/>
      <c r="G1" s="199"/>
      <c r="H1" s="199"/>
    </row>
    <row r="2" spans="1:11" s="91" customFormat="1" ht="6.95" customHeight="1" x14ac:dyDescent="0.15">
      <c r="G2" s="92"/>
    </row>
    <row r="3" spans="1:11" s="91" customFormat="1" ht="23.25" customHeight="1" x14ac:dyDescent="0.15">
      <c r="A3" s="93" t="s">
        <v>68</v>
      </c>
      <c r="B3" s="94"/>
      <c r="D3" s="95" t="s">
        <v>131</v>
      </c>
      <c r="E3" s="95"/>
      <c r="F3" s="95"/>
      <c r="G3" s="92"/>
    </row>
    <row r="4" spans="1:11" s="91" customFormat="1" ht="5.25" customHeight="1" x14ac:dyDescent="0.15">
      <c r="G4" s="92"/>
    </row>
    <row r="5" spans="1:11" s="91" customFormat="1" ht="18" customHeight="1" x14ac:dyDescent="0.15">
      <c r="A5" s="96" t="s">
        <v>69</v>
      </c>
      <c r="D5" s="97" t="s">
        <v>133</v>
      </c>
      <c r="H5" s="98" t="s">
        <v>132</v>
      </c>
    </row>
    <row r="6" spans="1:11" s="91" customFormat="1" ht="5.25" customHeight="1" x14ac:dyDescent="0.15">
      <c r="G6" s="92"/>
    </row>
    <row r="7" spans="1:11" s="91" customFormat="1" ht="15" x14ac:dyDescent="0.15">
      <c r="A7" s="96" t="s">
        <v>70</v>
      </c>
      <c r="D7" s="97" t="s">
        <v>71</v>
      </c>
      <c r="G7" s="99"/>
      <c r="H7" s="97"/>
    </row>
    <row r="8" spans="1:11" s="91" customFormat="1" ht="14.45" customHeight="1" x14ac:dyDescent="0.15">
      <c r="A8" s="96" t="s">
        <v>72</v>
      </c>
      <c r="D8" s="97"/>
      <c r="G8" s="92"/>
    </row>
    <row r="9" spans="1:11" s="91" customFormat="1" ht="3" customHeight="1" x14ac:dyDescent="0.15">
      <c r="G9" s="92"/>
    </row>
    <row r="10" spans="1:11" s="102" customFormat="1" ht="29.25" customHeight="1" x14ac:dyDescent="0.15">
      <c r="A10" s="100" t="s">
        <v>73</v>
      </c>
      <c r="B10" s="100" t="s">
        <v>74</v>
      </c>
      <c r="C10" s="100" t="s">
        <v>75</v>
      </c>
      <c r="D10" s="100" t="s">
        <v>76</v>
      </c>
      <c r="E10" s="100" t="s">
        <v>0</v>
      </c>
      <c r="F10" s="100" t="s">
        <v>77</v>
      </c>
      <c r="G10" s="101" t="s">
        <v>78</v>
      </c>
      <c r="H10" s="100" t="s">
        <v>79</v>
      </c>
    </row>
    <row r="11" spans="1:11" ht="18" customHeight="1" x14ac:dyDescent="0.35">
      <c r="B11" s="104"/>
      <c r="C11" s="105"/>
      <c r="D11" s="106" t="s">
        <v>80</v>
      </c>
      <c r="H11" s="108">
        <f>SUM(H12:H19)</f>
        <v>0</v>
      </c>
    </row>
    <row r="12" spans="1:11" ht="40.5" x14ac:dyDescent="0.3">
      <c r="A12" s="109">
        <v>1</v>
      </c>
      <c r="B12" s="109" t="s">
        <v>81</v>
      </c>
      <c r="C12" s="110" t="s">
        <v>82</v>
      </c>
      <c r="D12" s="111" t="s">
        <v>94</v>
      </c>
      <c r="E12" s="112" t="s">
        <v>66</v>
      </c>
      <c r="F12" s="113">
        <v>8</v>
      </c>
      <c r="G12" s="114">
        <v>0</v>
      </c>
      <c r="H12" s="115">
        <f t="shared" ref="H12:H19" si="0">F12*G12</f>
        <v>0</v>
      </c>
      <c r="J12" s="116"/>
      <c r="K12" s="117"/>
    </row>
    <row r="13" spans="1:11" ht="27" x14ac:dyDescent="0.3">
      <c r="A13" s="109">
        <v>2</v>
      </c>
      <c r="B13" s="109" t="s">
        <v>81</v>
      </c>
      <c r="C13" s="110" t="s">
        <v>83</v>
      </c>
      <c r="D13" s="111" t="s">
        <v>95</v>
      </c>
      <c r="E13" s="112" t="s">
        <v>66</v>
      </c>
      <c r="F13" s="113">
        <v>6</v>
      </c>
      <c r="G13" s="114">
        <v>0</v>
      </c>
      <c r="H13" s="115">
        <f t="shared" si="0"/>
        <v>0</v>
      </c>
      <c r="J13" s="116"/>
      <c r="K13" s="117"/>
    </row>
    <row r="14" spans="1:11" ht="27" x14ac:dyDescent="0.3">
      <c r="A14" s="109">
        <v>3</v>
      </c>
      <c r="B14" s="109" t="s">
        <v>81</v>
      </c>
      <c r="C14" s="110" t="s">
        <v>137</v>
      </c>
      <c r="D14" s="111" t="s">
        <v>136</v>
      </c>
      <c r="E14" s="112" t="s">
        <v>84</v>
      </c>
      <c r="F14" s="113">
        <v>2</v>
      </c>
      <c r="G14" s="114">
        <v>0</v>
      </c>
      <c r="H14" s="115">
        <f t="shared" si="0"/>
        <v>0</v>
      </c>
      <c r="J14" s="116"/>
      <c r="K14" s="117"/>
    </row>
    <row r="15" spans="1:11" s="118" customFormat="1" ht="13.5" x14ac:dyDescent="0.3">
      <c r="A15" s="109">
        <v>4</v>
      </c>
      <c r="B15" s="109" t="s">
        <v>81</v>
      </c>
      <c r="C15" s="110" t="s">
        <v>139</v>
      </c>
      <c r="D15" s="111" t="s">
        <v>138</v>
      </c>
      <c r="E15" s="112" t="s">
        <v>103</v>
      </c>
      <c r="F15" s="113">
        <v>8</v>
      </c>
      <c r="G15" s="114">
        <v>0</v>
      </c>
      <c r="H15" s="115">
        <f t="shared" si="0"/>
        <v>0</v>
      </c>
      <c r="J15" s="119"/>
    </row>
    <row r="16" spans="1:11" ht="27" x14ac:dyDescent="0.3">
      <c r="A16" s="109">
        <v>5</v>
      </c>
      <c r="B16" s="109" t="s">
        <v>81</v>
      </c>
      <c r="C16" s="110" t="s">
        <v>85</v>
      </c>
      <c r="D16" s="111" t="s">
        <v>96</v>
      </c>
      <c r="E16" s="112" t="s">
        <v>1</v>
      </c>
      <c r="F16" s="113">
        <v>12</v>
      </c>
      <c r="G16" s="114">
        <v>0</v>
      </c>
      <c r="H16" s="115">
        <f t="shared" si="0"/>
        <v>0</v>
      </c>
      <c r="J16" s="120"/>
      <c r="K16" s="117"/>
    </row>
    <row r="17" spans="1:11" ht="27" x14ac:dyDescent="0.3">
      <c r="A17" s="109">
        <v>6</v>
      </c>
      <c r="B17" s="109" t="s">
        <v>81</v>
      </c>
      <c r="C17" s="110" t="s">
        <v>86</v>
      </c>
      <c r="D17" s="111" t="s">
        <v>97</v>
      </c>
      <c r="E17" s="112" t="s">
        <v>1</v>
      </c>
      <c r="F17" s="113">
        <v>12</v>
      </c>
      <c r="G17" s="114">
        <v>0</v>
      </c>
      <c r="H17" s="115">
        <f t="shared" si="0"/>
        <v>0</v>
      </c>
      <c r="J17" s="120"/>
      <c r="K17" s="117"/>
    </row>
    <row r="18" spans="1:11" ht="27" x14ac:dyDescent="0.3">
      <c r="A18" s="109">
        <v>7</v>
      </c>
      <c r="B18" s="109" t="s">
        <v>81</v>
      </c>
      <c r="C18" s="110" t="s">
        <v>87</v>
      </c>
      <c r="D18" s="111" t="s">
        <v>98</v>
      </c>
      <c r="E18" s="112" t="s">
        <v>1</v>
      </c>
      <c r="F18" s="113">
        <v>10</v>
      </c>
      <c r="G18" s="114">
        <v>0</v>
      </c>
      <c r="H18" s="115">
        <f t="shared" si="0"/>
        <v>0</v>
      </c>
      <c r="J18" s="120"/>
      <c r="K18" s="117"/>
    </row>
    <row r="19" spans="1:11" ht="27" x14ac:dyDescent="0.3">
      <c r="A19" s="109">
        <v>8</v>
      </c>
      <c r="B19" s="109" t="s">
        <v>81</v>
      </c>
      <c r="C19" s="110" t="s">
        <v>88</v>
      </c>
      <c r="D19" s="111" t="s">
        <v>99</v>
      </c>
      <c r="E19" s="112" t="s">
        <v>1</v>
      </c>
      <c r="F19" s="113">
        <v>12</v>
      </c>
      <c r="G19" s="114">
        <v>0</v>
      </c>
      <c r="H19" s="115">
        <f t="shared" si="0"/>
        <v>0</v>
      </c>
      <c r="J19" s="116"/>
      <c r="K19" s="117"/>
    </row>
    <row r="20" spans="1:11" ht="12" customHeight="1" x14ac:dyDescent="0.15">
      <c r="A20" s="200" t="s">
        <v>135</v>
      </c>
      <c r="B20" s="200"/>
      <c r="C20" s="200"/>
      <c r="D20" s="200"/>
      <c r="E20" s="200"/>
      <c r="F20" s="200"/>
      <c r="G20" s="200"/>
      <c r="H20" s="200"/>
    </row>
    <row r="21" spans="1:11" ht="12" customHeight="1" x14ac:dyDescent="0.15">
      <c r="A21" s="200" t="s">
        <v>140</v>
      </c>
      <c r="B21" s="200"/>
      <c r="C21" s="200"/>
      <c r="D21" s="200"/>
      <c r="E21" s="200"/>
      <c r="F21" s="200"/>
      <c r="G21" s="200"/>
      <c r="H21" s="200"/>
    </row>
    <row r="22" spans="1:11" ht="12" customHeight="1" x14ac:dyDescent="0.15">
      <c r="A22" s="201" t="s">
        <v>93</v>
      </c>
      <c r="B22" s="202"/>
      <c r="C22" s="202"/>
      <c r="D22" s="202"/>
      <c r="E22" s="202"/>
      <c r="F22" s="202"/>
      <c r="G22" s="202"/>
      <c r="H22" s="202"/>
    </row>
    <row r="23" spans="1:11" ht="12" customHeight="1" x14ac:dyDescent="0.15">
      <c r="A23" s="201" t="s">
        <v>89</v>
      </c>
      <c r="B23" s="202"/>
      <c r="C23" s="202"/>
      <c r="D23" s="202"/>
      <c r="E23" s="202"/>
      <c r="F23" s="202"/>
      <c r="G23" s="202"/>
      <c r="H23" s="202"/>
    </row>
    <row r="24" spans="1:11" ht="12" customHeight="1" x14ac:dyDescent="0.15">
      <c r="A24" s="201"/>
      <c r="B24" s="202"/>
      <c r="C24" s="202"/>
      <c r="D24" s="202"/>
      <c r="E24" s="202"/>
      <c r="F24" s="202"/>
      <c r="G24" s="202"/>
      <c r="H24" s="202"/>
    </row>
    <row r="25" spans="1:11" ht="12" customHeight="1" x14ac:dyDescent="0.15">
      <c r="A25" s="198"/>
      <c r="B25" s="198"/>
      <c r="C25" s="198"/>
      <c r="D25" s="198"/>
      <c r="E25" s="198"/>
      <c r="F25" s="198"/>
      <c r="G25" s="198"/>
      <c r="H25" s="198"/>
    </row>
    <row r="26" spans="1:11" ht="13.9" customHeight="1" x14ac:dyDescent="0.15"/>
    <row r="27" spans="1:11" ht="13.9" customHeight="1" x14ac:dyDescent="0.3">
      <c r="A27" s="121"/>
      <c r="C27" s="122"/>
    </row>
    <row r="28" spans="1:11" ht="13.9" customHeight="1" x14ac:dyDescent="0.15"/>
    <row r="29" spans="1:11" ht="13.15" customHeight="1" x14ac:dyDescent="0.15"/>
    <row r="30" spans="1:11" ht="13.9" customHeight="1" x14ac:dyDescent="0.15"/>
    <row r="31" spans="1:11" ht="13.9" customHeight="1" x14ac:dyDescent="0.15"/>
    <row r="32" spans="1:11" ht="14.45" customHeight="1" x14ac:dyDescent="0.15"/>
    <row r="33" spans="10:10" ht="15" customHeight="1" x14ac:dyDescent="0.15"/>
    <row r="34" spans="10:10" ht="13.9" customHeight="1" x14ac:dyDescent="0.15"/>
    <row r="35" spans="10:10" ht="13.9" customHeight="1" x14ac:dyDescent="0.15"/>
    <row r="36" spans="10:10" ht="13.9" customHeight="1" x14ac:dyDescent="0.15"/>
    <row r="37" spans="10:10" ht="13.9" customHeight="1" x14ac:dyDescent="0.15"/>
    <row r="38" spans="10:10" ht="13.9" customHeight="1" x14ac:dyDescent="0.15"/>
    <row r="39" spans="10:10" ht="25.9" customHeight="1" x14ac:dyDescent="0.15"/>
    <row r="40" spans="10:10" ht="12.6" customHeight="1" x14ac:dyDescent="0.15"/>
    <row r="41" spans="10:10" ht="13.9" customHeight="1" x14ac:dyDescent="0.15"/>
    <row r="42" spans="10:10" ht="13.9" customHeight="1" x14ac:dyDescent="0.15"/>
    <row r="43" spans="10:10" ht="13.9" customHeight="1" x14ac:dyDescent="0.15"/>
    <row r="44" spans="10:10" ht="13.9" customHeight="1" x14ac:dyDescent="0.3">
      <c r="J44" s="121"/>
    </row>
    <row r="45" spans="10:10" ht="13.9" customHeight="1" x14ac:dyDescent="0.15"/>
    <row r="46" spans="10:10" ht="13.9" customHeight="1" x14ac:dyDescent="0.15"/>
    <row r="47" spans="10:10" ht="13.9" customHeight="1" x14ac:dyDescent="0.15"/>
    <row r="48" spans="10:10" ht="13.9" customHeight="1" x14ac:dyDescent="0.15"/>
    <row r="49" ht="13.9" customHeight="1" x14ac:dyDescent="0.15"/>
    <row r="50" ht="13.9" customHeight="1" x14ac:dyDescent="0.15"/>
    <row r="51" ht="13.9" customHeight="1" x14ac:dyDescent="0.15"/>
    <row r="52" ht="13.9" customHeight="1" x14ac:dyDescent="0.15"/>
    <row r="53" ht="13.9" customHeight="1" x14ac:dyDescent="0.15"/>
    <row r="54" ht="13.9" customHeight="1" x14ac:dyDescent="0.15"/>
    <row r="55" ht="13.9" customHeight="1" x14ac:dyDescent="0.15"/>
    <row r="56" ht="13.9" customHeight="1" x14ac:dyDescent="0.15"/>
    <row r="57" ht="13.9" customHeight="1" x14ac:dyDescent="0.15"/>
    <row r="58" ht="13.9" customHeight="1" x14ac:dyDescent="0.15"/>
    <row r="59" ht="13.9" customHeight="1" x14ac:dyDescent="0.15"/>
    <row r="60" ht="13.9" customHeight="1" x14ac:dyDescent="0.15"/>
    <row r="61" ht="13.9" customHeight="1" x14ac:dyDescent="0.15"/>
    <row r="62" ht="13.9" customHeight="1" x14ac:dyDescent="0.15"/>
    <row r="63" ht="13.9" customHeight="1" x14ac:dyDescent="0.15"/>
    <row r="64" ht="13.9" customHeight="1" x14ac:dyDescent="0.15"/>
    <row r="65" ht="13.9" customHeight="1" x14ac:dyDescent="0.15"/>
    <row r="66" ht="13.9" customHeight="1" x14ac:dyDescent="0.15"/>
    <row r="67" ht="13.9" customHeight="1" x14ac:dyDescent="0.15"/>
    <row r="68" ht="13.9" customHeight="1" x14ac:dyDescent="0.15"/>
    <row r="69" ht="13.9" customHeight="1" x14ac:dyDescent="0.15"/>
    <row r="70" ht="0.6" customHeight="1" x14ac:dyDescent="0.15"/>
    <row r="71" ht="23.45" customHeight="1" x14ac:dyDescent="0.15"/>
    <row r="72" ht="16.149999999999999" customHeight="1" x14ac:dyDescent="0.15"/>
    <row r="73" ht="16.899999999999999" customHeight="1" x14ac:dyDescent="0.15"/>
    <row r="74" ht="15.6" customHeight="1" x14ac:dyDescent="0.15"/>
    <row r="75" ht="15.6" customHeight="1" x14ac:dyDescent="0.15"/>
    <row r="76" ht="15.6" customHeight="1" x14ac:dyDescent="0.15"/>
    <row r="77" ht="15" customHeight="1" x14ac:dyDescent="0.15"/>
    <row r="78" ht="16.149999999999999" customHeight="1" x14ac:dyDescent="0.15"/>
    <row r="79" ht="22.15" customHeight="1" x14ac:dyDescent="0.15"/>
    <row r="80" ht="15" customHeight="1" x14ac:dyDescent="0.15"/>
    <row r="81" ht="14.45" customHeight="1" x14ac:dyDescent="0.15"/>
    <row r="82" ht="13.9" customHeight="1" x14ac:dyDescent="0.15"/>
    <row r="83" ht="13.9" customHeight="1" x14ac:dyDescent="0.15"/>
    <row r="84" ht="12" customHeight="1" x14ac:dyDescent="0.15"/>
    <row r="85" ht="12" customHeight="1" x14ac:dyDescent="0.15"/>
    <row r="86" ht="24.6" customHeight="1" x14ac:dyDescent="0.15"/>
    <row r="87" ht="26.45" customHeight="1" x14ac:dyDescent="0.15"/>
    <row r="88" ht="14.45" customHeight="1" x14ac:dyDescent="0.15"/>
    <row r="89" ht="14.45" customHeight="1" x14ac:dyDescent="0.15"/>
    <row r="90" ht="15.6" customHeight="1" x14ac:dyDescent="0.15"/>
    <row r="91" ht="13.15" customHeight="1" x14ac:dyDescent="0.15"/>
    <row r="92" ht="13.15" customHeight="1" x14ac:dyDescent="0.15"/>
    <row r="93" ht="18" customHeight="1" x14ac:dyDescent="0.15"/>
    <row r="94" ht="15" customHeight="1" x14ac:dyDescent="0.15"/>
    <row r="95" ht="15.6" customHeight="1" x14ac:dyDescent="0.15"/>
    <row r="96" ht="13.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21.6" customHeight="1" x14ac:dyDescent="0.15"/>
    <row r="102" ht="21" customHeight="1" x14ac:dyDescent="0.15"/>
    <row r="103" ht="15" customHeight="1" x14ac:dyDescent="0.15"/>
    <row r="104" ht="15.6" customHeight="1" x14ac:dyDescent="0.15"/>
    <row r="105" ht="15.6" customHeight="1" x14ac:dyDescent="0.15"/>
    <row r="106" ht="22.9" customHeight="1" x14ac:dyDescent="0.15"/>
    <row r="107" ht="15.6" customHeight="1" x14ac:dyDescent="0.15"/>
    <row r="108" ht="24" customHeight="1" x14ac:dyDescent="0.15"/>
    <row r="109" ht="15.6" customHeight="1" x14ac:dyDescent="0.15"/>
    <row r="110" ht="15" customHeight="1" x14ac:dyDescent="0.15"/>
  </sheetData>
  <mergeCells count="7">
    <mergeCell ref="A25:H25"/>
    <mergeCell ref="A1:H1"/>
    <mergeCell ref="A20:H20"/>
    <mergeCell ref="A21:H21"/>
    <mergeCell ref="A22:H22"/>
    <mergeCell ref="A23:H23"/>
    <mergeCell ref="A24:H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 </vt:lpstr>
      <vt:lpstr>R.položka rozpočetu propustek</vt:lpstr>
      <vt:lpstr>'ROZPOČET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Tomaš Gajdoš</cp:lastModifiedBy>
  <cp:lastPrinted>2024-03-22T05:19:03Z</cp:lastPrinted>
  <dcterms:created xsi:type="dcterms:W3CDTF">2014-05-16T09:31:30Z</dcterms:created>
  <dcterms:modified xsi:type="dcterms:W3CDTF">2024-04-11T04:23:03Z</dcterms:modified>
</cp:coreProperties>
</file>