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20" yWindow="620" windowWidth="19420" windowHeight="11020" activeTab="0"/>
  </bookViews>
  <sheets>
    <sheet name="Celková cena" sheetId="1" r:id="rId1"/>
    <sheet name="Laboratoř chemie, vybavení" sheetId="3" r:id="rId2"/>
    <sheet name="Sklad chemie, vybavení" sheetId="11" r:id="rId3"/>
    <sheet name="Stavební část" sheetId="4" r:id="rId4"/>
    <sheet name="Položky elektro" sheetId="6" r:id="rId5"/>
    <sheet name="Položky voda" sheetId="8" r:id="rId6"/>
    <sheet name="Vzduchotechnika" sheetId="10" r:id="rId7"/>
  </sheets>
  <definedNames>
    <definedName name="_xlnm.Print_Area" localSheetId="0">'Celková cena'!$A$1:$E$16</definedName>
    <definedName name="_xlnm.Print_Area" localSheetId="1">'Laboratoř chemie, vybavení'!$A$1:$G$39</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<sst xmlns="http://schemas.openxmlformats.org/spreadsheetml/2006/main" count="286" uniqueCount="150">
  <si>
    <t>P.č.</t>
  </si>
  <si>
    <t>Název položky</t>
  </si>
  <si>
    <t>MJ</t>
  </si>
  <si>
    <t>množství</t>
  </si>
  <si>
    <t>cena</t>
  </si>
  <si>
    <t>soub.</t>
  </si>
  <si>
    <t>Stavební část</t>
  </si>
  <si>
    <t>Položky elektro</t>
  </si>
  <si>
    <t>Rekapitulace</t>
  </si>
  <si>
    <t>CELKEM  OBJEKT bez DPH</t>
  </si>
  <si>
    <t>DPH 21%</t>
  </si>
  <si>
    <t>Celkem včetně DPH</t>
  </si>
  <si>
    <t xml:space="preserve">cena / MJ </t>
  </si>
  <si>
    <t>celkem bez DPH</t>
  </si>
  <si>
    <t>ks</t>
  </si>
  <si>
    <t>Doprava, montáž</t>
  </si>
  <si>
    <t>Doprava a montáž vybavení laboratoře</t>
  </si>
  <si>
    <r>
      <t>m</t>
    </r>
    <r>
      <rPr>
        <vertAlign val="superscript"/>
        <sz val="8"/>
        <rFont val="Arial CE"/>
        <family val="2"/>
      </rPr>
      <t>2</t>
    </r>
  </si>
  <si>
    <t>Díl:</t>
  </si>
  <si>
    <t>Demontáž stávajícího vybavení nábytek, rozvody, svítidla, tabule a s tím související vybavení místností.</t>
  </si>
  <si>
    <t>Likvidace odpadu na skládce vč. Skládkovného</t>
  </si>
  <si>
    <t>Mimostaveništní doprava</t>
  </si>
  <si>
    <t xml:space="preserve">celkem (Kč)  </t>
  </si>
  <si>
    <t>Elektromontáže</t>
  </si>
  <si>
    <t>m</t>
  </si>
  <si>
    <t xml:space="preserve">Lišta vkládací z PVC LHD 40x20 </t>
  </si>
  <si>
    <t>kus</t>
  </si>
  <si>
    <t xml:space="preserve">Ukončení vodičů v rozvaděči + zapojení do 6 mm2 </t>
  </si>
  <si>
    <t>Jistič vzduch.1pólový do 25A IJV-IJM-P1</t>
  </si>
  <si>
    <t>Proudový chránič OLI-25B-3N-030AC</t>
  </si>
  <si>
    <t>Instalační stykač 230V/25A</t>
  </si>
  <si>
    <t>Skříň s nouzovým tlačítkem stop</t>
  </si>
  <si>
    <t>Vypínač 40/3 40A</t>
  </si>
  <si>
    <t>Dvouvypínač bílý řad 5</t>
  </si>
  <si>
    <t>Krabice s víčkem s nehořlavou podložkou</t>
  </si>
  <si>
    <t xml:space="preserve">Kabel silový s Cu jádrem 750V CYKY 3 J x 2,5 mm2 </t>
  </si>
  <si>
    <t>Práce - zapojení přístrojů a instalace, včetně demontážmích prací</t>
  </si>
  <si>
    <t>hod</t>
  </si>
  <si>
    <t xml:space="preserve">Vypnutí vedení a zajištění tabulkou proti zapnutí </t>
  </si>
  <si>
    <t xml:space="preserve">Sfázování žilových kabelů a vedení s prozvoněním </t>
  </si>
  <si>
    <t>Pomocný materiál</t>
  </si>
  <si>
    <t>Revize</t>
  </si>
  <si>
    <t>Rýhy v betonu</t>
  </si>
  <si>
    <t>Režijní náklady spojené s realizací</t>
  </si>
  <si>
    <t>M21 Elektromontáže</t>
  </si>
  <si>
    <t>Stavební díl</t>
  </si>
  <si>
    <t>Dodávka</t>
  </si>
  <si>
    <t>Montáž</t>
  </si>
  <si>
    <t>HZS</t>
  </si>
  <si>
    <t>Vodoinstalace</t>
  </si>
  <si>
    <t>Potrubí do pr. 20mm studená voda</t>
  </si>
  <si>
    <t>Potrubí do pr. 20mm teplá voda</t>
  </si>
  <si>
    <t>Tepelná izolace</t>
  </si>
  <si>
    <t>Kulový kohout rohový</t>
  </si>
  <si>
    <t>Kohout</t>
  </si>
  <si>
    <t>Napojení na stávající rozvody vody plast DN20</t>
  </si>
  <si>
    <t>soub</t>
  </si>
  <si>
    <t>Zkoušky tlakové+proplach a dezinfekce</t>
  </si>
  <si>
    <t>Vypuštění a napuštění systému rozvodů vody</t>
  </si>
  <si>
    <t>Demontáž armatur (závitových-uzavírací)do DN20</t>
  </si>
  <si>
    <t>Montáž stojánkové pákové baterie a armatur</t>
  </si>
  <si>
    <t>Stavební přípomoc - drážky pro rozvody vody podlaha a  stěny</t>
  </si>
  <si>
    <t>Kanalizace</t>
  </si>
  <si>
    <t>Demontáž kanalizačního potrubí PPs do DN50</t>
  </si>
  <si>
    <t>Demontáž plastového sifonu dřez,umyvadlo</t>
  </si>
  <si>
    <t>Montáž dřezů a zápachové uzávěrky</t>
  </si>
  <si>
    <t>Kanalizační potrubí PPs do DN50</t>
  </si>
  <si>
    <t>CELKEM OBJEKT bez DPH</t>
  </si>
  <si>
    <t>Laboratoř chemie - vybavení</t>
  </si>
  <si>
    <t xml:space="preserve">Trubka ohebná 750N do podlahy,  pr.25 mm </t>
  </si>
  <si>
    <t xml:space="preserve">Lišta vkládací z PVC LHD 40x40 </t>
  </si>
  <si>
    <t>Jistič vzduch.3pólový do 25A IJV-IJM-P1</t>
  </si>
  <si>
    <t xml:space="preserve">Kabel silový s Cu jádrem 750V CYKY 3 J x 1,5 mm2 </t>
  </si>
  <si>
    <t xml:space="preserve">Kabel silový s Cu jádrem 750V CYKY 5 J x 4 mm2 </t>
  </si>
  <si>
    <t xml:space="preserve">Kabel silový s Cu jádrem 750V CYKY 2 Ox 1,5 mm2 </t>
  </si>
  <si>
    <t xml:space="preserve">Vodič CYA H07V-K zeleno-žlutá </t>
  </si>
  <si>
    <t>Rozvodnice pod omítku 28M, plné dveře</t>
  </si>
  <si>
    <t>Rýhy ve stěně</t>
  </si>
  <si>
    <t>Vyspravení podlahy betonem a stěny maltou</t>
  </si>
  <si>
    <t>bm</t>
  </si>
  <si>
    <t>Samonivelační stěrka pod dlažbu v tl. 3 mm</t>
  </si>
  <si>
    <t>Začistění stěn maltou a štukování (práce a materiál)</t>
  </si>
  <si>
    <t>Odstranění keramických obkladů v celé laboratoři</t>
  </si>
  <si>
    <t>m2</t>
  </si>
  <si>
    <t>Podlaha betonování, v tl. 100 mm, beton B20</t>
  </si>
  <si>
    <t>Malba stěn a stropu na bílo</t>
  </si>
  <si>
    <t>Složení a přesun hmot na staveništi</t>
  </si>
  <si>
    <t>Laboratorní stoly mycí studentů</t>
  </si>
  <si>
    <t>Stůl laboratorní studentů</t>
  </si>
  <si>
    <t>Digestoř</t>
  </si>
  <si>
    <t>Mycí kout</t>
  </si>
  <si>
    <t>Stůl laboratorní studentů B</t>
  </si>
  <si>
    <t>Laboratorní mycí stůl B</t>
  </si>
  <si>
    <t>Potrubí pr. 200mm, zpětná klapka, mřížka, materiál a práce</t>
  </si>
  <si>
    <t>Vzduchotechnika</t>
  </si>
  <si>
    <t>Položky voda a kanalizace</t>
  </si>
  <si>
    <t>Čela zásuvek a dvířek na skříňkách pod stoly musí být olepené bezespárovou technologií.</t>
  </si>
  <si>
    <t>Potrubí do pr. 60mm studená voda</t>
  </si>
  <si>
    <t>Demontáž vodovodního potrubí,včetně izolace a likvidace materiálu do Ø60</t>
  </si>
  <si>
    <t>Demontáž vodovodního potrubí,včetně izolace a likvidace materiálu do Ø50</t>
  </si>
  <si>
    <t>Přípravný stůl</t>
  </si>
  <si>
    <t>Myčka</t>
  </si>
  <si>
    <t>Věšáková stěna</t>
  </si>
  <si>
    <t>Skříňka</t>
  </si>
  <si>
    <t>Displej interaktivní</t>
  </si>
  <si>
    <t>Wi-Fi a Bluetooth modul, duální frekvence 2.4/5Ghz duální pásmo, min. Bluetooth 5.0 pro ovládání a přenos souborů, rychlost až 866.7 Mbps. Wi-Fi 6</t>
  </si>
  <si>
    <t>WIFI modul</t>
  </si>
  <si>
    <t>Záruka 5 let</t>
  </si>
  <si>
    <t>Držák displeje</t>
  </si>
  <si>
    <t>Instalace displeje</t>
  </si>
  <si>
    <t>Svítidlo LED svítidlo stropní 1500mm 60W 4000K 6500lm</t>
  </si>
  <si>
    <t>Svítidlo LED stropní 600x600mm, nanoprisma LED 840, driver 900mA, 4000K</t>
  </si>
  <si>
    <t>Laboratoř chemie a sklad - Stavební práce</t>
  </si>
  <si>
    <t>Laboratoř chemie a sklad - Zařízení silnoproudé elektrotechniky</t>
  </si>
  <si>
    <t>Laboratoř chemie a sklad - Zařízení vodoinstalace</t>
  </si>
  <si>
    <t>Laboratoř chemie  a sklad - Vzduchotechnika</t>
  </si>
  <si>
    <t>Sklad chemie - vybavení</t>
  </si>
  <si>
    <t>Skříň vysoká</t>
  </si>
  <si>
    <t>Skříň na chemikálie, rozměr š505xh500xv1150 mm, povrchová úprava práškovou vypalovanou barvou standardně RAL 7035 šedá. Nosnost korpusu 300 Kg. Uzamykání skříní řady je řešeno cylindrickým zámkem. Zamykací mechanismus je dvoubodový. Záchytný objem 2x8 a 1x11 litrů.</t>
  </si>
  <si>
    <t>Skříň na chemikálie</t>
  </si>
  <si>
    <t>Skříň na chemické látky s křídlovými perforovanými dveřmi, š920xh400xv1950mm, sokl v80mm, uzamykání cylindrickým zámkem s otočnou rukojetí (2x klíč, 1000 kombinací, úprava pro centrální klíč), dvoubodový uzamykací mechanismus, jednoplášťové vyztužené dveře, 5x záchytná vana s objemem 15 L přestavitelnost po 2,5cm s nosností 60Kg, perforované vložky maximalizují záchytný objem, lakování práškovou barvou v odstínu RAL 7035, Vnější rozměry v195x92x 40cm, hmotnost 94Kg.</t>
  </si>
  <si>
    <t>Skříň na chemické látky</t>
  </si>
  <si>
    <t>Čela dvířek na skříních musí být olepené bezespárovou technologií.</t>
  </si>
  <si>
    <t>Celkové vybavení laboratoř chemie a skladu chemie</t>
  </si>
  <si>
    <t>Ocelové zárubně</t>
  </si>
  <si>
    <t>Vybourání stávajících zárubní a usazení nových zárubní a překladů</t>
  </si>
  <si>
    <t>ventilační jednotka kapacita? Sklo dle normy? https://www.mercilab.cz/produkt/digestore-stolni-cs</t>
  </si>
  <si>
    <t>Rozšířená záruka na displeji na 5 let</t>
  </si>
  <si>
    <t>Instalace displeje a držáku, včetně kabeláže a pomocného materiálu, zrpovoznění, zaškolení</t>
  </si>
  <si>
    <t>Držák na stěnu pro displej, kompatibilní s interaktivním displejem z položky č. 11.</t>
  </si>
  <si>
    <t>Vypínač č.5</t>
  </si>
  <si>
    <t>Zásuvka 230V IP44</t>
  </si>
  <si>
    <t xml:space="preserve">Myčka. Energetická třída C
Spotřeba energie (program ECO) 75 až 80 kWh/100 c. Kapacita sad nádobí (program ECO) 16 × až 18x, Doba trvání (program ECO) 3 až 4 min , Spotřeba vody na cyklus (program ECO) 9 - 10 l, Energetické parametry myčky 2021
Emise hluku šířeného vzduchem B, Typ Standardní (60 cm), Vestavná, Plně integrovaná
Funkce Odložený start, Automatické otevírání dveří, Automatické dávkování čistícího prostředku, Ochrana proti přetečení, Nastavitelné koše, Vodní senzor, Připojení teplé vody, Rychlé mytí, Zvukový signál ukončení mytí, Dotykové ovládání, Samočistící filtrační systém, ExtraHygiene
Barva Bílá
Rozměry: Výška 80 až 82 cm, Šířka 59 až 61 cm, Hloubka 55 až 58 cm
Délka přívodní hadice 1,7 až 2 m, Délka odpadní hadice 1,5 až 1,8 m </t>
  </si>
  <si>
    <t xml:space="preserve">Minimalní požadavky Interaktivní displej 75",  4K UHD rozlišení, min. 2x20W stereo repro, HDMI out, Android 11, čtyřjádrový procesor, min. RAM 8G, úložiště min. 64GB, Air gab min. 0,8 mm, light sensor, coating anti-glare + anti-finger print glass, možnost nahrávání průběhu výuky přímo do paměti displeje, zvukový optický výstup, dvě pera, funkce pera umožňující psaní dvěmi barvami a to každou stranou s jinou tloušťkou, mazání dlaní,  zesílené sklo chránicí matrici displeje před poškozením. Ovládání prstem, dlaní, pery.
 LCD panel s min. úhlopříčkou 75“, šasi z ušlechtilých kovů.
Interaktivita pomocí prstu až 20 dotyků- android, až 40 dotyků-windows. Ochranné sklo LCD panelu s tvrdostí 7H na Mohsově stupnici (tvrdost křemene). Nativní rozlišení 4K (3840x2160), poměr stran 16:9. Svítivost min. 400 cd/m², kontrastní poměr min. 1200:1, kontrastní poměr dynamický min. 7000:1, doba odezvy max. 6 ms. Stereo reproduktory min. 2x 20 W. Připraveno pro montáž VESA 800x600 mm. Příslušenství: 2x pasivní pero, dálkové ovládání, držák na pero, Maximální spotřeba 355 W. Životnost 50 000 hodin. Konektivita: možnost připojit chytré zařízení (Ad-hoc/infrastruktura), Vstup: 1x USB-C, 2 x USB Touchport,  3x HDMI 2.1, 1x, VGA, 1x audio 3,5 mm, 4x USB 3.0, 1x RS 232, 2x RJ45. Výstup: 1x HDMI, 1x audio 3,5 mm, 1 x OPS slot. Ovládání interaktivity pro dva HDMI vstupy bez nutnosti přepojování USB kabelu. Ovládání: 2x USB-B (interaktivita), z toho 2x USB na čelní straně LCD panelu. Vestavěný operační systém min. Android 11. Kompatibilní s Windows, MacOS, ChromOS. Filtr modrého světla dle certifikace TÜV. Ikona pro rychlý přístup k digitálnímu úložišti Microsoft OneDrive pro snadné sdílení. Ikona pro generování QR kódu pro rychlé připojení mobilních zařízení. Ikona pro rychlou práci s připojeným vizualizérem. Zapojení žáků do výuky – vestavěné hlasování, vyvolávání a posílání odpovědí žáků. Pro snadnou tvorbu výukových materiálů předpřipravené v anotačním prostředí 2D a 3D obrazce s možností uložení, možnost nahrání vlastního pozadí. Možnost rozšířit o Wi-Fi a Bluetooth modul, duální frekvence 2.4/5Ghz, min. Bluetooth 4.0 pro ovládání a přenos souborů, rychlost až 433.5 Mbps. Wi-Fi adaptér IFPD SI01 volitelně (2,4G/5G, BT4.0). Možnost rozšíření o modulový PC min. i5 nebo i7. </t>
  </si>
  <si>
    <t>Keramický obklad včetně pokládky v laboratoři. Keramický obklad barvy světle šedé, mramorové.</t>
  </si>
  <si>
    <t>Dlažba včetně pokládky v celé laboratoři. Dlažba barvy světle šedé, mramorové - stejný jako u p.č. 5.</t>
  </si>
  <si>
    <t>Odstranění dlažby v celé laboratoři</t>
  </si>
  <si>
    <t>Přebroušení a nátěr dveří - vstupních a skladu</t>
  </si>
  <si>
    <t>Skříňka s plnými dvířky. Rozměry š800xh300xv900mm. Korpus z laminované dřevotřísky tl. 18 mm, korpus olepený hranou ABS 0,5 mm technologií PUR, uzamykatelná dvířka z laminované dřevotřísky tl. 18 mm ohraněná hranou ABS 2,0 mm bezespárovou technologií , barvy dekoru šedé. Záda bílý sololak. Dvě police přestavitelné, olepené ze všech čtyř stran vrtáno průběžně. Sokl vysoký 120 mm, se stavitelnými nožičkami.</t>
  </si>
  <si>
    <t xml:space="preserve">Skříň vysoká v horní části otevřená, ve spodní části plná dvířka, Rozměry š800xh400xv1800mm. Korpus z laminované dřevotřísky tl. 18mm olepený hranou ABS 0,5mm technologií PUR, horní část otevřená, dolní plná uzamykatelná dvířka ohraněná hranou ABS 2,0 mm bezespárovou technologií, nesmí být použito lepidla PUR ani EVA. Barva v dekoru šedé. Záda bílý sololak, s pěti policemi, čtyři stavitelné, olepené ze všech čtyř stran, vrtáno průběžně po celé výšce skříně. Sokl 12 cm se stavitelnými nožičkami. </t>
  </si>
  <si>
    <t>Sokl ke dlažbě včetně pokládky.  Barvy světle šedé, mramorové - stejný jako u p.č. 5.</t>
  </si>
  <si>
    <t>Digestoř rozměry š1200xh700xv2400mm, s pracovní deskou kompakt tl. 12mm ve výšce 90cm. Pracovní deska tl. min. 12 mm, s černým jádrem, s oboustranným dekorem, který nesmí být jednobarevný, barvy bílé či  světle šedý s šedivými tečkami, (materiál musí být určený pro laboratoře)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Konstrukce kovová jackel s komaxitovou úpravou, v přední části kovový panel pro osazení ovládacích prvků, pracovní prostor z nehořlavého materiálu. Z přední části plynule výsuvné bezpečnostní sklo v kovovém rámečku, boky a záda prosklené s bezpečnostním sklem. Pod pracovní deskou skříňka s uzamykatelnými dvířky z laminované dřevotřísky tl. 18mm s olepenými hranami ABS 0,5mm technologií PUR, vyplechování, úprava pro propan-butanovou lahev, dvířka i boky vloženy do uzavřené kovové konstrukce z jeklu opatřený komaxitem. Nad nehořlavým pracovním prostorem krytování technologie digestoře z laminované dřevotřísky tl. 18mm s olepenými hranami ABS 0,5mm technologií PUR vložené do uzavřené kovové konstrukce z jeklu opatřené komaxitem, v přední části technologická dvířka. Digestoř obsahuje ventintilační jednotku s odtahem 800m3/1hodina, LED osvětlení, poplastovaný vývod na vodu, poplastovaný vývod plynu, dálkové ovládání plynu, dálkové ovládání vody, polypropylenovou vpusť osazenou ze spodu pracovní desky, zásuvku 230V, vypínače. Zapojení, revize.</t>
  </si>
  <si>
    <t>Věšáková stěna rozěr 1000x1800mm, z laminované dřevotřísky tl. 18 mm, olepená 2mm ABS hranou technologií PUR, 16 háčků. Barva dekory šedé.</t>
  </si>
  <si>
    <r>
      <t>Laboratorní stůl žákovský oboustranný s rozměry š1200xh1300xv900mm z jackelové konstrukce 40x20mm s komaxitovou úpravou, výběr barev RAL. Celé boky a krytování rozvodů médií z laminované dřevotřísky tl. 18mm s olepenými hranami ABS 0,5mm technologií PUR jsou vložené do uzavřené kovové konstrukce chráněné desky ze všech čtyř stran. Pracovní deska kompakt rezistant tl. 12mm s oblými hrannami. Laboratorní dvoupatrová police na laboratorní stůl s rozměry š1200xh290xv600mm z jackelové konstrukce 40x20mm s komaxitovou úpravou. Pracovní deska kompakt rezistant tl. 12mm s oblými hranami. Pracovní deska tl. min. 12 mm, s černým jádrem, s oboustranným dekorem, který nesmí být jednobarevný, barvy bílé či  světle šedé, s šedivými tečkami, (materiál musí být určený pro laboratoře)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Všechny ABS hrany lepeny vlhkoodolným lepením s odolností min. 130</t>
    </r>
    <r>
      <rPr>
        <vertAlign val="superscript"/>
        <sz val="8"/>
        <color theme="1"/>
        <rFont val="Arial"/>
        <family val="2"/>
      </rPr>
      <t>o</t>
    </r>
    <r>
      <rPr>
        <sz val="8"/>
        <color theme="1"/>
        <rFont val="Arial"/>
        <family val="2"/>
      </rPr>
      <t>C. Dva sloupky kovové požadujeme lichoběžníkové, celokovové bez jiných materiálů, v každém sloupku 2 zásuvky 230V. V pracovní desce stolu dvě polypropylénové vpustě 150x150mm. Výtoková armatura se dvěma kohouty a nátrubky na napojení hadičky na vodu. Čtyři skříňky se zásuvkou a dvířky. Rozměr š580xh400xv840mm. Korpus z laminované dřevotřísky tl. 18mm olepený 0,5mm ABS hranou technologií PUR, v horní části s uzamykatelnou zásuvkou na plnovýsuvech a  ve spodní části s prostorem na pomůcky s uzamykatelnými dvířky. Jedna přestavitelná polička olepená ze všech čtyř stran. Dvířka a čelo zásuvky olepené 2mm ABS hranou bezespárovou technologií, nesmí být použiti lepení PUR ani EVA. Sokl se stavitelnýma nožičkama. Zapojení, revize. Ba</t>
    </r>
  </si>
  <si>
    <r>
      <t>Žákovský laboratorní mycí stůl s rozměry š500xh1400xv900mm z jackelové konstrukce 40x20mm s komaxitovou úpravou, výběr barev RAL. Krytování rozvodů médií z laminované dřevotřísky tl. 18mm vložené do uzavřené kovové konstrukce chráněné ze všech čtyř stran s olepenými hranami ABS 0,5mm technologií PUR. Pracovní deska kompakt rezistant tl. 12mm. Pracovní deska tl. min. 12 mm, s černým jádrem, s oboustranným dekorem, který nesmí být jednobarevný, barvy bílý či  světle šedý s šedivými tečkami, (materiál musí být určený pro laboratoře)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Dva dřezy kameninové bílé 450x450 mm osazeny ze spodu pracovní desky, dvě baterie stojánkové vysoké. Zapojení. Všechny ABS hrany lepeny vlhkoodolným lepením s odolností min. 130</t>
    </r>
    <r>
      <rPr>
        <vertAlign val="superscript"/>
        <sz val="8"/>
        <color theme="1"/>
        <rFont val="Arial"/>
        <family val="2"/>
      </rPr>
      <t>o</t>
    </r>
    <r>
      <rPr>
        <sz val="8"/>
        <color theme="1"/>
        <rFont val="Arial"/>
        <family val="2"/>
      </rPr>
      <t>C.Dva keramické dřezy 450x450mm osazené zespodu pracovní desky, dvě pákové baterie vysoké. Zapojení.</t>
    </r>
  </si>
  <si>
    <t xml:space="preserve">Jednostranný laboratorní stůl s rozměry š1200xh700xv900mm z jackelové konstrukce 40x20mm s komaxitovou úpravou, výběr barev RAL. Krytování boků stolu a rozvodů médií z laminované dřevotřísky tl. 18mm s olepenými hranami ABS 0,5mm technologií PUR, desky vloženy do uzavřené kovové konstrukce, chráněny ze všech čtyř stran. Pracovní deska s pracovní deskou kompakt rezistant tl. 12mm, oblá hrana. Pracovní deska tl. min. 12 mm, s černým jádrem, s oboustranným dekorem, který nesmí být jednobarevný, barvy bílý či  světle šedý s šedivými tečkami, (materiál musí být určený pro laboratoře)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Laboratorní dvoupatrová police na laboratorní stůl s rozměry š1200xh290xv600mm z jackelové konstrukce 40x20mm s komaxitovou úpravou. Dva médiové sloupy požadujeme lichoběžníkové celokovové bez jiného materiálu pro montáž na laboratorní stůl s rozměry š115xh280xv590mm z jackelové 40x20mm a plechové konstrukce s komaxitovou úpravou. V každém sloupu zásuvka 230V. V pracovní desce stolu polypropylénová vpusť 150x150mm. Výtoková armatura s kohoutem a nátrubkem na napojení hadičky na vodu. Dvě skříňky se zásuvkou a dvířky. Rozměr š580xh400xv840mm. Korpus z laminované dřevotřísky tl. 18mm olepený 0,5mm ABS hranou technologií PUR, v horní části s uzamykatelnou zásuvkou na plnovýsuvech a  ve spodní části s prostorem na pomůcky s uzamykatelnými dvířky. Jedna přestavitelná polička olepená ze všech čtyř stran. Dvířka a čelo zásuvky olepené 2mm ABS hranou bezespárovou technologií, nesmí být použiti lepení PUR ani EVA. Sokl se stavitelnýma nožičkama. Zapojení, revize.
</t>
  </si>
  <si>
    <t xml:space="preserve">Laboratorní mycí stůl s rozměry š500xh700xv900mm z jackelové konstrukce 40x20mm s komaxitovou úpravou, výběr barev RAL. Krytování rozvodů médií z laminované dřevotřísky tl. 18mm, s olepenými hranami ABS 0,5mm technologií PUR s uzamykatelnými dvířky, desky vloženy do kovových konstrukcí chráněny ze všech čtyř stran. Pracovní deska kompakt rezistant tl. 12mm, s oblými hranami. Pracovní deska s pracovní deskou kompakt rezistant tl. 12mm, oblá hrana. Pracovní deska tl. min. 12 mm, s černým jádrem, s oboustranným dekorem, který nesmí být jednobarevný, barvy bílý či  světle šedý s šedivými tečkami, (materiál musí být určený pro laboratoře)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Mpa.Keramický dřez 450x450mm osazené zespodu pracovní desky, páková baterie vysoká. Zapojení.                </t>
  </si>
  <si>
    <t xml:space="preserve">Laboratorní mycí stůl s rozměry š500xh650xv900mm z jackelové konstrukce 40x20mm s komaxitovou úpravou, výběr barev RAL. Krytování rozvodů médií z laminované dřevotřísky tl. 18mm, s olepenými hranami ABS 0,5mm technologií PUR s uzamykatelnými dvířky, desky vloženy do kovových konstrukcí chráněny ze všech čtyř stran. Pracovní deska kompakt rezistant tl. 12mm, s oblými hranami. Pracovní deska s pracovní deskou kompakt rezistant tl. 12mm, oblá hrana. Pracovní deska tl. min. 12 mm, s černým jádrem, s oboustranným dekorem, který nesmí být jednobarevný, barvy bílý či  světle šedý s šedivými tečkami, (materiál musí být určený pro laboratoře)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Mpa.Keramický dřez 450x450mm osazené zespodu pracovní desky, páková baterie vysoká. Laboratorní mycí stůl s rozměry š600xh650xv900mm z jackelové konstrukce 40x20mm s komaxitovou úpravou. Krytování rozvodů médií z laminované dřevotřísky tl. 18mm, s olepenými hranami ABS 0,5mm technologií PUR s uzamykatelnými dvířky, desky vloženy do kovových konstrukcí chráněny ze všech čtyř stran. Pracovní deska kompakt rezistant tl. 12mm, s oblými hranami. Pracovní deska s pracovní deskou kompakt rezistant tl. 12mm, oblá hrana. Pracovní deska tl. min. 12 mm, s černým jádrem, s oboustranným dekorem, který nesmí být jednobarevný,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Mpa.Keramický dřez 450x450mm osazené zespodu pracovní desky, páková baterie. Laboratorní  stůl s rozměry š640xh650xv900mm z jackelové konstrukce 40x20mm s komaxitovou úpravou. Krytování rozvodů médií z laminované dřevotřísky tl. 18mm, s olepenými hranami ABS 0,5mm technologií PUR s uzamykatelnými dvířky, desky vloženy do kovových konstrukcí chráněny ze všech čtyř stran. Pracovní deska kompakt rezistant tl. 12mm, s oblými hranami. Pracovní deska s pracovní deskou kompakt rezistant tl. 12mm, oblá hrana. Pracovní deska tl. min. 12 mm, s černým jádrem, s oboustranným dekorem, který nesmí být jednobarevný,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 Zapojení.                </t>
  </si>
  <si>
    <t>Přípravný laboratorní stůl s rozměry š1200xh650xv900mm z jackelové konstrukce 40x20mm s komaxitovou úpravou, výběr barev RAL. Krytování boků stolu a rozvodů médií z laminované dřevotřísky tl. 18mm s olepenými hranami ABS 0,5mm technologií PUR. Pracovní deska s pracovní deskou kompakt rezistant tl. 12mm, oblá hrana. Pracovní deska tl. min. 12 mm, s černým jádrem, s oboustranným dekorem,  který nesmí být jednobarevný, barvy bílý či  světle šedý s šedivými tečkami, (materiál musí být určený pro laboratoře) s odolností dle SEFA 3-2010 odst. 2.1. (EXPOZICE 24h) kyselina fluorovodíková 48% - stupeň 1 vynikající, kyselina dusičná 70% - stupeň 0 bez účinku, kyselina octová 99% - stupeň 0 bez účinku, kyselina chromová 60% - stupeň 0 bez účinku, kyselina mravenčí  90% - stupeň 0 bez účinku, kyselina chlorovodíková 37%  - stupeň 0 bez účinku, kyselina dusičná 30%  - stupeň 0 bez účinku, kyselina fosforečná 85% - stupeň 0 bez účinku, kyselina sírová 33% - stupeň 0 bez účinku, roztok kyseliny sírové 33% a kyseliny dusičné 70% (1:1)  - stupeň 2 dobré, odolnost proti opotřebování povrchu 450U dle EN 438-2, bod 10, modul pružnosti E, EN ISO 178: 10000 Mpa.</t>
  </si>
  <si>
    <t>Stavba: SOŠ a SOU Jílové u Prahy, příspěvková organizace, Šenflukova 220, 254 01 Jílové, IČO: 14802015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</si>
</sst>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č&quot;_-;\-* #,##0.00\ &quot;Kč&quot;_-;_-* &quot;-&quot;??\ &quot;Kč&quot;_-;_-@_-"/>
    <numFmt numFmtId="164" formatCode="#,##0\ &quot;Kč&quot;"/>
    <numFmt numFmtId="165" formatCode="#,##0.00\ &quot;Kč&quot;"/>
  </numFmts>
  <fonts count="18">
    <font>
      <sz val="11"/>
      <color theme="1"/>
      <name val="Calibri"/>
      <family val="2"/>
      <scheme val="minor"/>
    </font>
    <font>
      <sz val="10"/>
      <name val="Arial"/>
      <family val="2"/>
    </font>
    <font>
      <sz val="10"/>
      <name val="Arial CE"/>
      <family val="2"/>
    </font>
    <font>
      <b/>
      <u val="single"/>
      <sz val="12"/>
      <name val="Arial CE"/>
      <family val="2"/>
    </font>
    <font>
      <u val="single"/>
      <sz val="10"/>
      <name val="Arial CE"/>
      <family val="2"/>
    </font>
    <font>
      <b/>
      <i/>
      <sz val="10"/>
      <name val="Arial CE"/>
      <family val="2"/>
    </font>
    <font>
      <sz val="9"/>
      <name val="Arial CE"/>
      <family val="2"/>
    </font>
    <font>
      <b/>
      <sz val="9"/>
      <name val="Arial CE"/>
      <family val="2"/>
    </font>
    <font>
      <sz val="8"/>
      <name val="Arial CE"/>
      <family val="2"/>
    </font>
    <font>
      <sz val="8"/>
      <name val="Arial"/>
      <family val="2"/>
    </font>
    <font>
      <sz val="8"/>
      <color theme="1"/>
      <name val="Arial"/>
      <family val="2"/>
    </font>
    <font>
      <b/>
      <sz val="12"/>
      <name val="Arial CE"/>
      <family val="2"/>
    </font>
    <font>
      <b/>
      <sz val="10"/>
      <name val="Arial CE"/>
      <family val="2"/>
    </font>
    <font>
      <b/>
      <sz val="11"/>
      <name val="Arial CE"/>
      <family val="2"/>
    </font>
    <font>
      <vertAlign val="superscript"/>
      <sz val="8"/>
      <name val="Arial CE"/>
      <family val="2"/>
    </font>
    <font>
      <sz val="8"/>
      <color rgb="FFFF0000"/>
      <name val="Arial CE"/>
      <family val="2"/>
    </font>
    <font>
      <vertAlign val="superscript"/>
      <sz val="8"/>
      <color theme="1"/>
      <name val="Arial"/>
      <family val="2"/>
    </font>
    <font>
      <b/>
      <sz val="11"/>
      <color theme="1"/>
      <name val="Calibri"/>
      <family val="2"/>
      <scheme val="minor"/>
    </font>
  </fonts>
  <fills count="3">
    <fill>
      <patternFill/>
    </fill>
    <fill>
      <patternFill patternType="gray125"/>
    </fill>
    <fill>
      <patternFill patternType="solid">
        <fgColor rgb="FFFFFF00"/>
        <bgColor indexed="64"/>
      </patternFill>
    </fill>
  </fills>
  <borders count="25">
    <border>
      <left/>
      <right/>
      <top/>
      <bottom/>
      <diagonal/>
    </border>
    <border>
      <left/>
      <right/>
      <top/>
      <bottom style="double"/>
    </border>
    <border>
      <left style="thin"/>
      <right style="thin"/>
      <top style="thin"/>
      <bottom style="thin"/>
    </border>
    <border>
      <left/>
      <right style="thin"/>
      <top style="thin"/>
      <bottom style="thin"/>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style="medium"/>
      <top style="medium"/>
      <bottom style="medium"/>
    </border>
    <border>
      <left style="thin"/>
      <right style="medium"/>
      <top/>
      <bottom/>
    </border>
    <border>
      <left/>
      <right style="medium"/>
      <top style="medium"/>
      <bottom/>
    </border>
    <border>
      <left style="double"/>
      <right/>
      <top style="double"/>
      <bottom style="double"/>
    </border>
    <border>
      <left/>
      <right/>
      <top style="double"/>
      <bottom style="double"/>
    </border>
    <border>
      <left/>
      <right style="double"/>
      <top style="double"/>
      <bottom style="double"/>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0" fillId="0" borderId="0">
      <alignment/>
      <protection/>
    </xf>
  </cellStyleXfs>
  <cellXfs count="116">
    <xf numFmtId="0" fontId="0" fillId="0" borderId="0" xfId="0"/>
    <xf numFmtId="0" fontId="2" fillId="0" borderId="0" xfId="20">
      <alignment/>
      <protection/>
    </xf>
    <xf numFmtId="0" fontId="4" fillId="0" borderId="1" xfId="20" applyFont="1" applyBorder="1" applyAlignment="1">
      <alignment horizontal="centerContinuous"/>
      <protection/>
    </xf>
    <xf numFmtId="0" fontId="4" fillId="0" borderId="0" xfId="20" applyFont="1" applyAlignment="1">
      <alignment horizontal="centerContinuous"/>
      <protection/>
    </xf>
    <xf numFmtId="0" fontId="4" fillId="0" borderId="0" xfId="20" applyFont="1" applyAlignment="1">
      <alignment horizontal="right"/>
      <protection/>
    </xf>
    <xf numFmtId="0" fontId="6" fillId="0" borderId="0" xfId="20" applyFont="1">
      <alignment/>
      <protection/>
    </xf>
    <xf numFmtId="0" fontId="2" fillId="0" borderId="0" xfId="20" applyAlignment="1">
      <alignment horizontal="right"/>
      <protection/>
    </xf>
    <xf numFmtId="49" fontId="7" fillId="0" borderId="2" xfId="20" applyNumberFormat="1" applyFont="1" applyBorder="1">
      <alignment/>
      <protection/>
    </xf>
    <xf numFmtId="0" fontId="7" fillId="0" borderId="3" xfId="20" applyFont="1" applyBorder="1" applyAlignment="1">
      <alignment horizontal="center"/>
      <protection/>
    </xf>
    <xf numFmtId="0" fontId="7" fillId="0" borderId="3" xfId="20" applyFont="1" applyBorder="1" applyAlignment="1">
      <alignment horizontal="center" wrapText="1"/>
      <protection/>
    </xf>
    <xf numFmtId="49" fontId="8" fillId="0" borderId="2" xfId="20" applyNumberFormat="1" applyFont="1" applyBorder="1" applyAlignment="1">
      <alignment horizontal="center" vertical="center" shrinkToFit="1"/>
      <protection/>
    </xf>
    <xf numFmtId="4" fontId="8" fillId="0" borderId="2" xfId="20" applyNumberFormat="1" applyFont="1" applyBorder="1" applyAlignment="1">
      <alignment horizontal="center" vertical="center"/>
      <protection/>
    </xf>
    <xf numFmtId="4" fontId="8" fillId="0" borderId="2" xfId="20" applyNumberFormat="1" applyFont="1" applyBorder="1" applyAlignment="1">
      <alignment horizontal="right"/>
      <protection/>
    </xf>
    <xf numFmtId="0" fontId="2" fillId="0" borderId="2" xfId="20" applyFont="1" applyBorder="1" applyAlignment="1">
      <alignment horizontal="center"/>
      <protection/>
    </xf>
    <xf numFmtId="0" fontId="9" fillId="0" borderId="2" xfId="21" applyFont="1" applyBorder="1" applyAlignment="1" applyProtection="1">
      <alignment horizontal="left" vertical="center" wrapText="1"/>
      <protection locked="0"/>
    </xf>
    <xf numFmtId="0" fontId="10" fillId="0" borderId="2" xfId="21" applyFont="1" applyBorder="1" applyAlignment="1">
      <alignment vertical="center" wrapText="1"/>
      <protection/>
    </xf>
    <xf numFmtId="0" fontId="2" fillId="0" borderId="0" xfId="21">
      <alignment/>
      <protection/>
    </xf>
    <xf numFmtId="0" fontId="11" fillId="0" borderId="0" xfId="21" applyFont="1">
      <alignment/>
      <protection/>
    </xf>
    <xf numFmtId="0" fontId="12" fillId="0" borderId="0" xfId="21" applyFont="1">
      <alignment/>
      <protection/>
    </xf>
    <xf numFmtId="0" fontId="12" fillId="0" borderId="4" xfId="21" applyFont="1" applyBorder="1">
      <alignment/>
      <protection/>
    </xf>
    <xf numFmtId="3" fontId="12" fillId="0" borderId="5" xfId="21" applyNumberFormat="1" applyFont="1" applyBorder="1">
      <alignment/>
      <protection/>
    </xf>
    <xf numFmtId="0" fontId="12" fillId="0" borderId="6" xfId="21" applyFont="1" applyBorder="1">
      <alignment/>
      <protection/>
    </xf>
    <xf numFmtId="0" fontId="12" fillId="0" borderId="0" xfId="21" applyFont="1">
      <alignment/>
      <protection/>
    </xf>
    <xf numFmtId="44" fontId="12" fillId="0" borderId="7" xfId="21" applyNumberFormat="1" applyFont="1" applyBorder="1">
      <alignment/>
      <protection/>
    </xf>
    <xf numFmtId="0" fontId="12" fillId="0" borderId="8" xfId="20" applyFont="1" applyBorder="1">
      <alignment/>
      <protection/>
    </xf>
    <xf numFmtId="0" fontId="12" fillId="0" borderId="9" xfId="20" applyFont="1" applyBorder="1">
      <alignment/>
      <protection/>
    </xf>
    <xf numFmtId="44" fontId="12" fillId="0" borderId="10" xfId="20" applyNumberFormat="1" applyFont="1" applyBorder="1">
      <alignment/>
      <protection/>
    </xf>
    <xf numFmtId="0" fontId="7" fillId="0" borderId="2" xfId="20" applyFont="1" applyBorder="1" applyAlignment="1">
      <alignment horizontal="center"/>
      <protection/>
    </xf>
    <xf numFmtId="0" fontId="7" fillId="0" borderId="2" xfId="20" applyFont="1" applyBorder="1" applyAlignment="1">
      <alignment horizontal="center" wrapText="1"/>
      <protection/>
    </xf>
    <xf numFmtId="4" fontId="8" fillId="0" borderId="2" xfId="20" applyNumberFormat="1" applyFont="1" applyBorder="1" applyAlignment="1">
      <alignment horizontal="right" vertical="center"/>
      <protection/>
    </xf>
    <xf numFmtId="4" fontId="8" fillId="0" borderId="2" xfId="20" applyNumberFormat="1" applyFont="1" applyBorder="1" applyAlignment="1">
      <alignment vertical="center"/>
      <protection/>
    </xf>
    <xf numFmtId="0" fontId="9" fillId="0" borderId="2" xfId="21" applyFont="1" applyBorder="1" applyAlignment="1" applyProtection="1">
      <alignment horizontal="left" vertical="top" wrapText="1"/>
      <protection locked="0"/>
    </xf>
    <xf numFmtId="49" fontId="8" fillId="0" borderId="2" xfId="20" applyNumberFormat="1" applyFont="1" applyBorder="1" applyAlignment="1">
      <alignment horizontal="center" shrinkToFit="1"/>
      <protection/>
    </xf>
    <xf numFmtId="4" fontId="8" fillId="0" borderId="2" xfId="20" applyNumberFormat="1" applyFont="1" applyBorder="1">
      <alignment/>
      <protection/>
    </xf>
    <xf numFmtId="0" fontId="2" fillId="0" borderId="2" xfId="20" applyFont="1" applyBorder="1" applyAlignment="1">
      <alignment horizontal="center" vertical="center"/>
      <protection/>
    </xf>
    <xf numFmtId="0" fontId="12" fillId="0" borderId="2" xfId="20" applyFont="1" applyBorder="1" applyAlignment="1">
      <alignment horizontal="center"/>
      <protection/>
    </xf>
    <xf numFmtId="0" fontId="13" fillId="0" borderId="2" xfId="20" applyFont="1" applyBorder="1" applyAlignment="1">
      <alignment wrapText="1"/>
      <protection/>
    </xf>
    <xf numFmtId="0" fontId="2" fillId="0" borderId="0" xfId="20" applyFont="1" applyAlignment="1">
      <alignment horizontal="center"/>
      <protection/>
    </xf>
    <xf numFmtId="0" fontId="9" fillId="0" borderId="0" xfId="21" applyFont="1" applyAlignment="1" applyProtection="1">
      <alignment horizontal="left" vertical="center" wrapText="1"/>
      <protection locked="0"/>
    </xf>
    <xf numFmtId="0" fontId="9" fillId="0" borderId="0" xfId="21" applyFont="1" applyAlignment="1" applyProtection="1">
      <alignment horizontal="left" vertical="top" wrapText="1"/>
      <protection locked="0"/>
    </xf>
    <xf numFmtId="49" fontId="8" fillId="0" borderId="0" xfId="20" applyNumberFormat="1" applyFont="1" applyAlignment="1">
      <alignment horizontal="center" shrinkToFit="1"/>
      <protection/>
    </xf>
    <xf numFmtId="4" fontId="8" fillId="0" borderId="0" xfId="20" applyNumberFormat="1" applyFont="1" applyAlignment="1">
      <alignment horizontal="right"/>
      <protection/>
    </xf>
    <xf numFmtId="4" fontId="8" fillId="0" borderId="0" xfId="20" applyNumberFormat="1" applyFont="1">
      <alignment/>
      <protection/>
    </xf>
    <xf numFmtId="0" fontId="12" fillId="0" borderId="11" xfId="21" applyFont="1" applyBorder="1">
      <alignment/>
      <protection/>
    </xf>
    <xf numFmtId="0" fontId="12" fillId="0" borderId="12" xfId="21" applyFont="1" applyBorder="1">
      <alignment/>
      <protection/>
    </xf>
    <xf numFmtId="3" fontId="12" fillId="0" borderId="13" xfId="21" applyNumberFormat="1" applyFont="1" applyBorder="1">
      <alignment/>
      <protection/>
    </xf>
    <xf numFmtId="3" fontId="12" fillId="0" borderId="14" xfId="21" applyNumberFormat="1" applyFont="1" applyBorder="1">
      <alignment/>
      <protection/>
    </xf>
    <xf numFmtId="0" fontId="9" fillId="0" borderId="2" xfId="21" applyFont="1" applyBorder="1" applyAlignment="1" applyProtection="1">
      <alignment vertical="top" wrapText="1"/>
      <protection locked="0"/>
    </xf>
    <xf numFmtId="0" fontId="9" fillId="0" borderId="2" xfId="20" applyFont="1" applyBorder="1" applyAlignment="1">
      <alignment vertical="top" wrapText="1"/>
      <protection/>
    </xf>
    <xf numFmtId="0" fontId="12" fillId="0" borderId="15" xfId="20" applyFont="1" applyBorder="1">
      <alignment/>
      <protection/>
    </xf>
    <xf numFmtId="0" fontId="2" fillId="0" borderId="2" xfId="20" applyBorder="1" applyAlignment="1">
      <alignment horizontal="center"/>
      <protection/>
    </xf>
    <xf numFmtId="0" fontId="2" fillId="0" borderId="2" xfId="20" applyBorder="1" applyAlignment="1">
      <alignment horizontal="right"/>
      <protection/>
    </xf>
    <xf numFmtId="0" fontId="2" fillId="0" borderId="2" xfId="20" applyBorder="1">
      <alignment/>
      <protection/>
    </xf>
    <xf numFmtId="0" fontId="9" fillId="0" borderId="15" xfId="21" applyFont="1" applyBorder="1" applyAlignment="1" applyProtection="1">
      <alignment horizontal="left" vertical="center" wrapText="1"/>
      <protection locked="0"/>
    </xf>
    <xf numFmtId="0" fontId="2" fillId="0" borderId="0" xfId="20" applyAlignment="1">
      <alignment vertical="center"/>
      <protection/>
    </xf>
    <xf numFmtId="0" fontId="12" fillId="0" borderId="16" xfId="20" applyFont="1" applyBorder="1" applyAlignment="1">
      <alignment horizontal="center"/>
      <protection/>
    </xf>
    <xf numFmtId="0" fontId="12" fillId="0" borderId="17" xfId="20" applyFont="1" applyBorder="1">
      <alignment/>
      <protection/>
    </xf>
    <xf numFmtId="0" fontId="2" fillId="0" borderId="17" xfId="20" applyBorder="1" applyAlignment="1">
      <alignment horizontal="center"/>
      <protection/>
    </xf>
    <xf numFmtId="0" fontId="2" fillId="0" borderId="17" xfId="20" applyBorder="1" applyAlignment="1">
      <alignment horizontal="right"/>
      <protection/>
    </xf>
    <xf numFmtId="0" fontId="2" fillId="0" borderId="17" xfId="20" applyBorder="1">
      <alignment/>
      <protection/>
    </xf>
    <xf numFmtId="4" fontId="8" fillId="0" borderId="17" xfId="20" applyNumberFormat="1" applyFont="1" applyBorder="1" applyAlignment="1">
      <alignment horizontal="right" vertical="center"/>
      <protection/>
    </xf>
    <xf numFmtId="0" fontId="2" fillId="0" borderId="17" xfId="20" applyFont="1" applyBorder="1" applyAlignment="1">
      <alignment horizontal="center" vertical="center"/>
      <protection/>
    </xf>
    <xf numFmtId="0" fontId="8" fillId="0" borderId="17" xfId="20" applyFont="1" applyBorder="1" applyAlignment="1">
      <alignment vertical="center" wrapText="1"/>
      <protection/>
    </xf>
    <xf numFmtId="49" fontId="8" fillId="0" borderId="17" xfId="20" applyNumberFormat="1" applyFont="1" applyBorder="1" applyAlignment="1">
      <alignment horizontal="center" vertical="center" shrinkToFit="1"/>
      <protection/>
    </xf>
    <xf numFmtId="4" fontId="8" fillId="0" borderId="17" xfId="20" applyNumberFormat="1" applyFont="1" applyBorder="1" applyAlignment="1">
      <alignment vertical="center"/>
      <protection/>
    </xf>
    <xf numFmtId="0" fontId="2" fillId="0" borderId="18" xfId="20" applyFont="1" applyBorder="1" applyAlignment="1">
      <alignment horizontal="center"/>
      <protection/>
    </xf>
    <xf numFmtId="0" fontId="5" fillId="0" borderId="18" xfId="20" applyFont="1" applyBorder="1">
      <alignment/>
      <protection/>
    </xf>
    <xf numFmtId="0" fontId="2" fillId="0" borderId="18" xfId="20" applyBorder="1" applyAlignment="1">
      <alignment horizontal="center"/>
      <protection/>
    </xf>
    <xf numFmtId="4" fontId="2" fillId="0" borderId="18" xfId="20" applyNumberFormat="1" applyBorder="1" applyAlignment="1">
      <alignment horizontal="right"/>
      <protection/>
    </xf>
    <xf numFmtId="4" fontId="12" fillId="0" borderId="18" xfId="20" applyNumberFormat="1" applyFont="1" applyBorder="1">
      <alignment/>
      <protection/>
    </xf>
    <xf numFmtId="0" fontId="2" fillId="0" borderId="0" xfId="20" applyAlignment="1">
      <alignment horizontal="center"/>
      <protection/>
    </xf>
    <xf numFmtId="0" fontId="12" fillId="0" borderId="13" xfId="21" applyFont="1" applyBorder="1">
      <alignment/>
      <protection/>
    </xf>
    <xf numFmtId="0" fontId="12" fillId="0" borderId="14" xfId="21" applyFont="1" applyBorder="1" applyAlignment="1">
      <alignment horizontal="center" vertical="center"/>
      <protection/>
    </xf>
    <xf numFmtId="0" fontId="12" fillId="0" borderId="19" xfId="21" applyFont="1" applyBorder="1" applyAlignment="1">
      <alignment horizontal="center" vertical="center"/>
      <protection/>
    </xf>
    <xf numFmtId="3" fontId="2" fillId="0" borderId="7" xfId="21" applyNumberFormat="1" applyFont="1" applyBorder="1">
      <alignment/>
      <protection/>
    </xf>
    <xf numFmtId="4" fontId="2" fillId="0" borderId="17" xfId="21" applyNumberFormat="1" applyFont="1" applyBorder="1">
      <alignment/>
      <protection/>
    </xf>
    <xf numFmtId="4" fontId="2" fillId="0" borderId="20" xfId="21" applyNumberFormat="1" applyFont="1" applyBorder="1">
      <alignment/>
      <protection/>
    </xf>
    <xf numFmtId="0" fontId="12" fillId="0" borderId="2" xfId="20" applyFont="1" applyBorder="1">
      <alignment/>
      <protection/>
    </xf>
    <xf numFmtId="0" fontId="9" fillId="0" borderId="2" xfId="21" applyFont="1" applyBorder="1" applyAlignment="1" applyProtection="1">
      <alignment vertical="center" wrapText="1"/>
      <protection locked="0"/>
    </xf>
    <xf numFmtId="4" fontId="8" fillId="2" borderId="2" xfId="20" applyNumberFormat="1" applyFont="1" applyFill="1" applyBorder="1" applyAlignment="1">
      <alignment horizontal="right" vertical="center"/>
      <protection/>
    </xf>
    <xf numFmtId="4" fontId="8" fillId="2" borderId="2" xfId="20" applyNumberFormat="1" applyFont="1" applyFill="1" applyBorder="1" applyAlignment="1">
      <alignment horizontal="right"/>
      <protection/>
    </xf>
    <xf numFmtId="164" fontId="12" fillId="0" borderId="19" xfId="21" applyNumberFormat="1" applyFont="1" applyBorder="1">
      <alignment/>
      <protection/>
    </xf>
    <xf numFmtId="0" fontId="9" fillId="2" borderId="2" xfId="21" applyFont="1" applyFill="1" applyBorder="1" applyAlignment="1" applyProtection="1">
      <alignment horizontal="left" vertical="center" wrapText="1"/>
      <protection locked="0"/>
    </xf>
    <xf numFmtId="0" fontId="2" fillId="0" borderId="2" xfId="20" applyFont="1" applyBorder="1" applyAlignment="1">
      <alignment horizontal="center" vertical="center"/>
      <protection/>
    </xf>
    <xf numFmtId="0" fontId="10" fillId="0" borderId="2" xfId="21" applyFont="1" applyBorder="1" applyAlignment="1">
      <alignment vertical="top" wrapText="1"/>
      <protection/>
    </xf>
    <xf numFmtId="4" fontId="8" fillId="2" borderId="17" xfId="20" applyNumberFormat="1" applyFont="1" applyFill="1" applyBorder="1" applyAlignment="1">
      <alignment horizontal="right" vertical="center"/>
      <protection/>
    </xf>
    <xf numFmtId="0" fontId="6" fillId="0" borderId="6" xfId="21" applyFont="1" applyBorder="1">
      <alignment/>
      <protection/>
    </xf>
    <xf numFmtId="0" fontId="10" fillId="2" borderId="2" xfId="21" applyFont="1" applyFill="1" applyBorder="1" applyAlignment="1">
      <alignment vertical="center" wrapText="1"/>
      <protection/>
    </xf>
    <xf numFmtId="165" fontId="8" fillId="0" borderId="2" xfId="20" applyNumberFormat="1" applyFont="1" applyBorder="1" applyAlignment="1">
      <alignment horizontal="right"/>
      <protection/>
    </xf>
    <xf numFmtId="165" fontId="12" fillId="0" borderId="19" xfId="21" applyNumberFormat="1" applyFont="1" applyBorder="1">
      <alignment/>
      <protection/>
    </xf>
    <xf numFmtId="165" fontId="12" fillId="0" borderId="14" xfId="21" applyNumberFormat="1" applyFont="1" applyBorder="1">
      <alignment/>
      <protection/>
    </xf>
    <xf numFmtId="0" fontId="2" fillId="0" borderId="0" xfId="20" applyAlignment="1">
      <alignment horizontal="center" vertical="center"/>
      <protection/>
    </xf>
    <xf numFmtId="0" fontId="7" fillId="0" borderId="2" xfId="20" applyFont="1" applyBorder="1" applyAlignment="1">
      <alignment horizontal="center" vertical="center"/>
      <protection/>
    </xf>
    <xf numFmtId="4" fontId="8" fillId="0" borderId="0" xfId="20" applyNumberFormat="1" applyFont="1" applyAlignment="1">
      <alignment horizontal="center" vertical="center"/>
      <protection/>
    </xf>
    <xf numFmtId="0" fontId="2" fillId="0" borderId="0" xfId="21" applyAlignment="1">
      <alignment horizontal="center" vertical="center"/>
      <protection/>
    </xf>
    <xf numFmtId="3" fontId="12" fillId="0" borderId="14" xfId="21" applyNumberFormat="1" applyFont="1" applyBorder="1" applyAlignment="1">
      <alignment horizontal="center" vertical="center"/>
      <protection/>
    </xf>
    <xf numFmtId="0" fontId="0" fillId="0" borderId="0" xfId="0" applyAlignment="1">
      <alignment horizontal="center" vertical="center"/>
    </xf>
    <xf numFmtId="0" fontId="7" fillId="0" borderId="2" xfId="20" applyFont="1" applyBorder="1" applyAlignment="1">
      <alignment horizontal="center" vertical="center" wrapText="1"/>
      <protection/>
    </xf>
    <xf numFmtId="49" fontId="7" fillId="0" borderId="2" xfId="20" applyNumberFormat="1" applyFont="1" applyBorder="1" applyAlignment="1">
      <alignment vertical="center"/>
      <protection/>
    </xf>
    <xf numFmtId="0" fontId="7" fillId="0" borderId="2" xfId="20" applyFont="1" applyBorder="1" applyAlignment="1">
      <alignment horizontal="left" vertical="center"/>
      <protection/>
    </xf>
    <xf numFmtId="0" fontId="7" fillId="0" borderId="3" xfId="20" applyFont="1" applyBorder="1" applyAlignment="1">
      <alignment horizontal="center"/>
      <protection/>
    </xf>
    <xf numFmtId="4" fontId="15" fillId="0" borderId="2" xfId="20" applyNumberFormat="1" applyFont="1" applyBorder="1" applyAlignment="1">
      <alignment horizontal="right"/>
      <protection/>
    </xf>
    <xf numFmtId="4" fontId="2" fillId="0" borderId="0" xfId="20" applyNumberFormat="1">
      <alignment/>
      <protection/>
    </xf>
    <xf numFmtId="0" fontId="10" fillId="0" borderId="2" xfId="22" applyFont="1" applyBorder="1" applyAlignment="1">
      <alignment horizontal="left" vertical="top" wrapText="1"/>
      <protection/>
    </xf>
    <xf numFmtId="165" fontId="12" fillId="0" borderId="21" xfId="21" applyNumberFormat="1" applyFont="1" applyBorder="1">
      <alignment/>
      <protection/>
    </xf>
    <xf numFmtId="0" fontId="17" fillId="0" borderId="0" xfId="0" applyFont="1"/>
    <xf numFmtId="0" fontId="3" fillId="0" borderId="0" xfId="20" applyFont="1" applyAlignment="1">
      <alignment horizontal="center"/>
      <protection/>
    </xf>
    <xf numFmtId="0" fontId="9" fillId="0" borderId="15" xfId="21" applyFont="1" applyBorder="1" applyAlignment="1" applyProtection="1">
      <alignment horizontal="left" vertical="center" wrapText="1"/>
      <protection locked="0"/>
    </xf>
    <xf numFmtId="0" fontId="9" fillId="0" borderId="3" xfId="21" applyFont="1" applyBorder="1" applyAlignment="1" applyProtection="1">
      <alignment horizontal="left" vertical="center" wrapText="1"/>
      <protection locked="0"/>
    </xf>
    <xf numFmtId="0" fontId="9" fillId="0" borderId="15" xfId="21" applyFont="1" applyBorder="1" applyAlignment="1" applyProtection="1">
      <alignment vertical="center" wrapText="1"/>
      <protection locked="0"/>
    </xf>
    <xf numFmtId="0" fontId="9" fillId="0" borderId="3" xfId="21" applyFont="1" applyBorder="1" applyAlignment="1" applyProtection="1">
      <alignment vertical="center" wrapText="1"/>
      <protection locked="0"/>
    </xf>
    <xf numFmtId="0" fontId="9" fillId="0" borderId="2" xfId="21" applyFont="1" applyBorder="1" applyAlignment="1" applyProtection="1">
      <alignment horizontal="left" vertical="center" wrapText="1"/>
      <protection locked="0"/>
    </xf>
    <xf numFmtId="0" fontId="10" fillId="0" borderId="2" xfId="21" applyFont="1" applyBorder="1" applyAlignment="1">
      <alignment horizontal="left" vertical="center" wrapText="1"/>
      <protection/>
    </xf>
    <xf numFmtId="0" fontId="11" fillId="0" borderId="22" xfId="20" applyFont="1" applyBorder="1" applyAlignment="1">
      <alignment horizontal="center" wrapText="1"/>
      <protection/>
    </xf>
    <xf numFmtId="0" fontId="11" fillId="0" borderId="23" xfId="20" applyFont="1" applyBorder="1" applyAlignment="1">
      <alignment horizontal="center" wrapText="1"/>
      <protection/>
    </xf>
    <xf numFmtId="0" fontId="11" fillId="0" borderId="24" xfId="20" applyFont="1" applyBorder="1" applyAlignment="1">
      <alignment horizontal="center" wrapText="1"/>
      <protection/>
    </xf>
  </cellXfs>
  <cellStyles count="9">
    <cellStyle name="Normal" xfId="0"/>
    <cellStyle name="Percent" xfId="15"/>
    <cellStyle name="Currency" xfId="16"/>
    <cellStyle name="Currency [0]" xfId="17"/>
    <cellStyle name="Comma" xfId="18"/>
    <cellStyle name="Comma [0]" xfId="19"/>
    <cellStyle name="normální_POL.XLS" xfId="20"/>
    <cellStyle name="Normální 2" xfId="21"/>
    <cellStyle name="Normální 3"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abSelected="1" workbookViewId="0" topLeftCell="A1">
      <selection activeCell="H3" sqref="H3"/>
    </sheetView>
  </sheetViews>
  <sheetFormatPr defaultColWidth="9.140625" defaultRowHeight="15"/>
  <cols>
    <col min="2" max="2" width="27.00390625" style="0" customWidth="1"/>
    <col min="3" max="3" width="12.140625" style="0" customWidth="1"/>
    <col min="4" max="4" width="10.8515625" style="0" customWidth="1"/>
    <col min="5" max="5" width="7.57421875" style="0" bestFit="1" customWidth="1"/>
  </cols>
  <sheetData>
    <row r="1" spans="1:5" ht="15.5">
      <c r="A1" s="106" t="s">
        <v>123</v>
      </c>
      <c r="B1" s="106"/>
      <c r="C1" s="106"/>
      <c r="D1" s="106"/>
      <c r="E1" s="106"/>
    </row>
    <row r="2" spans="1:5" ht="15" thickBot="1">
      <c r="A2" s="1"/>
      <c r="B2" s="2"/>
      <c r="C2" s="3"/>
      <c r="D2" s="4"/>
      <c r="E2" s="3"/>
    </row>
    <row r="3" spans="1:5" ht="34" customHeight="1" thickBot="1" thickTop="1">
      <c r="A3" s="113" t="s">
        <v>149</v>
      </c>
      <c r="B3" s="114"/>
      <c r="C3" s="114"/>
      <c r="D3" s="114"/>
      <c r="E3" s="115"/>
    </row>
    <row r="4" spans="1:5" ht="15" thickTop="1">
      <c r="A4" s="5"/>
      <c r="B4" s="1"/>
      <c r="C4" s="1"/>
      <c r="D4" s="6"/>
      <c r="E4" s="1"/>
    </row>
    <row r="5" spans="1:5" ht="15">
      <c r="A5" s="7" t="s">
        <v>0</v>
      </c>
      <c r="B5" s="8" t="s">
        <v>1</v>
      </c>
      <c r="C5" s="8" t="s">
        <v>2</v>
      </c>
      <c r="D5" s="8" t="s">
        <v>3</v>
      </c>
      <c r="E5" s="9" t="s">
        <v>4</v>
      </c>
    </row>
    <row r="6" spans="1:5" ht="16.5" customHeight="1">
      <c r="A6" s="13">
        <v>1</v>
      </c>
      <c r="B6" s="82" t="s">
        <v>68</v>
      </c>
      <c r="C6" s="10" t="s">
        <v>5</v>
      </c>
      <c r="D6" s="11">
        <v>1</v>
      </c>
      <c r="E6" s="88">
        <f>'Laboratoř chemie, vybavení'!G39</f>
        <v>0</v>
      </c>
    </row>
    <row r="7" spans="1:5" ht="16.5" customHeight="1">
      <c r="A7" s="13">
        <v>1</v>
      </c>
      <c r="B7" s="82" t="s">
        <v>116</v>
      </c>
      <c r="C7" s="10" t="s">
        <v>5</v>
      </c>
      <c r="D7" s="11">
        <v>1</v>
      </c>
      <c r="E7" s="88">
        <f>'Sklad chemie, vybavení'!G15</f>
        <v>0</v>
      </c>
    </row>
    <row r="8" spans="1:5" ht="15">
      <c r="A8" s="13">
        <v>2</v>
      </c>
      <c r="B8" s="82" t="s">
        <v>6</v>
      </c>
      <c r="C8" s="10" t="s">
        <v>5</v>
      </c>
      <c r="D8" s="11">
        <v>1</v>
      </c>
      <c r="E8" s="88">
        <f>'Stavební část'!F24</f>
        <v>0</v>
      </c>
    </row>
    <row r="9" spans="1:5" ht="15">
      <c r="A9" s="13">
        <v>3</v>
      </c>
      <c r="B9" s="87" t="s">
        <v>7</v>
      </c>
      <c r="C9" s="10" t="s">
        <v>5</v>
      </c>
      <c r="D9" s="11">
        <v>1</v>
      </c>
      <c r="E9" s="88">
        <f>'Položky elektro'!F40</f>
        <v>0</v>
      </c>
    </row>
    <row r="10" spans="1:5" ht="15">
      <c r="A10" s="13">
        <v>4</v>
      </c>
      <c r="B10" s="82" t="s">
        <v>95</v>
      </c>
      <c r="C10" s="10" t="s">
        <v>5</v>
      </c>
      <c r="D10" s="11">
        <v>1</v>
      </c>
      <c r="E10" s="88">
        <f>'Položky voda'!F27</f>
        <v>0</v>
      </c>
    </row>
    <row r="11" spans="1:5" ht="15">
      <c r="A11" s="13">
        <v>5</v>
      </c>
      <c r="B11" s="82" t="s">
        <v>94</v>
      </c>
      <c r="C11" s="10" t="s">
        <v>5</v>
      </c>
      <c r="D11" s="11">
        <v>1</v>
      </c>
      <c r="E11" s="88">
        <f>Vzduchotechnika!F8</f>
        <v>0</v>
      </c>
    </row>
    <row r="12" spans="1:5" ht="15">
      <c r="A12" s="16"/>
      <c r="B12" s="16"/>
      <c r="C12" s="16"/>
      <c r="D12" s="16"/>
      <c r="E12" s="16"/>
    </row>
    <row r="13" spans="1:5" ht="16.5" thickBot="1">
      <c r="A13" s="16"/>
      <c r="B13" s="17" t="s">
        <v>8</v>
      </c>
      <c r="C13" s="16"/>
      <c r="D13" s="16"/>
      <c r="E13" s="16"/>
    </row>
    <row r="14" spans="1:5" ht="15">
      <c r="A14" s="18"/>
      <c r="B14" s="19" t="s">
        <v>67</v>
      </c>
      <c r="C14" s="20"/>
      <c r="D14" s="20"/>
      <c r="E14" s="104">
        <f>SUM(E6:E11)</f>
        <v>0</v>
      </c>
    </row>
    <row r="15" spans="1:5" ht="15">
      <c r="A15" s="16"/>
      <c r="B15" s="21" t="s">
        <v>10</v>
      </c>
      <c r="C15" s="22"/>
      <c r="D15" s="22"/>
      <c r="E15" s="23">
        <f>E14*0.21</f>
        <v>0</v>
      </c>
    </row>
    <row r="16" spans="1:5" ht="15" thickBot="1">
      <c r="A16" s="1"/>
      <c r="B16" s="24" t="s">
        <v>11</v>
      </c>
      <c r="C16" s="25"/>
      <c r="D16" s="25"/>
      <c r="E16" s="26">
        <f>E14+E15</f>
        <v>0</v>
      </c>
    </row>
  </sheetData>
  <mergeCells count="2">
    <mergeCell ref="A1:E1"/>
    <mergeCell ref="A3:E3"/>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workbookViewId="0" topLeftCell="A29">
      <selection activeCell="B30" sqref="B30:C30"/>
    </sheetView>
  </sheetViews>
  <sheetFormatPr defaultColWidth="9.140625" defaultRowHeight="15"/>
  <cols>
    <col min="1" max="1" width="5.421875" style="0" customWidth="1"/>
    <col min="3" max="3" width="81.8515625" style="0" customWidth="1"/>
    <col min="4" max="4" width="6.28125" style="0" customWidth="1"/>
    <col min="5" max="5" width="9.140625" style="96" customWidth="1"/>
    <col min="6" max="6" width="11.8515625" style="0" customWidth="1"/>
    <col min="7" max="7" width="12.7109375" style="0" customWidth="1"/>
  </cols>
  <sheetData>
    <row r="1" spans="1:7" ht="15.5">
      <c r="A1" s="106" t="s">
        <v>68</v>
      </c>
      <c r="B1" s="106"/>
      <c r="C1" s="106"/>
      <c r="D1" s="106"/>
      <c r="E1" s="106"/>
      <c r="F1" s="106"/>
      <c r="G1" s="106"/>
    </row>
    <row r="2" spans="1:7" ht="15">
      <c r="A2" s="5"/>
      <c r="B2" s="1"/>
      <c r="C2" s="1"/>
      <c r="D2" s="1"/>
      <c r="E2" s="91"/>
      <c r="F2" s="1"/>
      <c r="G2" s="1"/>
    </row>
    <row r="3" spans="1:7" ht="23">
      <c r="A3" s="98" t="s">
        <v>0</v>
      </c>
      <c r="B3" s="99" t="s">
        <v>1</v>
      </c>
      <c r="C3" s="27"/>
      <c r="D3" s="92" t="s">
        <v>2</v>
      </c>
      <c r="E3" s="92" t="s">
        <v>3</v>
      </c>
      <c r="F3" s="97" t="s">
        <v>12</v>
      </c>
      <c r="G3" s="97" t="s">
        <v>13</v>
      </c>
    </row>
    <row r="4" spans="1:7" ht="15">
      <c r="A4" s="34">
        <v>1</v>
      </c>
      <c r="B4" s="111" t="s">
        <v>88</v>
      </c>
      <c r="C4" s="111"/>
      <c r="D4" s="10" t="s">
        <v>14</v>
      </c>
      <c r="E4" s="11">
        <v>4</v>
      </c>
      <c r="F4" s="79"/>
      <c r="G4" s="30">
        <f>E4*F4</f>
        <v>0</v>
      </c>
    </row>
    <row r="5" spans="1:7" ht="240.75" customHeight="1">
      <c r="A5" s="13"/>
      <c r="B5" s="14"/>
      <c r="C5" s="103" t="s">
        <v>143</v>
      </c>
      <c r="D5" s="32"/>
      <c r="E5" s="11"/>
      <c r="F5" s="12"/>
      <c r="G5" s="33"/>
    </row>
    <row r="6" spans="1:7" ht="15">
      <c r="A6" s="13">
        <v>2</v>
      </c>
      <c r="B6" s="112" t="s">
        <v>87</v>
      </c>
      <c r="C6" s="112"/>
      <c r="D6" s="32" t="s">
        <v>14</v>
      </c>
      <c r="E6" s="11">
        <v>2</v>
      </c>
      <c r="F6" s="80"/>
      <c r="G6" s="33">
        <f aca="true" t="shared" si="0" ref="G6">E6*F6</f>
        <v>0</v>
      </c>
    </row>
    <row r="7" spans="1:7" ht="156.75" customHeight="1">
      <c r="A7" s="13"/>
      <c r="B7" s="14"/>
      <c r="C7" s="103" t="s">
        <v>144</v>
      </c>
      <c r="D7" s="32"/>
      <c r="E7" s="11"/>
      <c r="F7" s="12"/>
      <c r="G7" s="33"/>
    </row>
    <row r="8" spans="1:7" ht="15">
      <c r="A8" s="13">
        <v>3</v>
      </c>
      <c r="B8" s="111" t="s">
        <v>89</v>
      </c>
      <c r="C8" s="111"/>
      <c r="D8" s="32" t="s">
        <v>14</v>
      </c>
      <c r="E8" s="11">
        <v>1</v>
      </c>
      <c r="F8" s="80"/>
      <c r="G8" s="33">
        <f aca="true" t="shared" si="1" ref="G8:G10">E8*F8</f>
        <v>0</v>
      </c>
    </row>
    <row r="9" spans="1:8" ht="212.25" customHeight="1">
      <c r="A9" s="13"/>
      <c r="B9" s="14"/>
      <c r="C9" s="47" t="s">
        <v>141</v>
      </c>
      <c r="D9" s="32"/>
      <c r="E9" s="11"/>
      <c r="F9" s="12"/>
      <c r="G9" s="33"/>
      <c r="H9" t="s">
        <v>126</v>
      </c>
    </row>
    <row r="10" spans="1:7" ht="15">
      <c r="A10" s="13">
        <v>4</v>
      </c>
      <c r="B10" s="111" t="s">
        <v>91</v>
      </c>
      <c r="C10" s="111"/>
      <c r="D10" s="32" t="s">
        <v>14</v>
      </c>
      <c r="E10" s="11">
        <v>2</v>
      </c>
      <c r="F10" s="80"/>
      <c r="G10" s="33">
        <f t="shared" si="1"/>
        <v>0</v>
      </c>
    </row>
    <row r="11" spans="1:7" ht="200">
      <c r="A11" s="35"/>
      <c r="B11" s="36"/>
      <c r="C11" s="48" t="s">
        <v>145</v>
      </c>
      <c r="D11" s="32"/>
      <c r="E11" s="11"/>
      <c r="F11" s="12"/>
      <c r="G11" s="33"/>
    </row>
    <row r="12" spans="1:7" ht="15">
      <c r="A12" s="13">
        <v>5</v>
      </c>
      <c r="B12" s="111" t="s">
        <v>92</v>
      </c>
      <c r="C12" s="111"/>
      <c r="D12" s="32" t="s">
        <v>14</v>
      </c>
      <c r="E12" s="11">
        <v>1</v>
      </c>
      <c r="F12" s="80"/>
      <c r="G12" s="33">
        <f aca="true" t="shared" si="2" ref="G12">E12*F12</f>
        <v>0</v>
      </c>
    </row>
    <row r="13" spans="1:7" ht="146.25" customHeight="1">
      <c r="A13" s="13"/>
      <c r="B13" s="14"/>
      <c r="C13" s="47" t="s">
        <v>146</v>
      </c>
      <c r="D13" s="32"/>
      <c r="E13" s="11"/>
      <c r="F13" s="12"/>
      <c r="G13" s="33"/>
    </row>
    <row r="14" spans="1:7" ht="16.5" customHeight="1">
      <c r="A14" s="34">
        <v>6</v>
      </c>
      <c r="B14" s="111" t="s">
        <v>90</v>
      </c>
      <c r="C14" s="111"/>
      <c r="D14" s="32" t="s">
        <v>14</v>
      </c>
      <c r="E14" s="11">
        <v>1</v>
      </c>
      <c r="F14" s="80"/>
      <c r="G14" s="33">
        <f aca="true" t="shared" si="3" ref="G14">E14*F14</f>
        <v>0</v>
      </c>
    </row>
    <row r="15" spans="1:7" ht="409.5" customHeight="1">
      <c r="A15" s="13"/>
      <c r="B15" s="14"/>
      <c r="C15" s="47" t="s">
        <v>147</v>
      </c>
      <c r="D15" s="32"/>
      <c r="E15" s="11"/>
      <c r="F15" s="12"/>
      <c r="G15" s="33"/>
    </row>
    <row r="16" spans="1:7" ht="16.5" customHeight="1">
      <c r="A16" s="34">
        <v>7</v>
      </c>
      <c r="B16" s="111" t="s">
        <v>100</v>
      </c>
      <c r="C16" s="111"/>
      <c r="D16" s="32" t="s">
        <v>14</v>
      </c>
      <c r="E16" s="11">
        <v>1</v>
      </c>
      <c r="F16" s="80"/>
      <c r="G16" s="33">
        <f aca="true" t="shared" si="4" ref="G16">E16*F16</f>
        <v>0</v>
      </c>
    </row>
    <row r="17" spans="1:7" ht="105.75" customHeight="1">
      <c r="A17" s="13"/>
      <c r="B17" s="14"/>
      <c r="C17" s="47" t="s">
        <v>148</v>
      </c>
      <c r="D17" s="32"/>
      <c r="E17" s="11"/>
      <c r="F17" s="12"/>
      <c r="G17" s="33"/>
    </row>
    <row r="18" spans="1:7" ht="20.25" customHeight="1">
      <c r="A18" s="34">
        <v>8</v>
      </c>
      <c r="B18" s="107" t="s">
        <v>101</v>
      </c>
      <c r="C18" s="108"/>
      <c r="D18" s="32" t="s">
        <v>14</v>
      </c>
      <c r="E18" s="11">
        <v>1</v>
      </c>
      <c r="F18" s="80"/>
      <c r="G18" s="33">
        <f>E18*F18</f>
        <v>0</v>
      </c>
    </row>
    <row r="19" spans="1:7" ht="132" customHeight="1">
      <c r="A19" s="13"/>
      <c r="B19" s="14"/>
      <c r="C19" s="47" t="s">
        <v>132</v>
      </c>
      <c r="D19" s="32"/>
      <c r="E19" s="11"/>
      <c r="F19" s="12"/>
      <c r="G19" s="33"/>
    </row>
    <row r="20" spans="1:7" ht="20.25" customHeight="1">
      <c r="A20" s="34">
        <v>9</v>
      </c>
      <c r="B20" s="107" t="s">
        <v>102</v>
      </c>
      <c r="C20" s="108"/>
      <c r="D20" s="32" t="s">
        <v>14</v>
      </c>
      <c r="E20" s="11">
        <v>1</v>
      </c>
      <c r="F20" s="80"/>
      <c r="G20" s="33">
        <f>E20*F20</f>
        <v>0</v>
      </c>
    </row>
    <row r="21" spans="1:7" ht="27" customHeight="1">
      <c r="A21" s="13"/>
      <c r="B21" s="14"/>
      <c r="C21" s="47" t="s">
        <v>142</v>
      </c>
      <c r="D21" s="32"/>
      <c r="E21" s="11"/>
      <c r="F21" s="12"/>
      <c r="G21" s="33"/>
    </row>
    <row r="22" spans="1:7" ht="20.25" customHeight="1">
      <c r="A22" s="34">
        <v>10</v>
      </c>
      <c r="B22" s="107" t="s">
        <v>103</v>
      </c>
      <c r="C22" s="108"/>
      <c r="D22" s="32" t="s">
        <v>14</v>
      </c>
      <c r="E22" s="11">
        <v>3</v>
      </c>
      <c r="F22" s="80"/>
      <c r="G22" s="33">
        <f>E22*F22</f>
        <v>0</v>
      </c>
    </row>
    <row r="23" spans="1:7" ht="52.5" customHeight="1">
      <c r="A23" s="13"/>
      <c r="B23" s="14"/>
      <c r="C23" s="47" t="s">
        <v>138</v>
      </c>
      <c r="D23" s="32"/>
      <c r="E23" s="11"/>
      <c r="F23" s="12"/>
      <c r="G23" s="33"/>
    </row>
    <row r="24" spans="1:7" ht="15">
      <c r="A24" s="34">
        <v>11</v>
      </c>
      <c r="B24" s="109" t="s">
        <v>104</v>
      </c>
      <c r="C24" s="110"/>
      <c r="D24" s="32" t="s">
        <v>14</v>
      </c>
      <c r="E24" s="11">
        <v>1</v>
      </c>
      <c r="F24" s="80"/>
      <c r="G24" s="33">
        <f>E24*F24</f>
        <v>0</v>
      </c>
    </row>
    <row r="25" spans="1:7" ht="200">
      <c r="A25" s="13"/>
      <c r="B25" s="14"/>
      <c r="C25" s="47" t="s">
        <v>133</v>
      </c>
      <c r="D25" s="32"/>
      <c r="E25" s="11"/>
      <c r="F25" s="12"/>
      <c r="G25" s="33"/>
    </row>
    <row r="26" spans="1:7" ht="20.25" customHeight="1">
      <c r="A26" s="34">
        <v>12</v>
      </c>
      <c r="B26" s="107" t="s">
        <v>106</v>
      </c>
      <c r="C26" s="108"/>
      <c r="D26" s="32" t="s">
        <v>14</v>
      </c>
      <c r="E26" s="11">
        <v>1</v>
      </c>
      <c r="F26" s="80"/>
      <c r="G26" s="33">
        <f>E26*F26</f>
        <v>0</v>
      </c>
    </row>
    <row r="27" spans="1:7" ht="27.75" customHeight="1">
      <c r="A27" s="13"/>
      <c r="B27" s="14"/>
      <c r="C27" s="47" t="s">
        <v>105</v>
      </c>
      <c r="D27" s="32"/>
      <c r="E27" s="11"/>
      <c r="F27" s="12"/>
      <c r="G27" s="33"/>
    </row>
    <row r="28" spans="1:7" ht="20.25" customHeight="1">
      <c r="A28" s="34">
        <v>13</v>
      </c>
      <c r="B28" s="107" t="s">
        <v>107</v>
      </c>
      <c r="C28" s="108"/>
      <c r="D28" s="32" t="s">
        <v>14</v>
      </c>
      <c r="E28" s="11">
        <v>1</v>
      </c>
      <c r="F28" s="80"/>
      <c r="G28" s="33">
        <f>E28*F28</f>
        <v>0</v>
      </c>
    </row>
    <row r="29" spans="1:7" ht="18" customHeight="1">
      <c r="A29" s="13"/>
      <c r="B29" s="14"/>
      <c r="C29" s="47" t="s">
        <v>127</v>
      </c>
      <c r="D29" s="32"/>
      <c r="E29" s="11"/>
      <c r="F29" s="12"/>
      <c r="G29" s="33"/>
    </row>
    <row r="30" spans="1:7" ht="20.25" customHeight="1">
      <c r="A30" s="34">
        <v>14</v>
      </c>
      <c r="B30" s="107" t="s">
        <v>108</v>
      </c>
      <c r="C30" s="108"/>
      <c r="D30" s="32" t="s">
        <v>14</v>
      </c>
      <c r="E30" s="11">
        <v>1</v>
      </c>
      <c r="F30" s="80"/>
      <c r="G30" s="33">
        <f>E30*F30</f>
        <v>0</v>
      </c>
    </row>
    <row r="31" spans="1:7" ht="15" customHeight="1">
      <c r="A31" s="13"/>
      <c r="B31" s="14"/>
      <c r="C31" s="47" t="s">
        <v>129</v>
      </c>
      <c r="D31" s="32"/>
      <c r="E31" s="11"/>
      <c r="F31" s="12"/>
      <c r="G31" s="33"/>
    </row>
    <row r="32" spans="1:7" ht="20.25" customHeight="1">
      <c r="A32" s="34">
        <v>15</v>
      </c>
      <c r="B32" s="107" t="s">
        <v>109</v>
      </c>
      <c r="C32" s="108"/>
      <c r="D32" s="32" t="s">
        <v>14</v>
      </c>
      <c r="E32" s="11">
        <v>1</v>
      </c>
      <c r="F32" s="80"/>
      <c r="G32" s="33">
        <f>E32*F32</f>
        <v>0</v>
      </c>
    </row>
    <row r="33" spans="1:7" ht="18.75" customHeight="1">
      <c r="A33" s="13"/>
      <c r="B33" s="14"/>
      <c r="C33" s="47" t="s">
        <v>128</v>
      </c>
      <c r="D33" s="32"/>
      <c r="E33" s="11"/>
      <c r="F33" s="12"/>
      <c r="G33" s="33"/>
    </row>
    <row r="34" spans="1:7" ht="15">
      <c r="A34" s="13">
        <v>14</v>
      </c>
      <c r="B34" s="111" t="s">
        <v>15</v>
      </c>
      <c r="C34" s="111"/>
      <c r="D34" s="32" t="s">
        <v>14</v>
      </c>
      <c r="E34" s="11">
        <v>1</v>
      </c>
      <c r="F34" s="80"/>
      <c r="G34" s="33">
        <f>E34*F34</f>
        <v>0</v>
      </c>
    </row>
    <row r="35" spans="1:7" ht="15">
      <c r="A35" s="13"/>
      <c r="B35" s="14"/>
      <c r="C35" s="14" t="s">
        <v>16</v>
      </c>
      <c r="D35" s="32"/>
      <c r="E35" s="11"/>
      <c r="F35" s="12"/>
      <c r="G35" s="33"/>
    </row>
    <row r="36" spans="1:7" ht="15">
      <c r="A36" s="37"/>
      <c r="B36" s="38"/>
      <c r="C36" s="39"/>
      <c r="D36" s="40"/>
      <c r="E36" s="93"/>
      <c r="F36" s="41"/>
      <c r="G36" s="42"/>
    </row>
    <row r="37" spans="1:7" ht="15">
      <c r="A37" s="16"/>
      <c r="B37" s="16"/>
      <c r="C37" s="16"/>
      <c r="D37" s="16"/>
      <c r="E37" s="94"/>
      <c r="F37" s="16"/>
      <c r="G37" s="16"/>
    </row>
    <row r="38" spans="1:7" ht="16.5" thickBot="1">
      <c r="A38" s="16"/>
      <c r="B38" s="17" t="s">
        <v>8</v>
      </c>
      <c r="C38" s="17"/>
      <c r="D38" s="16"/>
      <c r="E38" s="94"/>
      <c r="F38" s="16"/>
      <c r="G38" s="16"/>
    </row>
    <row r="39" spans="1:7" ht="15.75" thickBot="1">
      <c r="A39" s="43"/>
      <c r="B39" s="44" t="s">
        <v>9</v>
      </c>
      <c r="C39" s="44"/>
      <c r="D39" s="45"/>
      <c r="E39" s="95"/>
      <c r="F39" s="46"/>
      <c r="G39" s="81">
        <f>SUM(G4:G34)</f>
        <v>0</v>
      </c>
    </row>
    <row r="41" ht="15">
      <c r="C41" s="105" t="s">
        <v>96</v>
      </c>
    </row>
  </sheetData>
  <mergeCells count="17">
    <mergeCell ref="B26:C26"/>
    <mergeCell ref="B28:C28"/>
    <mergeCell ref="B30:C30"/>
    <mergeCell ref="B32:C32"/>
    <mergeCell ref="B34:C34"/>
    <mergeCell ref="A1:G1"/>
    <mergeCell ref="B4:C4"/>
    <mergeCell ref="B6:C6"/>
    <mergeCell ref="B8:C8"/>
    <mergeCell ref="B10:C10"/>
    <mergeCell ref="B22:C22"/>
    <mergeCell ref="B24:C24"/>
    <mergeCell ref="B12:C12"/>
    <mergeCell ref="B14:C14"/>
    <mergeCell ref="B16:C16"/>
    <mergeCell ref="B18:C18"/>
    <mergeCell ref="B20:C20"/>
  </mergeCells>
  <printOptions/>
  <pageMargins left="0.7" right="0.7" top="0.787401575" bottom="0.787401575" header="0.3" footer="0.3"/>
  <pageSetup fitToHeight="0"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election activeCell="L5" sqref="L5"/>
    </sheetView>
  </sheetViews>
  <sheetFormatPr defaultColWidth="9.140625" defaultRowHeight="15"/>
  <cols>
    <col min="1" max="1" width="5.421875" style="0" customWidth="1"/>
    <col min="3" max="3" width="81.8515625" style="0" customWidth="1"/>
    <col min="4" max="4" width="6.28125" style="0" customWidth="1"/>
    <col min="5" max="5" width="9.140625" style="96" customWidth="1"/>
    <col min="6" max="6" width="11.8515625" style="0" customWidth="1"/>
    <col min="7" max="7" width="12.7109375" style="0" customWidth="1"/>
  </cols>
  <sheetData>
    <row r="1" spans="1:7" ht="15.5">
      <c r="A1" s="106" t="s">
        <v>116</v>
      </c>
      <c r="B1" s="106"/>
      <c r="C1" s="106"/>
      <c r="D1" s="106"/>
      <c r="E1" s="106"/>
      <c r="F1" s="106"/>
      <c r="G1" s="106"/>
    </row>
    <row r="2" spans="1:7" ht="15">
      <c r="A2" s="5"/>
      <c r="B2" s="1"/>
      <c r="C2" s="1"/>
      <c r="D2" s="1"/>
      <c r="E2" s="91"/>
      <c r="F2" s="1"/>
      <c r="G2" s="1"/>
    </row>
    <row r="3" spans="1:7" ht="23">
      <c r="A3" s="98" t="s">
        <v>0</v>
      </c>
      <c r="B3" s="99" t="s">
        <v>1</v>
      </c>
      <c r="C3" s="27"/>
      <c r="D3" s="92" t="s">
        <v>2</v>
      </c>
      <c r="E3" s="92" t="s">
        <v>3</v>
      </c>
      <c r="F3" s="97" t="s">
        <v>12</v>
      </c>
      <c r="G3" s="97" t="s">
        <v>13</v>
      </c>
    </row>
    <row r="4" spans="1:7" ht="15">
      <c r="A4" s="34">
        <v>1</v>
      </c>
      <c r="B4" s="111" t="s">
        <v>117</v>
      </c>
      <c r="C4" s="111"/>
      <c r="D4" s="10" t="s">
        <v>14</v>
      </c>
      <c r="E4" s="11">
        <v>5</v>
      </c>
      <c r="F4" s="79"/>
      <c r="G4" s="30">
        <f>E4*F4</f>
        <v>0</v>
      </c>
    </row>
    <row r="5" spans="1:7" ht="60.75" customHeight="1">
      <c r="A5" s="13"/>
      <c r="B5" s="14"/>
      <c r="C5" s="103" t="s">
        <v>139</v>
      </c>
      <c r="D5" s="32"/>
      <c r="E5" s="11"/>
      <c r="F5" s="12"/>
      <c r="G5" s="33"/>
    </row>
    <row r="6" spans="1:7" ht="15">
      <c r="A6" s="13">
        <v>2</v>
      </c>
      <c r="B6" s="112" t="s">
        <v>119</v>
      </c>
      <c r="C6" s="112"/>
      <c r="D6" s="32" t="s">
        <v>14</v>
      </c>
      <c r="E6" s="11">
        <v>1</v>
      </c>
      <c r="F6" s="80"/>
      <c r="G6" s="33">
        <f aca="true" t="shared" si="0" ref="G6">E6*F6</f>
        <v>0</v>
      </c>
    </row>
    <row r="7" spans="1:7" ht="45" customHeight="1">
      <c r="A7" s="13"/>
      <c r="B7" s="14"/>
      <c r="C7" s="103" t="s">
        <v>118</v>
      </c>
      <c r="D7" s="32"/>
      <c r="E7" s="11"/>
      <c r="F7" s="12"/>
      <c r="G7" s="33"/>
    </row>
    <row r="8" spans="1:7" ht="15">
      <c r="A8" s="13">
        <v>3</v>
      </c>
      <c r="B8" s="111" t="s">
        <v>121</v>
      </c>
      <c r="C8" s="111"/>
      <c r="D8" s="32" t="s">
        <v>14</v>
      </c>
      <c r="E8" s="11">
        <v>2</v>
      </c>
      <c r="F8" s="80"/>
      <c r="G8" s="33">
        <f aca="true" t="shared" si="1" ref="G8">E8*F8</f>
        <v>0</v>
      </c>
    </row>
    <row r="9" spans="1:7" ht="62.25" customHeight="1">
      <c r="A9" s="13"/>
      <c r="B9" s="14"/>
      <c r="C9" s="47" t="s">
        <v>120</v>
      </c>
      <c r="D9" s="32"/>
      <c r="E9" s="11"/>
      <c r="F9" s="12"/>
      <c r="G9" s="33"/>
    </row>
    <row r="10" spans="1:7" ht="15">
      <c r="A10" s="13">
        <v>4</v>
      </c>
      <c r="B10" s="111" t="s">
        <v>15</v>
      </c>
      <c r="C10" s="111"/>
      <c r="D10" s="32" t="s">
        <v>14</v>
      </c>
      <c r="E10" s="11">
        <v>1</v>
      </c>
      <c r="F10" s="80"/>
      <c r="G10" s="33">
        <f>E10*F10</f>
        <v>0</v>
      </c>
    </row>
    <row r="11" spans="1:7" ht="15">
      <c r="A11" s="13"/>
      <c r="B11" s="14"/>
      <c r="C11" s="14" t="s">
        <v>16</v>
      </c>
      <c r="D11" s="32"/>
      <c r="E11" s="11"/>
      <c r="F11" s="12"/>
      <c r="G11" s="33"/>
    </row>
    <row r="12" spans="1:7" ht="15">
      <c r="A12" s="37"/>
      <c r="B12" s="38"/>
      <c r="C12" s="39"/>
      <c r="D12" s="40"/>
      <c r="E12" s="93"/>
      <c r="F12" s="41"/>
      <c r="G12" s="42"/>
    </row>
    <row r="13" spans="1:7" ht="15">
      <c r="A13" s="16"/>
      <c r="B13" s="16"/>
      <c r="C13" s="16"/>
      <c r="D13" s="16"/>
      <c r="E13" s="94"/>
      <c r="F13" s="16"/>
      <c r="G13" s="16"/>
    </row>
    <row r="14" spans="1:7" ht="16.5" thickBot="1">
      <c r="A14" s="16"/>
      <c r="B14" s="17" t="s">
        <v>8</v>
      </c>
      <c r="C14" s="17"/>
      <c r="D14" s="16"/>
      <c r="E14" s="94"/>
      <c r="F14" s="16"/>
      <c r="G14" s="16"/>
    </row>
    <row r="15" spans="1:7" ht="15.75" thickBot="1">
      <c r="A15" s="43"/>
      <c r="B15" s="44" t="s">
        <v>9</v>
      </c>
      <c r="C15" s="44"/>
      <c r="D15" s="45"/>
      <c r="E15" s="95"/>
      <c r="F15" s="46"/>
      <c r="G15" s="81">
        <f>SUM(G4:G10)</f>
        <v>0</v>
      </c>
    </row>
    <row r="17" ht="15">
      <c r="C17" s="105" t="s">
        <v>122</v>
      </c>
    </row>
  </sheetData>
  <mergeCells count="5">
    <mergeCell ref="B10:C10"/>
    <mergeCell ref="A1:G1"/>
    <mergeCell ref="B4:C4"/>
    <mergeCell ref="B6:C6"/>
    <mergeCell ref="B8:C8"/>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zoomScale="120" zoomScaleNormal="120" workbookViewId="0" topLeftCell="A1">
      <selection activeCell="C30" sqref="C30"/>
    </sheetView>
  </sheetViews>
  <sheetFormatPr defaultColWidth="9.140625" defaultRowHeight="15"/>
  <cols>
    <col min="2" max="2" width="52.28125" style="0" customWidth="1"/>
    <col min="5" max="5" width="15.28125" style="0" customWidth="1"/>
    <col min="6" max="6" width="14.00390625" style="0" customWidth="1"/>
  </cols>
  <sheetData>
    <row r="1" spans="1:6" s="1" customFormat="1" ht="15.5">
      <c r="A1" s="106" t="s">
        <v>112</v>
      </c>
      <c r="B1" s="106"/>
      <c r="C1" s="106"/>
      <c r="D1" s="106"/>
      <c r="E1" s="106"/>
      <c r="F1" s="106"/>
    </row>
    <row r="2" spans="2:6" s="1" customFormat="1" ht="12.75">
      <c r="B2" s="3"/>
      <c r="C2" s="3"/>
      <c r="D2" s="4"/>
      <c r="E2" s="3"/>
      <c r="F2" s="3"/>
    </row>
    <row r="3" spans="1:4" s="1" customFormat="1" ht="12.75">
      <c r="A3" s="5"/>
      <c r="D3" s="6"/>
    </row>
    <row r="4" spans="1:6" s="1" customFormat="1" ht="12.5">
      <c r="A4" s="7" t="s">
        <v>0</v>
      </c>
      <c r="B4" s="8" t="s">
        <v>1</v>
      </c>
      <c r="C4" s="8" t="s">
        <v>2</v>
      </c>
      <c r="D4" s="8" t="s">
        <v>3</v>
      </c>
      <c r="E4" s="9" t="s">
        <v>12</v>
      </c>
      <c r="F4" s="28" t="s">
        <v>13</v>
      </c>
    </row>
    <row r="5" spans="1:6" s="1" customFormat="1" ht="13">
      <c r="A5" s="35" t="s">
        <v>18</v>
      </c>
      <c r="B5" s="49"/>
      <c r="C5" s="50"/>
      <c r="D5" s="51"/>
      <c r="E5" s="51"/>
      <c r="F5" s="52"/>
    </row>
    <row r="6" spans="1:6" s="1" customFormat="1" ht="20">
      <c r="A6" s="83">
        <v>1</v>
      </c>
      <c r="B6" s="53" t="s">
        <v>135</v>
      </c>
      <c r="C6" s="32" t="s">
        <v>17</v>
      </c>
      <c r="D6" s="12">
        <v>61</v>
      </c>
      <c r="E6" s="80"/>
      <c r="F6" s="33">
        <f aca="true" t="shared" si="0" ref="F6:F21">D6*E6</f>
        <v>0</v>
      </c>
    </row>
    <row r="7" spans="1:6" s="54" customFormat="1" ht="20">
      <c r="A7" s="83">
        <v>2</v>
      </c>
      <c r="B7" s="31" t="s">
        <v>140</v>
      </c>
      <c r="C7" s="10" t="s">
        <v>79</v>
      </c>
      <c r="D7" s="29">
        <v>41</v>
      </c>
      <c r="E7" s="79"/>
      <c r="F7" s="29">
        <f>D7*E7</f>
        <v>0</v>
      </c>
    </row>
    <row r="8" spans="1:6" s="54" customFormat="1" ht="15.75" customHeight="1">
      <c r="A8" s="83">
        <v>3</v>
      </c>
      <c r="B8" s="14" t="s">
        <v>80</v>
      </c>
      <c r="C8" s="10" t="s">
        <v>17</v>
      </c>
      <c r="D8" s="29">
        <v>61</v>
      </c>
      <c r="E8" s="79"/>
      <c r="F8" s="29">
        <f aca="true" t="shared" si="1" ref="F8:F14">D8*E8</f>
        <v>0</v>
      </c>
    </row>
    <row r="9" spans="1:6" s="1" customFormat="1" ht="20">
      <c r="A9" s="83">
        <v>4</v>
      </c>
      <c r="B9" s="31" t="s">
        <v>19</v>
      </c>
      <c r="C9" s="10" t="s">
        <v>5</v>
      </c>
      <c r="D9" s="29">
        <v>1</v>
      </c>
      <c r="E9" s="79"/>
      <c r="F9" s="29">
        <f t="shared" si="1"/>
        <v>0</v>
      </c>
    </row>
    <row r="10" spans="1:6" s="1" customFormat="1" ht="20">
      <c r="A10" s="83">
        <v>5</v>
      </c>
      <c r="B10" s="53" t="s">
        <v>134</v>
      </c>
      <c r="C10" s="10" t="s">
        <v>17</v>
      </c>
      <c r="D10" s="29">
        <v>3</v>
      </c>
      <c r="E10" s="79"/>
      <c r="F10" s="29">
        <f t="shared" si="1"/>
        <v>0</v>
      </c>
    </row>
    <row r="11" spans="1:6" s="1" customFormat="1" ht="15.75" customHeight="1">
      <c r="A11" s="83">
        <v>6</v>
      </c>
      <c r="B11" s="14" t="s">
        <v>136</v>
      </c>
      <c r="C11" s="10" t="s">
        <v>17</v>
      </c>
      <c r="D11" s="29">
        <v>61</v>
      </c>
      <c r="E11" s="79"/>
      <c r="F11" s="29">
        <f t="shared" si="1"/>
        <v>0</v>
      </c>
    </row>
    <row r="12" spans="1:6" s="1" customFormat="1" ht="15.75" customHeight="1">
      <c r="A12" s="83">
        <v>7</v>
      </c>
      <c r="B12" s="14" t="s">
        <v>82</v>
      </c>
      <c r="C12" s="10" t="s">
        <v>17</v>
      </c>
      <c r="D12" s="29">
        <v>76</v>
      </c>
      <c r="E12" s="79"/>
      <c r="F12" s="29">
        <f t="shared" si="1"/>
        <v>0</v>
      </c>
    </row>
    <row r="13" spans="1:6" s="1" customFormat="1" ht="15.75" customHeight="1">
      <c r="A13" s="83">
        <v>8</v>
      </c>
      <c r="B13" s="14" t="s">
        <v>81</v>
      </c>
      <c r="C13" s="10" t="s">
        <v>17</v>
      </c>
      <c r="D13" s="29">
        <v>112</v>
      </c>
      <c r="E13" s="79"/>
      <c r="F13" s="29">
        <f t="shared" si="1"/>
        <v>0</v>
      </c>
    </row>
    <row r="14" spans="1:6" s="1" customFormat="1" ht="15.75" customHeight="1">
      <c r="A14" s="83">
        <v>9</v>
      </c>
      <c r="B14" s="14" t="s">
        <v>84</v>
      </c>
      <c r="C14" s="10" t="s">
        <v>83</v>
      </c>
      <c r="D14" s="29">
        <v>54</v>
      </c>
      <c r="E14" s="79"/>
      <c r="F14" s="29">
        <f t="shared" si="1"/>
        <v>0</v>
      </c>
    </row>
    <row r="15" spans="1:6" s="1" customFormat="1" ht="15.75" customHeight="1">
      <c r="A15" s="83">
        <v>10</v>
      </c>
      <c r="B15" s="31" t="s">
        <v>20</v>
      </c>
      <c r="C15" s="10" t="s">
        <v>5</v>
      </c>
      <c r="D15" s="29">
        <v>1</v>
      </c>
      <c r="E15" s="79"/>
      <c r="F15" s="30">
        <f t="shared" si="0"/>
        <v>0</v>
      </c>
    </row>
    <row r="16" spans="1:6" s="1" customFormat="1" ht="15.75" customHeight="1">
      <c r="A16" s="83">
        <v>11</v>
      </c>
      <c r="B16" s="84" t="s">
        <v>21</v>
      </c>
      <c r="C16" s="10" t="s">
        <v>5</v>
      </c>
      <c r="D16" s="29">
        <v>1</v>
      </c>
      <c r="E16" s="79"/>
      <c r="F16" s="30">
        <f t="shared" si="0"/>
        <v>0</v>
      </c>
    </row>
    <row r="17" spans="1:6" s="1" customFormat="1" ht="15.75" customHeight="1">
      <c r="A17" s="83">
        <v>12</v>
      </c>
      <c r="B17" s="84" t="s">
        <v>85</v>
      </c>
      <c r="C17" s="10" t="s">
        <v>17</v>
      </c>
      <c r="D17" s="29">
        <v>183</v>
      </c>
      <c r="E17" s="79"/>
      <c r="F17" s="30">
        <f t="shared" si="0"/>
        <v>0</v>
      </c>
    </row>
    <row r="18" spans="1:6" s="1" customFormat="1" ht="15.75" customHeight="1">
      <c r="A18" s="83">
        <v>13</v>
      </c>
      <c r="B18" s="84" t="s">
        <v>86</v>
      </c>
      <c r="C18" s="10" t="s">
        <v>5</v>
      </c>
      <c r="D18" s="29">
        <v>1</v>
      </c>
      <c r="E18" s="79"/>
      <c r="F18" s="30">
        <f t="shared" si="0"/>
        <v>0</v>
      </c>
    </row>
    <row r="19" spans="1:6" s="1" customFormat="1" ht="15.75" customHeight="1">
      <c r="A19" s="83">
        <v>14</v>
      </c>
      <c r="B19" s="84" t="s">
        <v>137</v>
      </c>
      <c r="C19" s="10" t="s">
        <v>17</v>
      </c>
      <c r="D19" s="29">
        <v>9</v>
      </c>
      <c r="E19" s="79"/>
      <c r="F19" s="30">
        <f t="shared" si="0"/>
        <v>0</v>
      </c>
    </row>
    <row r="20" spans="1:6" s="1" customFormat="1" ht="15.75" customHeight="1">
      <c r="A20" s="83">
        <v>15</v>
      </c>
      <c r="B20" s="84" t="s">
        <v>125</v>
      </c>
      <c r="C20" s="10" t="s">
        <v>14</v>
      </c>
      <c r="D20" s="29">
        <v>1</v>
      </c>
      <c r="E20" s="79"/>
      <c r="F20" s="30">
        <f t="shared" si="0"/>
        <v>0</v>
      </c>
    </row>
    <row r="21" spans="1:6" s="1" customFormat="1" ht="15.75" customHeight="1">
      <c r="A21" s="83">
        <v>16</v>
      </c>
      <c r="B21" s="84" t="s">
        <v>124</v>
      </c>
      <c r="C21" s="10" t="s">
        <v>14</v>
      </c>
      <c r="D21" s="29">
        <v>1</v>
      </c>
      <c r="E21" s="79"/>
      <c r="F21" s="30">
        <f t="shared" si="0"/>
        <v>0</v>
      </c>
    </row>
    <row r="22" spans="1:6" s="1" customFormat="1" ht="12.75">
      <c r="A22" s="16"/>
      <c r="B22" s="16"/>
      <c r="C22" s="16"/>
      <c r="D22" s="16"/>
      <c r="E22" s="16"/>
      <c r="F22" s="16"/>
    </row>
    <row r="23" spans="1:6" s="1" customFormat="1" ht="16.5" thickBot="1">
      <c r="A23" s="16"/>
      <c r="B23" s="17" t="s">
        <v>8</v>
      </c>
      <c r="C23" s="16"/>
      <c r="D23" s="16"/>
      <c r="E23" s="16"/>
      <c r="F23" s="16"/>
    </row>
    <row r="24" spans="1:6" s="1" customFormat="1" ht="13.5" thickBot="1">
      <c r="A24" s="43"/>
      <c r="B24" s="44" t="s">
        <v>9</v>
      </c>
      <c r="C24" s="45"/>
      <c r="D24" s="46"/>
      <c r="E24" s="46"/>
      <c r="F24" s="81">
        <f>SUM(F6:F21)</f>
        <v>0</v>
      </c>
    </row>
  </sheetData>
  <mergeCells count="1">
    <mergeCell ref="A1:F1"/>
  </mergeCells>
  <printOptions/>
  <pageMargins left="0.7" right="0.7" top="0.787401575" bottom="0.787401575" header="0.3" footer="0.3"/>
  <pageSetup fitToHeight="0"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workbookViewId="0" topLeftCell="A7">
      <selection activeCell="B17" sqref="B17"/>
    </sheetView>
  </sheetViews>
  <sheetFormatPr defaultColWidth="9.140625" defaultRowHeight="28.5" customHeight="1"/>
  <cols>
    <col min="2" max="2" width="51.7109375" style="0" customWidth="1"/>
    <col min="4" max="4" width="17.421875" style="0" customWidth="1"/>
    <col min="5" max="5" width="15.7109375" style="0" customWidth="1"/>
    <col min="6" max="6" width="13.57421875" style="0" customWidth="1"/>
  </cols>
  <sheetData>
    <row r="1" spans="1:6" s="1" customFormat="1" ht="28.5" customHeight="1">
      <c r="A1" s="106" t="s">
        <v>113</v>
      </c>
      <c r="B1" s="106"/>
      <c r="C1" s="106"/>
      <c r="D1" s="106"/>
      <c r="E1" s="106"/>
      <c r="F1" s="106"/>
    </row>
    <row r="2" spans="2:6" s="1" customFormat="1" ht="28.5" customHeight="1">
      <c r="B2" s="3"/>
      <c r="C2" s="3"/>
      <c r="D2" s="4"/>
      <c r="E2" s="3"/>
      <c r="F2" s="3"/>
    </row>
    <row r="3" spans="1:6" s="1" customFormat="1" ht="28.5" customHeight="1">
      <c r="A3" s="7" t="s">
        <v>0</v>
      </c>
      <c r="B3" s="27" t="s">
        <v>1</v>
      </c>
      <c r="C3" s="8" t="s">
        <v>2</v>
      </c>
      <c r="D3" s="100" t="s">
        <v>3</v>
      </c>
      <c r="E3" s="9" t="s">
        <v>12</v>
      </c>
      <c r="F3" s="28" t="s">
        <v>22</v>
      </c>
    </row>
    <row r="4" spans="1:6" s="1" customFormat="1" ht="28.5" customHeight="1">
      <c r="A4" s="55" t="s">
        <v>18</v>
      </c>
      <c r="B4" s="56" t="s">
        <v>23</v>
      </c>
      <c r="C4" s="57"/>
      <c r="D4" s="58"/>
      <c r="E4" s="58"/>
      <c r="F4" s="59"/>
    </row>
    <row r="5" spans="1:6" s="1" customFormat="1" ht="28.5" customHeight="1">
      <c r="A5" s="61">
        <v>1</v>
      </c>
      <c r="B5" s="62" t="s">
        <v>69</v>
      </c>
      <c r="C5" s="63" t="s">
        <v>24</v>
      </c>
      <c r="D5" s="60">
        <v>58</v>
      </c>
      <c r="E5" s="85"/>
      <c r="F5" s="64">
        <f aca="true" t="shared" si="0" ref="F5:F34">D5*E5</f>
        <v>0</v>
      </c>
    </row>
    <row r="6" spans="1:6" s="1" customFormat="1" ht="28.5" customHeight="1">
      <c r="A6" s="61">
        <v>2</v>
      </c>
      <c r="B6" s="62" t="s">
        <v>25</v>
      </c>
      <c r="C6" s="63" t="s">
        <v>24</v>
      </c>
      <c r="D6" s="60">
        <v>26</v>
      </c>
      <c r="E6" s="85"/>
      <c r="F6" s="64">
        <f t="shared" si="0"/>
        <v>0</v>
      </c>
    </row>
    <row r="7" spans="1:6" s="1" customFormat="1" ht="28.5" customHeight="1">
      <c r="A7" s="61">
        <v>3</v>
      </c>
      <c r="B7" s="62" t="s">
        <v>70</v>
      </c>
      <c r="C7" s="63" t="s">
        <v>24</v>
      </c>
      <c r="D7" s="60">
        <v>72</v>
      </c>
      <c r="E7" s="85"/>
      <c r="F7" s="64">
        <f t="shared" si="0"/>
        <v>0</v>
      </c>
    </row>
    <row r="8" spans="1:6" s="1" customFormat="1" ht="28.5" customHeight="1">
      <c r="A8" s="61">
        <v>4</v>
      </c>
      <c r="B8" s="62" t="s">
        <v>27</v>
      </c>
      <c r="C8" s="63" t="s">
        <v>26</v>
      </c>
      <c r="D8" s="60">
        <v>7</v>
      </c>
      <c r="E8" s="85"/>
      <c r="F8" s="64">
        <f t="shared" si="0"/>
        <v>0</v>
      </c>
    </row>
    <row r="9" spans="1:6" s="1" customFormat="1" ht="28.5" customHeight="1">
      <c r="A9" s="61">
        <v>5</v>
      </c>
      <c r="B9" s="62" t="s">
        <v>28</v>
      </c>
      <c r="C9" s="63" t="s">
        <v>26</v>
      </c>
      <c r="D9" s="60">
        <v>7</v>
      </c>
      <c r="E9" s="85"/>
      <c r="F9" s="64">
        <f t="shared" si="0"/>
        <v>0</v>
      </c>
    </row>
    <row r="10" spans="1:6" s="1" customFormat="1" ht="28.5" customHeight="1">
      <c r="A10" s="61">
        <v>6</v>
      </c>
      <c r="B10" s="62" t="s">
        <v>71</v>
      </c>
      <c r="C10" s="63" t="s">
        <v>26</v>
      </c>
      <c r="D10" s="60">
        <v>1</v>
      </c>
      <c r="E10" s="85"/>
      <c r="F10" s="64">
        <f t="shared" si="0"/>
        <v>0</v>
      </c>
    </row>
    <row r="11" spans="1:6" s="1" customFormat="1" ht="28.5" customHeight="1">
      <c r="A11" s="61">
        <v>7</v>
      </c>
      <c r="B11" s="62" t="s">
        <v>29</v>
      </c>
      <c r="C11" s="63" t="s">
        <v>26</v>
      </c>
      <c r="D11" s="60">
        <v>1</v>
      </c>
      <c r="E11" s="85"/>
      <c r="F11" s="64">
        <f t="shared" si="0"/>
        <v>0</v>
      </c>
    </row>
    <row r="12" spans="1:6" s="1" customFormat="1" ht="28.5" customHeight="1">
      <c r="A12" s="61">
        <v>8</v>
      </c>
      <c r="B12" s="62" t="s">
        <v>30</v>
      </c>
      <c r="C12" s="63" t="s">
        <v>26</v>
      </c>
      <c r="D12" s="60">
        <v>2</v>
      </c>
      <c r="E12" s="85"/>
      <c r="F12" s="64">
        <f t="shared" si="0"/>
        <v>0</v>
      </c>
    </row>
    <row r="13" spans="1:6" s="1" customFormat="1" ht="28.5" customHeight="1">
      <c r="A13" s="61">
        <v>9</v>
      </c>
      <c r="B13" s="62" t="s">
        <v>31</v>
      </c>
      <c r="C13" s="63" t="s">
        <v>26</v>
      </c>
      <c r="D13" s="60">
        <v>1</v>
      </c>
      <c r="E13" s="85"/>
      <c r="F13" s="64">
        <f t="shared" si="0"/>
        <v>0</v>
      </c>
    </row>
    <row r="14" spans="1:6" s="1" customFormat="1" ht="28.5" customHeight="1">
      <c r="A14" s="61">
        <v>10</v>
      </c>
      <c r="B14" s="62" t="s">
        <v>32</v>
      </c>
      <c r="C14" s="63" t="s">
        <v>26</v>
      </c>
      <c r="D14" s="60">
        <v>1</v>
      </c>
      <c r="E14" s="85"/>
      <c r="F14" s="64">
        <f t="shared" si="0"/>
        <v>0</v>
      </c>
    </row>
    <row r="15" spans="1:6" s="1" customFormat="1" ht="28.5" customHeight="1">
      <c r="A15" s="61">
        <v>11</v>
      </c>
      <c r="B15" s="62" t="s">
        <v>33</v>
      </c>
      <c r="C15" s="63" t="s">
        <v>26</v>
      </c>
      <c r="D15" s="60">
        <v>4</v>
      </c>
      <c r="E15" s="85"/>
      <c r="F15" s="64">
        <f t="shared" si="0"/>
        <v>0</v>
      </c>
    </row>
    <row r="16" spans="1:6" s="1" customFormat="1" ht="28.5" customHeight="1">
      <c r="A16" s="61">
        <v>12</v>
      </c>
      <c r="B16" s="62" t="s">
        <v>130</v>
      </c>
      <c r="C16" s="63" t="s">
        <v>26</v>
      </c>
      <c r="D16" s="60">
        <v>2</v>
      </c>
      <c r="E16" s="85"/>
      <c r="F16" s="64">
        <f t="shared" si="0"/>
        <v>0</v>
      </c>
    </row>
    <row r="17" spans="1:6" s="1" customFormat="1" ht="28.5" customHeight="1">
      <c r="A17" s="61">
        <v>13</v>
      </c>
      <c r="B17" s="62" t="s">
        <v>131</v>
      </c>
      <c r="C17" s="63" t="s">
        <v>26</v>
      </c>
      <c r="D17" s="60">
        <v>4</v>
      </c>
      <c r="E17" s="85"/>
      <c r="F17" s="64">
        <f t="shared" si="0"/>
        <v>0</v>
      </c>
    </row>
    <row r="18" spans="1:6" s="1" customFormat="1" ht="28.5" customHeight="1">
      <c r="A18" s="61">
        <v>14</v>
      </c>
      <c r="B18" s="62" t="s">
        <v>76</v>
      </c>
      <c r="C18" s="63" t="s">
        <v>26</v>
      </c>
      <c r="D18" s="60">
        <v>1</v>
      </c>
      <c r="E18" s="85"/>
      <c r="F18" s="64">
        <f t="shared" si="0"/>
        <v>0</v>
      </c>
    </row>
    <row r="19" spans="1:6" s="1" customFormat="1" ht="28.5" customHeight="1">
      <c r="A19" s="61">
        <v>15</v>
      </c>
      <c r="B19" s="62" t="s">
        <v>111</v>
      </c>
      <c r="C19" s="63" t="s">
        <v>26</v>
      </c>
      <c r="D19" s="60">
        <v>12</v>
      </c>
      <c r="E19" s="85"/>
      <c r="F19" s="64">
        <f t="shared" si="0"/>
        <v>0</v>
      </c>
    </row>
    <row r="20" spans="1:6" s="1" customFormat="1" ht="28.5" customHeight="1">
      <c r="A20" s="61">
        <v>16</v>
      </c>
      <c r="B20" s="62" t="s">
        <v>110</v>
      </c>
      <c r="C20" s="63" t="s">
        <v>26</v>
      </c>
      <c r="D20" s="60">
        <v>2</v>
      </c>
      <c r="E20" s="85"/>
      <c r="F20" s="64">
        <f t="shared" si="0"/>
        <v>0</v>
      </c>
    </row>
    <row r="21" spans="1:6" s="1" customFormat="1" ht="28.5" customHeight="1">
      <c r="A21" s="61">
        <v>17</v>
      </c>
      <c r="B21" s="62" t="s">
        <v>34</v>
      </c>
      <c r="C21" s="63" t="s">
        <v>14</v>
      </c>
      <c r="D21" s="60">
        <v>3</v>
      </c>
      <c r="E21" s="85"/>
      <c r="F21" s="64">
        <f t="shared" si="0"/>
        <v>0</v>
      </c>
    </row>
    <row r="22" spans="1:6" s="1" customFormat="1" ht="28.5" customHeight="1">
      <c r="A22" s="61">
        <v>18</v>
      </c>
      <c r="B22" s="62" t="s">
        <v>74</v>
      </c>
      <c r="C22" s="63" t="s">
        <v>24</v>
      </c>
      <c r="D22" s="60">
        <v>2</v>
      </c>
      <c r="E22" s="85"/>
      <c r="F22" s="64">
        <f t="shared" si="0"/>
        <v>0</v>
      </c>
    </row>
    <row r="23" spans="1:6" s="1" customFormat="1" ht="28.5" customHeight="1">
      <c r="A23" s="61">
        <v>19</v>
      </c>
      <c r="B23" s="62" t="s">
        <v>72</v>
      </c>
      <c r="C23" s="63" t="s">
        <v>24</v>
      </c>
      <c r="D23" s="60">
        <v>166</v>
      </c>
      <c r="E23" s="85"/>
      <c r="F23" s="64">
        <f t="shared" si="0"/>
        <v>0</v>
      </c>
    </row>
    <row r="24" spans="1:6" s="1" customFormat="1" ht="28.5" customHeight="1">
      <c r="A24" s="61">
        <v>20</v>
      </c>
      <c r="B24" s="62" t="s">
        <v>35</v>
      </c>
      <c r="C24" s="63" t="s">
        <v>24</v>
      </c>
      <c r="D24" s="60">
        <v>94</v>
      </c>
      <c r="E24" s="85"/>
      <c r="F24" s="64">
        <f t="shared" si="0"/>
        <v>0</v>
      </c>
    </row>
    <row r="25" spans="1:6" s="1" customFormat="1" ht="28.5" customHeight="1">
      <c r="A25" s="61">
        <v>21</v>
      </c>
      <c r="B25" s="62" t="s">
        <v>73</v>
      </c>
      <c r="C25" s="63" t="s">
        <v>24</v>
      </c>
      <c r="D25" s="60">
        <v>64</v>
      </c>
      <c r="E25" s="85"/>
      <c r="F25" s="64">
        <f t="shared" si="0"/>
        <v>0</v>
      </c>
    </row>
    <row r="26" spans="1:6" s="1" customFormat="1" ht="28.5" customHeight="1">
      <c r="A26" s="61">
        <v>22</v>
      </c>
      <c r="B26" s="62" t="s">
        <v>75</v>
      </c>
      <c r="C26" s="63" t="s">
        <v>24</v>
      </c>
      <c r="D26" s="60">
        <v>64</v>
      </c>
      <c r="E26" s="85"/>
      <c r="F26" s="64">
        <f t="shared" si="0"/>
        <v>0</v>
      </c>
    </row>
    <row r="27" spans="1:6" s="54" customFormat="1" ht="28.5" customHeight="1">
      <c r="A27" s="61">
        <v>23</v>
      </c>
      <c r="B27" s="62" t="s">
        <v>36</v>
      </c>
      <c r="C27" s="63" t="s">
        <v>37</v>
      </c>
      <c r="D27" s="60">
        <v>118</v>
      </c>
      <c r="E27" s="85"/>
      <c r="F27" s="64">
        <f t="shared" si="0"/>
        <v>0</v>
      </c>
    </row>
    <row r="28" spans="1:6" s="1" customFormat="1" ht="28.5" customHeight="1">
      <c r="A28" s="61">
        <v>24</v>
      </c>
      <c r="B28" s="62" t="s">
        <v>38</v>
      </c>
      <c r="C28" s="63" t="s">
        <v>26</v>
      </c>
      <c r="D28" s="60">
        <v>1</v>
      </c>
      <c r="E28" s="85"/>
      <c r="F28" s="64">
        <f t="shared" si="0"/>
        <v>0</v>
      </c>
    </row>
    <row r="29" spans="1:6" s="1" customFormat="1" ht="28.5" customHeight="1">
      <c r="A29" s="61">
        <v>25</v>
      </c>
      <c r="B29" s="62" t="s">
        <v>39</v>
      </c>
      <c r="C29" s="63" t="s">
        <v>26</v>
      </c>
      <c r="D29" s="60">
        <v>1</v>
      </c>
      <c r="E29" s="85"/>
      <c r="F29" s="64">
        <f t="shared" si="0"/>
        <v>0</v>
      </c>
    </row>
    <row r="30" spans="1:6" s="1" customFormat="1" ht="28.5" customHeight="1">
      <c r="A30" s="61">
        <v>26</v>
      </c>
      <c r="B30" s="62" t="s">
        <v>40</v>
      </c>
      <c r="C30" s="63" t="s">
        <v>26</v>
      </c>
      <c r="D30" s="60">
        <v>1</v>
      </c>
      <c r="E30" s="85"/>
      <c r="F30" s="64">
        <f t="shared" si="0"/>
        <v>0</v>
      </c>
    </row>
    <row r="31" spans="1:6" s="1" customFormat="1" ht="28.5" customHeight="1">
      <c r="A31" s="61">
        <v>27</v>
      </c>
      <c r="B31" s="62" t="s">
        <v>41</v>
      </c>
      <c r="C31" s="63" t="s">
        <v>14</v>
      </c>
      <c r="D31" s="60">
        <v>1</v>
      </c>
      <c r="E31" s="85"/>
      <c r="F31" s="64">
        <f t="shared" si="0"/>
        <v>0</v>
      </c>
    </row>
    <row r="32" spans="1:6" s="1" customFormat="1" ht="28.5" customHeight="1">
      <c r="A32" s="61">
        <v>28</v>
      </c>
      <c r="B32" s="62" t="s">
        <v>42</v>
      </c>
      <c r="C32" s="63" t="s">
        <v>24</v>
      </c>
      <c r="D32" s="60">
        <v>16</v>
      </c>
      <c r="E32" s="85"/>
      <c r="F32" s="64">
        <f t="shared" si="0"/>
        <v>0</v>
      </c>
    </row>
    <row r="33" spans="1:6" s="1" customFormat="1" ht="28.5" customHeight="1">
      <c r="A33" s="61">
        <v>29</v>
      </c>
      <c r="B33" s="62" t="s">
        <v>77</v>
      </c>
      <c r="C33" s="63" t="s">
        <v>24</v>
      </c>
      <c r="D33" s="60">
        <v>20</v>
      </c>
      <c r="E33" s="85"/>
      <c r="F33" s="64">
        <f t="shared" si="0"/>
        <v>0</v>
      </c>
    </row>
    <row r="34" spans="1:6" s="1" customFormat="1" ht="28.5" customHeight="1">
      <c r="A34" s="61">
        <v>30</v>
      </c>
      <c r="B34" s="62" t="s">
        <v>43</v>
      </c>
      <c r="C34" s="63" t="s">
        <v>14</v>
      </c>
      <c r="D34" s="60">
        <v>1</v>
      </c>
      <c r="E34" s="85"/>
      <c r="F34" s="64">
        <f t="shared" si="0"/>
        <v>0</v>
      </c>
    </row>
    <row r="35" spans="1:6" s="1" customFormat="1" ht="28.5" customHeight="1">
      <c r="A35" s="65"/>
      <c r="B35" s="66" t="s">
        <v>44</v>
      </c>
      <c r="C35" s="67"/>
      <c r="D35" s="68"/>
      <c r="E35" s="68"/>
      <c r="F35" s="69">
        <f>SUM(F5:F34)</f>
        <v>0</v>
      </c>
    </row>
    <row r="36" spans="1:6" s="1" customFormat="1" ht="28.5" customHeight="1">
      <c r="A36" s="70"/>
      <c r="B36" s="16"/>
      <c r="C36" s="16"/>
      <c r="D36" s="16"/>
      <c r="E36" s="16"/>
      <c r="F36" s="16"/>
    </row>
    <row r="37" spans="1:6" s="1" customFormat="1" ht="28.5" customHeight="1" thickBot="1">
      <c r="A37" s="70"/>
      <c r="B37" s="17" t="s">
        <v>8</v>
      </c>
      <c r="C37" s="16"/>
      <c r="D37" s="16"/>
      <c r="E37" s="16"/>
      <c r="F37" s="16"/>
    </row>
    <row r="38" spans="1:6" s="1" customFormat="1" ht="28.5" customHeight="1" thickBot="1">
      <c r="A38" s="70"/>
      <c r="B38" s="43" t="s">
        <v>45</v>
      </c>
      <c r="C38" s="71"/>
      <c r="D38" s="72" t="s">
        <v>46</v>
      </c>
      <c r="E38" s="72" t="s">
        <v>47</v>
      </c>
      <c r="F38" s="73" t="s">
        <v>48</v>
      </c>
    </row>
    <row r="39" spans="1:6" s="1" customFormat="1" ht="28.5" customHeight="1" thickBot="1">
      <c r="A39" s="70"/>
      <c r="B39" s="86" t="s">
        <v>23</v>
      </c>
      <c r="C39" s="74"/>
      <c r="D39" s="75">
        <f>F5+F6+F7+F9+F10+F11+F12+F13+F14+F15+F16+F17+F18+F19+F20+F21+F22+F23+F24+F25+F26+F30+F34</f>
        <v>0</v>
      </c>
      <c r="E39" s="75">
        <f>F8+F27+F28+F29+F31+F32+F33</f>
        <v>0</v>
      </c>
      <c r="F39" s="76">
        <f>D39+E39</f>
        <v>0</v>
      </c>
    </row>
    <row r="40" spans="1:6" s="1" customFormat="1" ht="28.5" customHeight="1" thickBot="1">
      <c r="A40" s="70"/>
      <c r="B40" s="43" t="s">
        <v>9</v>
      </c>
      <c r="C40" s="45"/>
      <c r="D40" s="90">
        <f>D39</f>
        <v>0</v>
      </c>
      <c r="E40" s="90">
        <f>E39</f>
        <v>0</v>
      </c>
      <c r="F40" s="89">
        <f>F39</f>
        <v>0</v>
      </c>
    </row>
  </sheetData>
  <mergeCells count="1">
    <mergeCell ref="A1:F1"/>
  </mergeCells>
  <printOptions/>
  <pageMargins left="0.7" right="0.7" top="0.787401575" bottom="0.787401575" header="0.3" footer="0.3"/>
  <pageSetup fitToHeight="0"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workbookViewId="0" topLeftCell="A22">
      <selection activeCell="B17" sqref="B17"/>
    </sheetView>
  </sheetViews>
  <sheetFormatPr defaultColWidth="9.140625" defaultRowHeight="21.75" customHeight="1"/>
  <cols>
    <col min="2" max="2" width="43.421875" style="0" customWidth="1"/>
    <col min="4" max="4" width="10.421875" style="0" customWidth="1"/>
    <col min="5" max="5" width="12.57421875" style="0" customWidth="1"/>
    <col min="6" max="6" width="22.00390625" style="0" customWidth="1"/>
  </cols>
  <sheetData>
    <row r="1" spans="1:6" s="1" customFormat="1" ht="22" customHeight="1">
      <c r="A1" s="106" t="s">
        <v>114</v>
      </c>
      <c r="B1" s="106"/>
      <c r="C1" s="106"/>
      <c r="D1" s="106"/>
      <c r="E1" s="106"/>
      <c r="F1" s="106"/>
    </row>
    <row r="2" spans="1:4" s="1" customFormat="1" ht="22" customHeight="1">
      <c r="A2" s="5"/>
      <c r="D2" s="6"/>
    </row>
    <row r="3" spans="1:6" s="1" customFormat="1" ht="22" customHeight="1">
      <c r="A3" s="7" t="s">
        <v>0</v>
      </c>
      <c r="B3" s="8" t="s">
        <v>1</v>
      </c>
      <c r="C3" s="8" t="s">
        <v>2</v>
      </c>
      <c r="D3" s="8" t="s">
        <v>3</v>
      </c>
      <c r="E3" s="9" t="s">
        <v>12</v>
      </c>
      <c r="F3" s="28" t="s">
        <v>13</v>
      </c>
    </row>
    <row r="4" spans="1:6" s="1" customFormat="1" ht="22" customHeight="1">
      <c r="A4" s="35" t="s">
        <v>18</v>
      </c>
      <c r="B4" s="77" t="s">
        <v>49</v>
      </c>
      <c r="C4" s="50"/>
      <c r="D4" s="51"/>
      <c r="E4" s="51"/>
      <c r="F4" s="52"/>
    </row>
    <row r="5" spans="1:8" s="1" customFormat="1" ht="22" customHeight="1">
      <c r="A5" s="13">
        <v>1</v>
      </c>
      <c r="B5" s="14" t="s">
        <v>50</v>
      </c>
      <c r="C5" s="32" t="s">
        <v>24</v>
      </c>
      <c r="D5" s="101">
        <v>25</v>
      </c>
      <c r="E5" s="80"/>
      <c r="F5" s="33">
        <f>D5*E5</f>
        <v>0</v>
      </c>
      <c r="H5" s="102"/>
    </row>
    <row r="6" spans="1:8" s="1" customFormat="1" ht="22" customHeight="1">
      <c r="A6" s="13">
        <v>2</v>
      </c>
      <c r="B6" s="14" t="s">
        <v>97</v>
      </c>
      <c r="C6" s="32"/>
      <c r="D6" s="101">
        <v>19</v>
      </c>
      <c r="E6" s="80"/>
      <c r="F6" s="33">
        <f aca="true" t="shared" si="0" ref="F6:F7">D6*E6</f>
        <v>0</v>
      </c>
      <c r="H6" s="102"/>
    </row>
    <row r="7" spans="1:6" s="1" customFormat="1" ht="22" customHeight="1">
      <c r="A7" s="13">
        <v>3</v>
      </c>
      <c r="B7" s="14" t="s">
        <v>51</v>
      </c>
      <c r="C7" s="32" t="s">
        <v>24</v>
      </c>
      <c r="D7" s="101">
        <v>25</v>
      </c>
      <c r="E7" s="80"/>
      <c r="F7" s="33">
        <f t="shared" si="0"/>
        <v>0</v>
      </c>
    </row>
    <row r="8" spans="1:6" s="1" customFormat="1" ht="22" customHeight="1">
      <c r="A8" s="13">
        <v>4</v>
      </c>
      <c r="B8" s="15" t="s">
        <v>52</v>
      </c>
      <c r="C8" s="32" t="s">
        <v>24</v>
      </c>
      <c r="D8" s="101">
        <v>25</v>
      </c>
      <c r="E8" s="80"/>
      <c r="F8" s="33">
        <f aca="true" t="shared" si="1" ref="F8:F24">D8*E8</f>
        <v>0</v>
      </c>
    </row>
    <row r="9" spans="1:6" s="1" customFormat="1" ht="22" customHeight="1">
      <c r="A9" s="13">
        <v>5</v>
      </c>
      <c r="B9" s="14" t="s">
        <v>53</v>
      </c>
      <c r="C9" s="32" t="s">
        <v>14</v>
      </c>
      <c r="D9" s="101">
        <v>4</v>
      </c>
      <c r="E9" s="80"/>
      <c r="F9" s="33">
        <f>D9*E9</f>
        <v>0</v>
      </c>
    </row>
    <row r="10" spans="1:6" s="1" customFormat="1" ht="22" customHeight="1">
      <c r="A10" s="13">
        <v>6</v>
      </c>
      <c r="B10" s="14" t="s">
        <v>54</v>
      </c>
      <c r="C10" s="32" t="s">
        <v>14</v>
      </c>
      <c r="D10" s="101">
        <v>3</v>
      </c>
      <c r="E10" s="80"/>
      <c r="F10" s="33">
        <f>D10*E10</f>
        <v>0</v>
      </c>
    </row>
    <row r="11" spans="1:6" s="1" customFormat="1" ht="22" customHeight="1">
      <c r="A11" s="13">
        <v>7</v>
      </c>
      <c r="B11" s="14" t="s">
        <v>55</v>
      </c>
      <c r="C11" s="32" t="s">
        <v>56</v>
      </c>
      <c r="D11" s="101">
        <v>2</v>
      </c>
      <c r="E11" s="80"/>
      <c r="F11" s="33">
        <f aca="true" t="shared" si="2" ref="F11:F17">D11*E11</f>
        <v>0</v>
      </c>
    </row>
    <row r="12" spans="1:6" s="1" customFormat="1" ht="22" customHeight="1">
      <c r="A12" s="13">
        <v>8</v>
      </c>
      <c r="B12" s="14" t="s">
        <v>57</v>
      </c>
      <c r="C12" s="32" t="s">
        <v>56</v>
      </c>
      <c r="D12" s="101">
        <v>1</v>
      </c>
      <c r="E12" s="80"/>
      <c r="F12" s="33">
        <f t="shared" si="2"/>
        <v>0</v>
      </c>
    </row>
    <row r="13" spans="1:6" s="1" customFormat="1" ht="22" customHeight="1">
      <c r="A13" s="13">
        <v>9</v>
      </c>
      <c r="B13" s="14" t="s">
        <v>58</v>
      </c>
      <c r="C13" s="32" t="s">
        <v>56</v>
      </c>
      <c r="D13" s="101">
        <v>1</v>
      </c>
      <c r="E13" s="80"/>
      <c r="F13" s="33">
        <f t="shared" si="2"/>
        <v>0</v>
      </c>
    </row>
    <row r="14" spans="1:6" s="1" customFormat="1" ht="22" customHeight="1">
      <c r="A14" s="13">
        <v>10</v>
      </c>
      <c r="B14" s="14" t="s">
        <v>59</v>
      </c>
      <c r="C14" s="32" t="s">
        <v>14</v>
      </c>
      <c r="D14" s="101">
        <v>5</v>
      </c>
      <c r="E14" s="80"/>
      <c r="F14" s="33">
        <f t="shared" si="2"/>
        <v>0</v>
      </c>
    </row>
    <row r="15" spans="1:6" s="1" customFormat="1" ht="22" customHeight="1">
      <c r="A15" s="13">
        <v>11</v>
      </c>
      <c r="B15" s="14" t="s">
        <v>60</v>
      </c>
      <c r="C15" s="32" t="s">
        <v>14</v>
      </c>
      <c r="D15" s="101">
        <v>7</v>
      </c>
      <c r="E15" s="80"/>
      <c r="F15" s="33">
        <f t="shared" si="2"/>
        <v>0</v>
      </c>
    </row>
    <row r="16" spans="1:6" s="1" customFormat="1" ht="22" customHeight="1">
      <c r="A16" s="13">
        <v>12</v>
      </c>
      <c r="B16" s="14" t="s">
        <v>61</v>
      </c>
      <c r="C16" s="32" t="s">
        <v>24</v>
      </c>
      <c r="D16" s="101">
        <v>24</v>
      </c>
      <c r="E16" s="80"/>
      <c r="F16" s="33">
        <f t="shared" si="2"/>
        <v>0</v>
      </c>
    </row>
    <row r="17" spans="1:6" s="1" customFormat="1" ht="22" customHeight="1">
      <c r="A17" s="13">
        <v>13</v>
      </c>
      <c r="B17" s="14" t="s">
        <v>78</v>
      </c>
      <c r="C17" s="32" t="s">
        <v>24</v>
      </c>
      <c r="D17" s="101">
        <v>24</v>
      </c>
      <c r="E17" s="80"/>
      <c r="F17" s="33">
        <f t="shared" si="2"/>
        <v>0</v>
      </c>
    </row>
    <row r="18" spans="1:6" s="1" customFormat="1" ht="22" customHeight="1">
      <c r="A18" s="35" t="s">
        <v>18</v>
      </c>
      <c r="B18" s="36" t="s">
        <v>62</v>
      </c>
      <c r="C18" s="32"/>
      <c r="D18" s="12"/>
      <c r="E18" s="12"/>
      <c r="F18" s="33"/>
    </row>
    <row r="19" spans="1:8" s="1" customFormat="1" ht="22" customHeight="1">
      <c r="A19" s="13">
        <v>1</v>
      </c>
      <c r="B19" s="78" t="s">
        <v>99</v>
      </c>
      <c r="C19" s="32" t="s">
        <v>24</v>
      </c>
      <c r="D19" s="101">
        <v>21</v>
      </c>
      <c r="E19" s="80"/>
      <c r="F19" s="33">
        <f t="shared" si="1"/>
        <v>0</v>
      </c>
      <c r="H19" s="102"/>
    </row>
    <row r="20" spans="1:8" s="1" customFormat="1" ht="22" customHeight="1">
      <c r="A20" s="13">
        <v>2</v>
      </c>
      <c r="B20" s="78" t="s">
        <v>98</v>
      </c>
      <c r="C20" s="32" t="s">
        <v>24</v>
      </c>
      <c r="D20" s="101">
        <v>19</v>
      </c>
      <c r="E20" s="80"/>
      <c r="F20" s="33">
        <f t="shared" si="1"/>
        <v>0</v>
      </c>
      <c r="H20" s="102"/>
    </row>
    <row r="21" spans="1:6" s="1" customFormat="1" ht="22" customHeight="1">
      <c r="A21" s="13">
        <v>3</v>
      </c>
      <c r="B21" s="14" t="s">
        <v>63</v>
      </c>
      <c r="C21" s="32" t="s">
        <v>24</v>
      </c>
      <c r="D21" s="101">
        <v>21</v>
      </c>
      <c r="E21" s="80"/>
      <c r="F21" s="33">
        <f t="shared" si="1"/>
        <v>0</v>
      </c>
    </row>
    <row r="22" spans="1:6" s="1" customFormat="1" ht="22" customHeight="1">
      <c r="A22" s="13">
        <v>4</v>
      </c>
      <c r="B22" s="78" t="s">
        <v>64</v>
      </c>
      <c r="C22" s="32" t="s">
        <v>14</v>
      </c>
      <c r="D22" s="101">
        <v>5</v>
      </c>
      <c r="E22" s="80"/>
      <c r="F22" s="33">
        <f t="shared" si="1"/>
        <v>0</v>
      </c>
    </row>
    <row r="23" spans="1:6" s="1" customFormat="1" ht="22" customHeight="1">
      <c r="A23" s="13">
        <v>5</v>
      </c>
      <c r="B23" s="14" t="s">
        <v>65</v>
      </c>
      <c r="C23" s="32" t="s">
        <v>14</v>
      </c>
      <c r="D23" s="101">
        <v>7</v>
      </c>
      <c r="E23" s="80"/>
      <c r="F23" s="33">
        <f t="shared" si="1"/>
        <v>0</v>
      </c>
    </row>
    <row r="24" spans="1:6" s="1" customFormat="1" ht="22" customHeight="1">
      <c r="A24" s="13">
        <v>6</v>
      </c>
      <c r="B24" s="14" t="s">
        <v>66</v>
      </c>
      <c r="C24" s="32" t="s">
        <v>24</v>
      </c>
      <c r="D24" s="101">
        <v>21</v>
      </c>
      <c r="E24" s="80"/>
      <c r="F24" s="33">
        <f t="shared" si="1"/>
        <v>0</v>
      </c>
    </row>
    <row r="25" spans="1:7" s="1" customFormat="1" ht="22" customHeight="1">
      <c r="A25" s="16"/>
      <c r="B25" s="16"/>
      <c r="C25" s="16"/>
      <c r="D25" s="16"/>
      <c r="E25" s="16"/>
      <c r="F25" s="16"/>
      <c r="G25" s="16"/>
    </row>
    <row r="26" spans="1:7" s="1" customFormat="1" ht="22" customHeight="1" thickBot="1">
      <c r="A26" s="16"/>
      <c r="B26" s="17" t="s">
        <v>8</v>
      </c>
      <c r="C26" s="16"/>
      <c r="D26" s="16"/>
      <c r="E26" s="16"/>
      <c r="F26" s="16"/>
      <c r="G26" s="16"/>
    </row>
    <row r="27" spans="1:6" s="1" customFormat="1" ht="22" customHeight="1" thickBot="1">
      <c r="A27" s="43"/>
      <c r="B27" s="44" t="s">
        <v>9</v>
      </c>
      <c r="C27" s="45"/>
      <c r="D27" s="46"/>
      <c r="E27" s="46"/>
      <c r="F27" s="89">
        <f>SUM(F5:F24)</f>
        <v>0</v>
      </c>
    </row>
  </sheetData>
  <mergeCells count="1">
    <mergeCell ref="A1:F1"/>
  </mergeCells>
  <printOptions/>
  <pageMargins left="0.7" right="0.7" top="0.787401575" bottom="0.787401575" header="0.3" footer="0.3"/>
  <pageSetup fitToHeight="0" fitToWidth="1" horizontalDpi="600" verticalDpi="600" orientation="portrait" paperSize="9" scale="7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topLeftCell="A1">
      <selection activeCell="I9" sqref="I9"/>
    </sheetView>
  </sheetViews>
  <sheetFormatPr defaultColWidth="9.140625" defaultRowHeight="21.75" customHeight="1"/>
  <cols>
    <col min="2" max="2" width="43.421875" style="0" customWidth="1"/>
    <col min="4" max="4" width="10.421875" style="0" customWidth="1"/>
    <col min="5" max="5" width="12.57421875" style="0" customWidth="1"/>
    <col min="6" max="6" width="25.7109375" style="0" customWidth="1"/>
  </cols>
  <sheetData>
    <row r="1" spans="1:6" s="1" customFormat="1" ht="22" customHeight="1">
      <c r="A1" s="106" t="s">
        <v>115</v>
      </c>
      <c r="B1" s="106"/>
      <c r="C1" s="106"/>
      <c r="D1" s="106"/>
      <c r="E1" s="106"/>
      <c r="F1" s="106"/>
    </row>
    <row r="2" spans="1:4" s="1" customFormat="1" ht="22" customHeight="1">
      <c r="A2" s="5"/>
      <c r="D2" s="6"/>
    </row>
    <row r="3" spans="1:6" s="1" customFormat="1" ht="22" customHeight="1">
      <c r="A3" s="7" t="s">
        <v>0</v>
      </c>
      <c r="B3" s="8" t="s">
        <v>1</v>
      </c>
      <c r="C3" s="8" t="s">
        <v>2</v>
      </c>
      <c r="D3" s="8" t="s">
        <v>3</v>
      </c>
      <c r="E3" s="9" t="s">
        <v>12</v>
      </c>
      <c r="F3" s="28" t="s">
        <v>13</v>
      </c>
    </row>
    <row r="4" spans="1:6" s="1" customFormat="1" ht="22" customHeight="1">
      <c r="A4" s="35" t="s">
        <v>18</v>
      </c>
      <c r="B4" s="77" t="s">
        <v>49</v>
      </c>
      <c r="C4" s="50"/>
      <c r="D4" s="51"/>
      <c r="E4" s="51"/>
      <c r="F4" s="52"/>
    </row>
    <row r="5" spans="1:8" s="1" customFormat="1" ht="22" customHeight="1">
      <c r="A5" s="13">
        <v>1</v>
      </c>
      <c r="B5" s="14" t="s">
        <v>93</v>
      </c>
      <c r="C5" s="10" t="s">
        <v>24</v>
      </c>
      <c r="D5" s="101">
        <v>5</v>
      </c>
      <c r="E5" s="80"/>
      <c r="F5" s="33">
        <f>D5*E5</f>
        <v>0</v>
      </c>
      <c r="H5" s="102"/>
    </row>
    <row r="6" spans="1:7" s="1" customFormat="1" ht="22" customHeight="1">
      <c r="A6" s="16"/>
      <c r="B6" s="16"/>
      <c r="C6" s="16"/>
      <c r="D6" s="16"/>
      <c r="E6" s="16"/>
      <c r="F6" s="16"/>
      <c r="G6" s="16"/>
    </row>
    <row r="7" spans="1:7" s="1" customFormat="1" ht="22" customHeight="1" thickBot="1">
      <c r="A7" s="16"/>
      <c r="B7" s="17" t="s">
        <v>8</v>
      </c>
      <c r="C7" s="16"/>
      <c r="D7" s="16"/>
      <c r="E7" s="16"/>
      <c r="F7" s="16"/>
      <c r="G7" s="16"/>
    </row>
    <row r="8" spans="1:6" s="1" customFormat="1" ht="22" customHeight="1" thickBot="1">
      <c r="A8" s="43"/>
      <c r="B8" s="44" t="s">
        <v>9</v>
      </c>
      <c r="C8" s="45"/>
      <c r="D8" s="46"/>
      <c r="E8" s="46"/>
      <c r="F8" s="89">
        <f>SUM(F5:F5)</f>
        <v>0</v>
      </c>
    </row>
  </sheetData>
  <mergeCells count="1">
    <mergeCell ref="A1:F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Chauturová Martina</dc:creator>
  <cp:keywords/>
  <dc:description/>
  <cp:lastModifiedBy>PC</cp:lastModifiedBy>
  <cp:lastPrinted>2021-09-13T10:09:35Z</cp:lastPrinted>
  <dcterms:created xsi:type="dcterms:W3CDTF">2021-09-04T07:52:57Z</dcterms:created>
  <dcterms:modified xsi:type="dcterms:W3CDTF">2024-03-05T08:15:31Z</dcterms:modified>
  <cp:category/>
  <cp:version/>
  <cp:contentType/>
  <cp:contentStatus/>
</cp:coreProperties>
</file>