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KPJ\Documents\AKCE\ROZPOCTY\2024_ESTICON\23_225_00_sedlacany_mastnik\05_odevzdani\odevzdani_2024_03_06\akce_KSUS\soupis\"/>
    </mc:Choice>
  </mc:AlternateContent>
  <bookViews>
    <workbookView xWindow="0" yWindow="0" windowWidth="0" windowHeight="0"/>
  </bookViews>
  <sheets>
    <sheet name="Rekapitulace" sheetId="11" r:id="rId1"/>
    <sheet name="SO 000SO 000" sheetId="2" r:id="rId2"/>
    <sheet name="SO 101SO 101" sheetId="3" r:id="rId3"/>
    <sheet name="SO 181SO 181" sheetId="4" r:id="rId4"/>
    <sheet name="SO 201SO 201" sheetId="5" r:id="rId5"/>
    <sheet name="SO 251SO 251" sheetId="6" r:id="rId6"/>
    <sheet name="SO 341SO 341" sheetId="7" r:id="rId7"/>
    <sheet name="SO 431SO 431" sheetId="8" r:id="rId8"/>
    <sheet name="SO 451SO 451" sheetId="9" r:id="rId9"/>
    <sheet name="SO 452SO 452" sheetId="10" r:id="rId10"/>
  </sheets>
  <calcPr/>
</workbook>
</file>

<file path=xl/calcChain.xml><?xml version="1.0" encoding="utf-8"?>
<calcChain xmlns="http://schemas.openxmlformats.org/spreadsheetml/2006/main">
  <c i="11" l="1" r="E18"/>
  <c r="D18"/>
  <c r="C18"/>
  <c r="E17"/>
  <c r="D17"/>
  <c r="C17"/>
  <c r="E16"/>
  <c r="D16"/>
  <c r="C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10" r="I3"/>
  <c r="I9"/>
  <c r="O14"/>
  <c r="I14"/>
  <c r="O12"/>
  <c r="I12"/>
  <c r="O10"/>
  <c r="I10"/>
  <c i="9" r="I3"/>
  <c r="I9"/>
  <c r="O10"/>
  <c r="I10"/>
  <c i="8" r="I3"/>
  <c r="I9"/>
  <c r="O18"/>
  <c r="I18"/>
  <c r="O16"/>
  <c r="I16"/>
  <c r="O13"/>
  <c r="I13"/>
  <c r="O10"/>
  <c r="I10"/>
  <c i="7" r="I3"/>
  <c r="I9"/>
  <c r="O10"/>
  <c r="I10"/>
  <c i="6" r="I3"/>
  <c r="I67"/>
  <c r="O80"/>
  <c r="I80"/>
  <c r="O77"/>
  <c r="I77"/>
  <c r="O74"/>
  <c r="I74"/>
  <c r="O71"/>
  <c r="I71"/>
  <c r="O68"/>
  <c r="I68"/>
  <c r="I60"/>
  <c r="O64"/>
  <c r="I64"/>
  <c r="O61"/>
  <c r="I61"/>
  <c r="I53"/>
  <c r="O57"/>
  <c r="I57"/>
  <c r="O54"/>
  <c r="I54"/>
  <c r="I46"/>
  <c r="O50"/>
  <c r="I50"/>
  <c r="O47"/>
  <c r="I47"/>
  <c r="I36"/>
  <c r="O43"/>
  <c r="I43"/>
  <c r="O40"/>
  <c r="I40"/>
  <c r="O37"/>
  <c r="I37"/>
  <c r="I17"/>
  <c r="O33"/>
  <c r="I33"/>
  <c r="O30"/>
  <c r="I30"/>
  <c r="O27"/>
  <c r="I27"/>
  <c r="O24"/>
  <c r="I24"/>
  <c r="O21"/>
  <c r="I21"/>
  <c r="O18"/>
  <c r="I18"/>
  <c r="I13"/>
  <c r="O14"/>
  <c r="I14"/>
  <c r="I9"/>
  <c r="O10"/>
  <c r="I10"/>
  <c i="5" r="I3"/>
  <c r="I189"/>
  <c r="O259"/>
  <c r="I259"/>
  <c r="O256"/>
  <c r="I256"/>
  <c r="O253"/>
  <c r="I253"/>
  <c r="O250"/>
  <c r="I250"/>
  <c r="O247"/>
  <c r="I247"/>
  <c r="O244"/>
  <c r="I244"/>
  <c r="O241"/>
  <c r="I241"/>
  <c r="O238"/>
  <c r="I238"/>
  <c r="O235"/>
  <c r="I235"/>
  <c r="O232"/>
  <c r="I232"/>
  <c r="O229"/>
  <c r="I229"/>
  <c r="O226"/>
  <c r="I226"/>
  <c r="O223"/>
  <c r="I223"/>
  <c r="O220"/>
  <c r="I220"/>
  <c r="O217"/>
  <c r="I217"/>
  <c r="O214"/>
  <c r="I214"/>
  <c r="O211"/>
  <c r="I211"/>
  <c r="O208"/>
  <c r="I208"/>
  <c r="O205"/>
  <c r="I205"/>
  <c r="O202"/>
  <c r="I202"/>
  <c r="O199"/>
  <c r="I199"/>
  <c r="O196"/>
  <c r="I196"/>
  <c r="O193"/>
  <c r="I193"/>
  <c r="O190"/>
  <c r="I190"/>
  <c r="I179"/>
  <c r="O186"/>
  <c r="I186"/>
  <c r="O183"/>
  <c r="I183"/>
  <c r="O180"/>
  <c r="I180"/>
  <c r="I157"/>
  <c r="O176"/>
  <c r="I176"/>
  <c r="O173"/>
  <c r="I173"/>
  <c r="O170"/>
  <c r="I170"/>
  <c r="O167"/>
  <c r="I167"/>
  <c r="O164"/>
  <c r="I164"/>
  <c r="O161"/>
  <c r="I161"/>
  <c r="O158"/>
  <c r="I158"/>
  <c r="I135"/>
  <c r="O154"/>
  <c r="I154"/>
  <c r="O151"/>
  <c r="I151"/>
  <c r="O148"/>
  <c r="I148"/>
  <c r="O145"/>
  <c r="I145"/>
  <c r="O142"/>
  <c r="I142"/>
  <c r="O139"/>
  <c r="I139"/>
  <c r="O136"/>
  <c r="I136"/>
  <c r="I128"/>
  <c r="O132"/>
  <c r="I132"/>
  <c r="O129"/>
  <c r="I129"/>
  <c r="I109"/>
  <c r="O125"/>
  <c r="I125"/>
  <c r="O122"/>
  <c r="I122"/>
  <c r="O119"/>
  <c r="I119"/>
  <c r="O116"/>
  <c r="I116"/>
  <c r="O113"/>
  <c r="I113"/>
  <c r="O110"/>
  <c r="I110"/>
  <c r="I96"/>
  <c r="O106"/>
  <c r="I106"/>
  <c r="O103"/>
  <c r="I103"/>
  <c r="O100"/>
  <c r="I100"/>
  <c r="O97"/>
  <c r="I97"/>
  <c r="I80"/>
  <c r="O93"/>
  <c r="I93"/>
  <c r="O90"/>
  <c r="I90"/>
  <c r="O87"/>
  <c r="I87"/>
  <c r="O84"/>
  <c r="I84"/>
  <c r="O81"/>
  <c r="I81"/>
  <c r="I46"/>
  <c r="O77"/>
  <c r="I77"/>
  <c r="O74"/>
  <c r="I74"/>
  <c r="O71"/>
  <c r="I71"/>
  <c r="O68"/>
  <c r="I68"/>
  <c r="O65"/>
  <c r="I65"/>
  <c r="O62"/>
  <c r="I62"/>
  <c r="O59"/>
  <c r="I59"/>
  <c r="O56"/>
  <c r="I56"/>
  <c r="O53"/>
  <c r="I53"/>
  <c r="O50"/>
  <c r="I50"/>
  <c r="O47"/>
  <c r="I47"/>
  <c r="I9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4" r="I3"/>
  <c r="I9"/>
  <c r="O10"/>
  <c r="I10"/>
  <c i="3" r="I3"/>
  <c r="I122"/>
  <c r="O153"/>
  <c r="I153"/>
  <c r="O150"/>
  <c r="I150"/>
  <c r="O147"/>
  <c r="I147"/>
  <c r="O144"/>
  <c r="I144"/>
  <c r="O141"/>
  <c r="I141"/>
  <c r="O138"/>
  <c r="I138"/>
  <c r="O135"/>
  <c r="I135"/>
  <c r="O132"/>
  <c r="I132"/>
  <c r="O129"/>
  <c r="I129"/>
  <c r="O126"/>
  <c r="I126"/>
  <c r="O123"/>
  <c r="I123"/>
  <c r="I118"/>
  <c r="O119"/>
  <c r="I119"/>
  <c r="I114"/>
  <c r="O115"/>
  <c r="I115"/>
  <c r="I92"/>
  <c r="O111"/>
  <c r="I111"/>
  <c r="O108"/>
  <c r="I108"/>
  <c r="O105"/>
  <c r="I105"/>
  <c r="O102"/>
  <c r="I102"/>
  <c r="O99"/>
  <c r="I99"/>
  <c r="O96"/>
  <c r="I96"/>
  <c r="O93"/>
  <c r="I93"/>
  <c r="I31"/>
  <c r="O89"/>
  <c r="I89"/>
  <c r="O86"/>
  <c r="I86"/>
  <c r="O83"/>
  <c r="I83"/>
  <c r="O80"/>
  <c r="I80"/>
  <c r="O77"/>
  <c r="I77"/>
  <c r="O74"/>
  <c r="I74"/>
  <c r="O71"/>
  <c r="I71"/>
  <c r="O68"/>
  <c r="I68"/>
  <c r="O65"/>
  <c r="I65"/>
  <c r="O62"/>
  <c r="I62"/>
  <c r="O59"/>
  <c r="I59"/>
  <c r="O56"/>
  <c r="I56"/>
  <c r="O53"/>
  <c r="I53"/>
  <c r="O50"/>
  <c r="I50"/>
  <c r="O47"/>
  <c r="I47"/>
  <c r="O44"/>
  <c r="I44"/>
  <c r="O41"/>
  <c r="I41"/>
  <c r="O38"/>
  <c r="I38"/>
  <c r="O35"/>
  <c r="I35"/>
  <c r="O32"/>
  <c r="I32"/>
  <c r="I9"/>
  <c r="O28"/>
  <c r="I28"/>
  <c r="O25"/>
  <c r="I25"/>
  <c r="O22"/>
  <c r="I22"/>
  <c r="O19"/>
  <c r="I19"/>
  <c r="O16"/>
  <c r="I16"/>
  <c r="O13"/>
  <c r="I13"/>
  <c r="O10"/>
  <c r="I10"/>
  <c i="2" r="I3"/>
  <c r="I9"/>
  <c r="O55"/>
  <c r="I55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<sst xmlns="http://schemas.openxmlformats.org/spreadsheetml/2006/main">
  <si>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</si>
  <si>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</si>
  <si>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</si>
  <si>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23 225 00.1 - III/10522 Most ev.č.10522-1 přes potok Mastník v Sedlčanech - KSÚS Středočeský kraj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</si>
  <si>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</si>
  <si>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</si>
  <si>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</si>
  <si>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</si>
  <si>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</si>
  <si>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</si>
  <si>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</si>
  <si>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</si>
  <si>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 xml:space="preserve">Vedlejší a ostatní náklady  - KSÚS Středočeský kraj</t>
  </si>
  <si>
    <t>SO 101</t>
  </si>
  <si>
    <t>Komunikace III/10552 - KSÚS Středočeský kraj</t>
  </si>
  <si>
    <t>SO 181</t>
  </si>
  <si>
    <t xml:space="preserve">Dopravně - inženýrská opatření  - KSÚS Středočeský kraj</t>
  </si>
  <si>
    <t>SO 201</t>
  </si>
  <si>
    <t>Most ev. č. 10522-1 - KSÚS Středočeský kraj</t>
  </si>
  <si>
    <t>SO 251</t>
  </si>
  <si>
    <t>Opěrné zdi - KSÚS Středočeského kraje</t>
  </si>
  <si>
    <t>SO 341</t>
  </si>
  <si>
    <t>Vyvěšení vodovodu - KSÚS Středočeský kraj</t>
  </si>
  <si>
    <t>SO 431</t>
  </si>
  <si>
    <t xml:space="preserve">Přeložka v.o. -  - KSÚS Středočeského kraje</t>
  </si>
  <si>
    <t>SO 451</t>
  </si>
  <si>
    <t>Přeložka vedení CETIN - KSÚS Středočeský kraj</t>
  </si>
  <si>
    <t>SO 452</t>
  </si>
  <si>
    <t xml:space="preserve">Přeložka zařízení pro sledování vodní hladiny  - KSÚS Středočeský kraj</t>
  </si>
  <si>
    <t>Soupis prací objektu</t>
  </si>
  <si>
    <t>S</t>
  </si>
  <si>
    <t>Stavba:</t>
  </si>
  <si>
    <t>23 225 00.1</t>
  </si>
  <si>
    <t>III/10522 Most ev.č.10522-1 přes potok Mastník v Sedlčanech - KSÚS Středočeský kraj</t>
  </si>
  <si>
    <t>O</t>
  </si>
  <si>
    <t>Objekt:</t>
  </si>
  <si>
    <t>Vedlejší a ostatní náklady - KSÚS Středočeský kraj</t>
  </si>
  <si>
    <t>O1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</si>
  <si>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</si>
  <si>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</si>
  <si>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</si>
  <si>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</si>
  <si>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</si>
  <si>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</si>
  <si>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</si>
  <si>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</si>
  <si>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</si>
  <si>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</si>
  <si>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</si>
  <si>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</si>
  <si>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</si>
  <si>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</si>
  <si>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</si>
  <si>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</si>
  <si>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00410R</t>
  </si>
  <si>
    <t/>
  </si>
  <si>
    <t>Vedlejší náklady</t>
  </si>
  <si>
    <t>KPL</t>
  </si>
  <si>
    <t>OTSKP_2023 ~ 2023</t>
  </si>
  <si>
    <t>PP</t>
  </si>
  <si>
    <t>obsahují zejména náklady na:
- ztížené výrobní podmínky související s umístěním stavby, provozními nebo
dopravními omezeními
- uvedení stavbou dotčených ploch a staveništní dopravou dotčených komunikací
do původního nebo projektovaného stavu
- zajištění bezpečnosti při provádění stavby ve smyslu bezpečnosti práce a
ochrany životního prostředí
- likvidace přebytečného stavebního materiálu odpovídajícím způsobem
- péče o nepředané objekty a konstrukce stavby, jejich ošetřování
- nutný rozsah stavebního pojištění budovaného díla na předmětné stavbě a
pojištění odpovědnosti za škodu způsobenou dodavatelem třetí osobě
- zajištění bankovních garancí
- všechny další nutné náklady k řádnému a úplnému zhotovení předmětu díla
zřejmé ze zadávací dokumentace nebo místních podmínek</t>
  </si>
  <si>
    <t>VV</t>
  </si>
  <si>
    <t>1 = 1,000 [A]_x000d_
Celkové množství = 1,000</t>
  </si>
  <si>
    <t>00420R</t>
  </si>
  <si>
    <t>Ostatní náklady</t>
  </si>
  <si>
    <t>obsahují zejména náklady na:
- úpravu příslušné dokumentace dle technologických postupů zhotovitele a dle při
provádění díla zjištěných skutečností_x000d_
- zpracování Povodňového plánu stavby
- zpracování Plánu havarijních opatření zařízení staveniště a mechanizace
- zpracování Plánu bezpečnosti a ochrany zdraví při práci na staveništi (dle § 15,
odst. 2 zákona č. 309/2006 Sb., kterým se upravují další požadavky BOZP)
- zpracování technologických postupů a plánů kontrol
- pasportizace stavbou dotčených ploch a objektů
- všechny další nutné činnosti k řádnému a úplnému zhotovení předmětu díla
zřejmé ze zadávací dokumentace nebo místních podmínek</t>
  </si>
  <si>
    <t>1 1 = 1,000 [A]_x000d_
Celkové množství = 1,000</t>
  </si>
  <si>
    <t>02520</t>
  </si>
  <si>
    <t>ZKOUŠENÍ MATERIÁLŮ NEZÁVISLOU ZKUŠEBNOU</t>
  </si>
  <si>
    <t>dle TKP, ZTKP</t>
  </si>
  <si>
    <t>02620</t>
  </si>
  <si>
    <t>ZKOUŠENÍ KONSTRUKCÍ A PRACÍ NEZÁVISLOU ZKUŠEBNOU</t>
  </si>
  <si>
    <t>dle TKP, - zkoušení obsahu aromatických uhlovodíků a zatřídění vč.vrtů a odběru vzorků</t>
  </si>
  <si>
    <t>02710R</t>
  </si>
  <si>
    <t>A</t>
  </si>
  <si>
    <t>PASPORTIZACE OBJEKTŮ V OKOLÍ STAVBY</t>
  </si>
  <si>
    <t>pasportizace objektů, které nejsou v majetku a zprávě investora_x000d_
vč. fotodokumentace</t>
  </si>
  <si>
    <t>02730</t>
  </si>
  <si>
    <t>POMOC PRÁCE ZŘÍZ NEBO ZAJIŠŤ OCHRANU INŽENÝRSKÝCH SÍTÍ</t>
  </si>
  <si>
    <t>zajištění ochrany všech stávajících vedení sítí po dobu stavby_x000d_
v místě stavby zvýšený výskyt inženýrských sítí_x000d_
vč. ochrany sloupů v.o. po celou dobu výstavby _x000d_
vč. ochrany zvdušného vedení na lampách a kamerového systému</t>
  </si>
  <si>
    <t>02910</t>
  </si>
  <si>
    <t>OSTATNÍ POŽADAVKY - ZEMĚMĚŘIČSKÁ MĚŘENÍ</t>
  </si>
  <si>
    <t>vytyčení stávajících IS</t>
  </si>
  <si>
    <t>B</t>
  </si>
  <si>
    <t>vytyčení hranice staveniště, vč.vyhotovení vytyčovacího protokolu stavby</t>
  </si>
  <si>
    <t>029113</t>
  </si>
  <si>
    <t>OSTATNÍ POŽADAVKY - GEODETICKÉ ZAMĚŘENÍ - CELKY</t>
  </si>
  <si>
    <t>KUS</t>
  </si>
  <si>
    <t>Zaměření skutečného stavu po dokončení stavby vč.zákresu do katastrální mapy a její digitalizace_x000d_
(geometrický plán)</t>
  </si>
  <si>
    <t>02940</t>
  </si>
  <si>
    <t>OSTATNÍ POŽADAVKY - VYPRACOVÁNÍ DOKUMENTACE</t>
  </si>
  <si>
    <t>technické předpisy (betonáž, izolace, sanace, PKO, tryskání apod.)</t>
  </si>
  <si>
    <t>VTD zábradlí, _x000d_
ostatní kce dle PD - kpl</t>
  </si>
  <si>
    <t>C</t>
  </si>
  <si>
    <t>plán sledování a údržby</t>
  </si>
  <si>
    <t>02943</t>
  </si>
  <si>
    <t>OSTATNÍ POŽADAVKY - VYPRACOVÁNÍ RDS</t>
  </si>
  <si>
    <t>RDS-Z-PDS - pro celou stavbu</t>
  </si>
  <si>
    <t>02944</t>
  </si>
  <si>
    <t>OSTAT POŽADAVKY - DOKUMENTACE SKUTEČ PROVEDENÍ V DIGIT FORMĚ</t>
  </si>
  <si>
    <t>skutečného provedení stavby_x000d_
papírová paré 4x + digitálně</t>
  </si>
  <si>
    <t>02991</t>
  </si>
  <si>
    <t>OSTATNÍ POŽADAVKY - INFORMAČNÍ TABULE</t>
  </si>
  <si>
    <t>Označení stavby dle směrnic investora</t>
  </si>
  <si>
    <t>2 = 2,000 [A]_x000d_
Celkové množství = 2,000</t>
  </si>
  <si>
    <t>03100</t>
  </si>
  <si>
    <t>ZAŘÍZENÍ STAVENIŠTĚ - ZŘÍZENÍ, PROVOZ, DEMONTÁŽ</t>
  </si>
  <si>
    <t>vč.oplocení staveniště, proviz.zábradlí a pod.
Vč. případného nájmu pozemku, vč. provizorních komunikací a případných záborů
vč. buňkoviště, toalet a dalšího zařízení nezbytného pro provoz a řízení stavby po
celou dobu její výstavby</t>
  </si>
  <si>
    <t>014102R</t>
  </si>
  <si>
    <t>A1</t>
  </si>
  <si>
    <t>POPLATKY ZA SKLÁDKU</t>
  </si>
  <si>
    <t>T</t>
  </si>
  <si>
    <t>zemina
objemová hmotnost 2000 kg/m3</t>
  </si>
  <si>
    <t>dle pol. 11130 145,50*0,15*2,0 = 43,650 [C]_x000d_
Celkové množství = 43,650</t>
  </si>
  <si>
    <t>A2</t>
  </si>
  <si>
    <t>kámen, kamenivo
sypké vrstvy 1900 kg/m3
kámen
objemová hmotnost 2600 kg/m3</t>
  </si>
  <si>
    <t>pol. 113328 1,90*(597,126+50,139) = 1229,804 [A]_x000d_
Celkové množství = 1229,804</t>
  </si>
  <si>
    <t>C1</t>
  </si>
  <si>
    <t>prostý beton
objemová hmotnost 2300 kg/m3</t>
  </si>
  <si>
    <t>dle pol.113148 2,30*(333,426+35,393) = 848,284 [A]_x000d_
Celkové množství = 848,284</t>
  </si>
  <si>
    <t>D</t>
  </si>
  <si>
    <t xml:space="preserve">POPLATKY ZA LIKVIDACI ODPADŮ NEKONTAMINOVANÝCH - 17 03 02  VYBOURANÝ ASFALTOVÝ BETON BEZ DEHTU</t>
  </si>
  <si>
    <t xml:space="preserve">živice bez obsahu nebezpečných látek a bez další možnosti využití_x000d_
objemová hmotnost 2400 kg/m3
z podkladních vozovkových vrstev stávající komunikace - jen na mostě - dále nevyužitelných k dalšímu použítí 
zatříděno  -  na základě zkoušek PAU
(předpoklad 20% vybouraného materiálu s obsahem nebezpečných látek, 70% vybouraného materiálu bez obsahu nebezpečných látek - povinný odkup zhotovitele, 
10 % dále nevyužitelných - viz pol. 014102R - D)</t>
  </si>
  <si>
    <t>dle pol.113138 - 10% 0,10*(235,223+11,798)*2,40 = 59,285 [A]_x000d_
Celkové množství = 59,285</t>
  </si>
  <si>
    <t>E</t>
  </si>
  <si>
    <t>pařezy
objemová hmotnost 600 kg/m3</t>
  </si>
  <si>
    <t>dle pol. 112018, odha 1,50 m3/ pařez 2*0,60*1,50 = 1,800 [B]_x000d_
Celkové množství = 1,800</t>
  </si>
  <si>
    <t>014211</t>
  </si>
  <si>
    <t>POPLATKY ZA ZEMNÍK - ORNICE</t>
  </si>
  <si>
    <t>M3</t>
  </si>
  <si>
    <t>v kvalitě ornice, rozprostření ornice pol. 18222, dovoz ornice pol.12573</t>
  </si>
  <si>
    <t>pol. č. 12573 145,50*0,15 = 21,825 [A]_x000d_
Celkové množství = 21,825</t>
  </si>
  <si>
    <t>015760</t>
  </si>
  <si>
    <t xml:space="preserve">POPLATKY ZA LIKVIDACI ODPADŮ NEBEZPEČNÝCH - 17 06 03*  IZOLAČNÍ MATERIÁLY OBSAHUJÍCÍ NEBEZPEČNÉ LÁTKY</t>
  </si>
  <si>
    <t xml:space="preserve">živice s obsahem nebezpečných látek 
( z podkladních vozovkových vrstev - jen na mostě)
objemová hmotnost 2400 kg/m3
zatříděno  -  na základě zkoušek PAU
(předpoklad 20% vybouraného materiálu s obsahem nebezpečných látek, 70% vybouraného materiálu bez obsahu nebezpečných látek - povinný odkup zhotovitele, 
10 % dále nevyužitelných - viz pol. 014102R - D)</t>
  </si>
  <si>
    <t>dle pol.113338 - 20% 0,20*2,40*(235,223+11,798) = 118,570 [A]_x000d_
dle pol. 113728 - 20% 0,20*2,40*114,305 = 54,866 [B]_x000d_
Celkové množství = 173,436</t>
  </si>
  <si>
    <t>1</t>
  </si>
  <si>
    <t>Zemní práce</t>
  </si>
  <si>
    <t>11130</t>
  </si>
  <si>
    <t>SEJMUTÍ DRNU</t>
  </si>
  <si>
    <t>M2</t>
  </si>
  <si>
    <t>PRO CELOU STAVBU
sejmutí drnu - předp. do tl 0,15 m
vč. odvozu a uložení na skládku</t>
  </si>
  <si>
    <t xml:space="preserve">podél zdí směr Sedlčany 35,0*1,50 = 52,500 [A]_x000d_
podél zdí směr Sedlčany - předpolí mostu Sedlčany 12,0*1,50 = 18,000 [B]_x000d_
podél zdí směr Sedlčany - předpolí mostu Kosova Hora 50,0*1,50 = 75,000 [C]_x000d_
podél zdí směr Kosova Hora  (živice) 0 = 0,000 [D]_x000d_
Celkové množství = 145,500</t>
  </si>
  <si>
    <t>112018</t>
  </si>
  <si>
    <t>KÁCENÍ STROMŮ D KMENE DO 0,5M S ODSTRANĚNÍM PAŘEZŮ, ODVOZ DO 20KM</t>
  </si>
  <si>
    <t xml:space="preserve">vč. odstranění pařezů_x000d_
dřevo - povinný odkup_x000d_
větve -  štěpkovány_x000d_
pařezy - na skládku</t>
  </si>
  <si>
    <t>prům cca 0,30m 2 = 2,000 [A]_x000d_
Celkové množství = 2,000</t>
  </si>
  <si>
    <t>113148</t>
  </si>
  <si>
    <t>ODSTRANĚNÍ KRYTU ZPEVNĚNÝCH PLOCH S CEMENT POJIVEM, ODVOZ DO 20KM</t>
  </si>
  <si>
    <t>VOZOVKA_x000d_
sil. III/10522 - odstranění podkladních vozovkových vrstev_x000d_
(mimo most)
tl. 150 mm_x000d_
Parkoviště - sjezd - odstranění podkladních vozovkových vrstev_x000d_
tl. 150 mm_x000d_
bouráno odstupňovaně z důvodů plynulého navázání</t>
  </si>
  <si>
    <t>sil. III/10522 (odpočet 1,25 m v koncových úsecích úpravy z důvodu navázání) mimo most (2286,50-1,25*(12,25+9,90+7,70+8,20+7,0))*0,150-30,45*8,0*0,15 = 297,988 [A]_x000d_
parkovište (sjezd) - na začátku úseku směr Kosova hora 94,50*2,50*0,15 = 35,438 [B]_x000d_
Celkové množství = 333,426</t>
  </si>
  <si>
    <t>CHODNÍKY
tl. 120 mm</t>
  </si>
  <si>
    <t xml:space="preserve">podél zdí směr Sedlčany 34,35*(1,850-0,35-0,15)*0,120 = 5,565 [A]_x000d_
podél zdí směr Sedlčany - předpolí mostu Sedlčany 12,0*(2,00-0,350-0,15)*0,120 = 2,160 [B]_x000d_
podél zdí směr Sedlčany - předpolí mostu Kosova Hora 49,0*(2,00-0,350-0,15)*0,120 = 8,820 [C]_x000d_
podél zdí směr Kosova Hora - předpolí mostu Sedlčany 95,0*(1,75-0,350-0,15)*0,120 = 14,250 [D]_x000d_
podél zdí směr Kosova Hora  - předpolí mostu Kosova Hora 30,65*(1,75-0,350-0,15)*0,120 = 4,598 [E]_x000d_
Celkové množství = 35,393</t>
  </si>
  <si>
    <t>113328</t>
  </si>
  <si>
    <t>ODSTRAN PODKL ZPEVNĚNÝCH PLOCH Z KAMENIVA NESTMEL, ODVOZ DO 20KM</t>
  </si>
  <si>
    <t>VOZOVKA_x000d_
sil. III/10522 - odstranění nestmelených podkladních vrstev _x000d_
(mimo most)
tl. 270 mm_x000d_
Parkoviště - sjezd - odstranění nestmelených podkladních vrstev _x000d_
tl. 270 mm_x000d_
bouráno odstupňovaně z důvodů plynulého navázání</t>
  </si>
  <si>
    <t>sil. III/10522 (odpočet 1,50 m v koncových úsecích úpravy z důvodu navázání) mimo most (2286,50-1,50*(12,25+9,90+7,70+8,20+7,0))*0,27-30,45*8,0*0,27 = 533,338 [A]_x000d_
parkovište (sjezd) - na začátku úseku směr Kosova hora 94,50*2,50*0,27 = 63,788 [B]_x000d_
Celkové množství = 597,126</t>
  </si>
  <si>
    <t>CHODNÍKY_x000d_
odstranění nestmelených podkladních vrstev 
tl. 170 mm</t>
  </si>
  <si>
    <t xml:space="preserve">podél zdí směr Sedlčany 34,35*(1,850-0,350-0,15)*0,170 = 7,883 [A]_x000d_
podél zdí směr Sedlčany - předpolí mostu Sedlčany 12,0*(2,00-0,350-0,15)*0,170 = 3,060 [B]_x000d_
podél zdí směr Sedlčany - předpolí mostu Kosova Hora 49,0*(2,00-0,350-0,15)*0,170 = 12,495 [C]_x000d_
podél zdí směr Kosova Hora - předpolí mostu Sedlčany 95,0*(1,75-0,350-0,15)*0,170 = 20,188 [D]_x000d_
podél zdí směr Kosova Hora  - předpolí mostu Kosova Hora 30,65*(1,75-0,350-0,15)*0,170 = 6,513 [E]_x000d_
Celkové množství = 50,139</t>
  </si>
  <si>
    <t>113338</t>
  </si>
  <si>
    <t>ODSTRAN PODKL ZPEVNĚNÝCH PLOCH S ASFALT POJIVEM, ODVOZ DO 20KM</t>
  </si>
  <si>
    <t>VOZOVKA_x000d_
sil. III/10522 - odstranění stávající ložné žvičné vrstvy_x000d_
(mimo most)
tl. 100 mm_x000d_
Parkoviště - sjezd - obrusná a ložná vstva_x000d_
tl. 150 mm_x000d_
odpad zatříděn dle výsledku zkoušek PAU
předpoklad 20% vybouraného materiálu s obsahem nebezpečných látek, 70% vybouraného materiálu bez obsahu nebezpečných látek - povinný odkup zhotovitele, 
10 % dále nevyužitelných - viz pol. 014102R - D)
bouráno odstupńovaně z důvodů plynulého navázání</t>
  </si>
  <si>
    <t>sil. III/10522 (odpočet 1,0 m v koncových úsecích úpravy z důvodu navázání) mimo most (2286,5-1,0*(12,25+9,90+7,70+8,20+7,0))*0,10-30,45*8,0*0,10 = 199,785 [A]_x000d_
parkoviště - sjezd 94,50*2,50*0,15 = 35,438 [B]_x000d_
Celkové množství = 235,223</t>
  </si>
  <si>
    <t>CHODNÍKY
tl. 40 mm
odpad zatříděn dle výsledku zkoušek PAU
předpoklad 20% vybouraného materiálu s obsahem nebezpečných látek, 70% vybouraného materiálu bez obsahu nebezpečných látek - povinný odkup zhotovitele, 
10 % dále nevyužitelných - viz pol. 014102R - D)</t>
  </si>
  <si>
    <t xml:space="preserve">podél zdí směr Sedlčany 34,35*(1,850-0,350-0,15)*0,04 = 1,855 [A]_x000d_
podél zdí směr Sedlčany - předpolí mostu Sedlčany 12,0*(2,00-0,350-0,15)*0,04 = 0,720 [B]_x000d_
podél zdí směr Sedlčany - předpolí mostu Kosova Hora 49,0*(2,00-0,350-0,15)*0,04 = 2,940 [C]_x000d_
podél zdí směr Kosova Hora - předpolí mostu Sedlčany 95,0*(1,75-0,350-0,15)*0,04 = 4,750 [D]_x000d_
podél zdí směr Kosova Hora  - předpolí mostu Kosova Hora 30,65*(1,75-0,35-0,15)*0,04 = 1,533 [E]_x000d_
Celkové množství = 11,798</t>
  </si>
  <si>
    <t>113534</t>
  </si>
  <si>
    <t>ODSTRANĚNÍ CHODNÍKOVÝCH KAMENNÝCH OBRUBNÍKŮ, ODVOZ DO 5KM</t>
  </si>
  <si>
    <t>M</t>
  </si>
  <si>
    <t>odstranění stávajících kamenných obrub_x000d_
povinný odkup zhotovitele_x000d_
vč. odvozu a uložení (bez poplatku)</t>
  </si>
  <si>
    <t xml:space="preserve">podél zdí směr Sedlčany 34,35 = 34,350 [A]_x000d_
podél zdí směr Sedlčany - předpolí mostu Sedlčany 12,0 = 12,000 [B]_x000d_
podél zdí směr Sedlčany - předpolí mostu Kosova Hora 49,0 = 49,000 [C]_x000d_
podél zdí směr Kosova Hora  - předpolí mostu S. 95,10 = 95,100 [D]_x000d_
podél zdí směr Kosova Hora - předpolí K.H 38,25+30,65 = 68,900 [E]_x000d_
Celkové množství = 259,350</t>
  </si>
  <si>
    <t>113728</t>
  </si>
  <si>
    <t>FRÉZOVÁNÍ ZPEVNĚNÝCH PLOCH ASFALTOVÝCH, ODVOZ DO 20KM</t>
  </si>
  <si>
    <t>sil. III/10522 - celá stavba 
frézování stávající obrusné živičné vrstvy
tl 50 mm
odpad zatříděn dle výsledku zkoušek PAU
předpoklad 20% vybouraného materiálu s obsahem nebezpečných látek, 80% vybouraného materiálu bez obsahu nebezpečných látek - povinný odkup zhotovitele</t>
  </si>
  <si>
    <t>sil. III/10522 2286,50*0,05 = 114,325 [A]_x000d_
Celkové množství = 114,325</t>
  </si>
  <si>
    <t>113765</t>
  </si>
  <si>
    <t>FRÉZOVÁNÍ DRÁŽKY PRŮŘEZU DO 600MM2 V ASFALTOVÉ VOZOVCE</t>
  </si>
  <si>
    <t>v místě napojení na stav. stav</t>
  </si>
  <si>
    <t>sil. III/10522 frézování drážky (12,25+9,90+7,70+8,20+7,0) = 45,050 [A]_x000d_
parkoviště - sjezd (podélná + příčná drážka) 2,0+94,50 = 96,500 [B]_x000d_
Celkové množství = 141,550</t>
  </si>
  <si>
    <t>125734</t>
  </si>
  <si>
    <t>VYKOPÁVKY ZE ZEMNÍKŮ A SKLÁDEK TŘ. I, ODVOZ DO 5KM</t>
  </si>
  <si>
    <t>vykopávka ze skládky ornice a z meziskládky</t>
  </si>
  <si>
    <t>dle pol. 18222 145,50*0,15 = 21,825 [A]_x000d_
dle pol.17411 66,544 = 66,544 [B]_x000d_
Celkové množství = 88,369</t>
  </si>
  <si>
    <t>129957</t>
  </si>
  <si>
    <t>ČIŠTĚNÍ POTRUBÍ DN DO 500MM</t>
  </si>
  <si>
    <t>pročištění stávajícího kanalizačního potrubí v úseku upravy _x000d_
odhad délky_x000d_
vč. likvidece vzniklých odpadů a skládkovného</t>
  </si>
  <si>
    <t>odhad délky (mimo most) 1,50*(217,250-34,85) = 273,600 [A]_x000d_
Celkové množství = 273,600</t>
  </si>
  <si>
    <t>131834</t>
  </si>
  <si>
    <t>HLOUBENÍ JAM ZAPAŽ I NEPAŽ TŘ. II, ODVOZ DO 5KM</t>
  </si>
  <si>
    <t>hloubení výkopu podél paty zdí po sejmutí drnu</t>
  </si>
  <si>
    <t>podél zdí směr Sedlčany (v patě) 35,0*(0,80+1,30)/2*0,50 = 18,375 [A]_x000d_
podél zdí směr Sedlčany - předpolí mostu Sedlčany (v patě) 12,0*(0,80+1,30)/2*0,50 = 6,300 [B]_x000d_
podél zdí směr Sedlčany - předpolí mostu Kosova Hora (v patě, v koruně) 49,50*(0,80+1,30)/2*0,50 = 25,988 [C]_x000d_
podél zdí směr Kosova Hora - předpolí Sedlčany - bez výkopu (parkoviště) 0 = 0,000 [D]_x000d_
podél zdí směr Kosova Hora - předpolí K.H. - bez výkopu (opevnění) 0 = 0,000 [E]_x000d_
Celkové množství = 50,663</t>
  </si>
  <si>
    <t>17120</t>
  </si>
  <si>
    <t>ULOŽENÍ SYPANINY DO NÁSYPŮ A NA SKLÁDKY BEZ ZHUTNĚNÍ</t>
  </si>
  <si>
    <t>uložení výkopku na meziskládku</t>
  </si>
  <si>
    <t>dle pol. 131834 50,663 = 50,663 [A]_x000d_
Celkové množství = 50,663</t>
  </si>
  <si>
    <t>17411</t>
  </si>
  <si>
    <t>ZÁSYP JAM A RÝH ZEMINOU SE ZHUTNĚNÍM</t>
  </si>
  <si>
    <t>zpětný zásyp výkopů ze zeminy z meziskládky</t>
  </si>
  <si>
    <t>18110</t>
  </si>
  <si>
    <t>ÚPRAVA PLÁNĚ SE ZHUTNĚNÍM V HORNINĚ TŘ. I</t>
  </si>
  <si>
    <t>úprava pláně dle požadků viz TZ</t>
  </si>
  <si>
    <t>sil. III/10522 (odpočet 1,0 m v koncových úsecích úpravy z důvodu navázání) mimo most (2286,50-1,50*(12,25+9,90+7,70+8,20+7,0))-30,50*8,0 = 1974,925 [A]_x000d_
parkoviště - sjezd 94,50*2,50 = 236,250 [B]_x000d_
Celkové množství = 2211,175</t>
  </si>
  <si>
    <t>18222</t>
  </si>
  <si>
    <t>ROZPROSTŘENÍ ORNICE VE SVAHU V TL DO 0,15M</t>
  </si>
  <si>
    <t>PRO CELOU STAVBU
v rozsahu sejmutí drnu</t>
  </si>
  <si>
    <t>dle pol.11130 145,50 = 145,500 [A]_x000d_
Celkové množství = 145,500</t>
  </si>
  <si>
    <t>18242</t>
  </si>
  <si>
    <t>ZALOŽENÍ TRÁVNÍKU HYDROOSEVEM NA ORNICI</t>
  </si>
  <si>
    <t>PRO CELOU STAVBU</t>
  </si>
  <si>
    <t>dle pol. 18222 145,50 = 145,500 [A]_x000d_
Celkové množství = 145,500</t>
  </si>
  <si>
    <t>18247</t>
  </si>
  <si>
    <t>OŠETŘOVÁNÍ TRÁVNÍKU</t>
  </si>
  <si>
    <t>PRO CELOU STAVBU
1x</t>
  </si>
  <si>
    <t>dle pol. 18242 145,50 = 145,500 [A]_x000d_
Celkové množství = 145,500</t>
  </si>
  <si>
    <t>5</t>
  </si>
  <si>
    <t>Komunikace</t>
  </si>
  <si>
    <t>56143</t>
  </si>
  <si>
    <t>KAMENIVO ZPEVNĚNÉ CEMENTEM TL. DO 150MM</t>
  </si>
  <si>
    <t>VOZOVKA_x000d_
SC C8/10 - 150 mm
směs stmelená cementem_x000d_
mimo most_x000d_
napojeno odstupňovaně</t>
  </si>
  <si>
    <t>sil. III/10522 (odpočet 1,25 m v koncových úsecích úpravy z důvodu navázání) mimo most (2286,50-1,25*(12,25+9,90+7,70+8,20+7,0))-30,45*8,0 = 1986,588 [A]_x000d_
parkovište (sjezd) - na začátku úseku směr Kosova hora 94,50*2,50 = 236,250 [B]_x000d_
Celkové množství = 2222,838</t>
  </si>
  <si>
    <t>56336</t>
  </si>
  <si>
    <t>VOZOVKOVÉ VRSTVY ZE ŠTĚRKODRTI TL. DO 300MM</t>
  </si>
  <si>
    <t>OTSKP_2021 ~ 2021</t>
  </si>
  <si>
    <t>VOZOVKA
ŠD A min. tl. 250 mm_x000d_
mimo most_x000d_
napojeno odstupňovaně</t>
  </si>
  <si>
    <t>sil. III/10522 (odpočet 1,50 m v koncových úsecích úpravy z důvodu navázání) mimo most (2286,50-1,50*(12,25+9,90+7,70+8,20+7,0))-30,45*8,0 = 1975,325 [A]_x000d_
parkovište (sjezd) - na začátku úseku směr Kosova hora 94,50*2,50 = 236,250 [B]_x000d_
Celkové množství = 2211,575</t>
  </si>
  <si>
    <t>572123</t>
  </si>
  <si>
    <t>INFILTRAČNÍ POSTŘIK Z EMULZE DO 1,0KG/M2</t>
  </si>
  <si>
    <t>PI-CP 0.80 kg/m2</t>
  </si>
  <si>
    <t>dle pol. 56143 2222,838 = 2222,838 [A]_x000d_
Celkové množství = 2222,838</t>
  </si>
  <si>
    <t>572214</t>
  </si>
  <si>
    <t>SPOJOVACÍ POSTŘIK Z MODIFIK EMULZE DO 0,5KG/M2</t>
  </si>
  <si>
    <t>OTSKP_2022 ~ 2022</t>
  </si>
  <si>
    <t>spojovací postřk PS 0,30kg/m2</t>
  </si>
  <si>
    <t>2523,35+2236,353 = 4759,703 [A]_x000d_
Celkové množství = 4759,703</t>
  </si>
  <si>
    <t>574D68</t>
  </si>
  <si>
    <t>ASFALTOVÝ BETON PRO LOŽNÍ VRSTVY MODIFIK ACL 22+, 22S TL. 70MM</t>
  </si>
  <si>
    <t>VOZOVKA_x000d_
ACL 22S modif - 70mm_x000d_
mimo nk mostu_x000d_
napojeno odstupňovaně</t>
  </si>
  <si>
    <t>sil. III/10522 (odpočet 0,95 m v koncových úsecích úpravy z důvodu navázání) mimo most (2286,5-0,95*(12,25+9,90+7,70+8,20+7,0))-30,45*8,0 = 2000,103 [A]_x000d_
parkoviště - sjezd 94,50*2,50 = 236,250 [B]_x000d_
Celkové množství = 2236,353</t>
  </si>
  <si>
    <t>574F58</t>
  </si>
  <si>
    <t>ASFALTOVÝ BETON PRO PODKLADNÍ VRSTVY MODIFIK ACP 22+, 22S TL. 60MM</t>
  </si>
  <si>
    <t>VOZOVKA_x000d_
ACP 22S modif - 60mm_x000d_
mimo nk mostu_x000d_
napojeno odstupňovaně</t>
  </si>
  <si>
    <t>sil. III/10522 (odpočet 1,10 m v koncových úsecích úpravy z důvodu navázání) mimo most (2286,5-1,10*(12,25+9,90+7,70+8,20+7,0))-30,45*8,0 = 1993,345 [A]_x000d_
parkoviště - sjezd 94,50*2,50 = 236,250 [B]_x000d_
Celkové množství = 2229,595</t>
  </si>
  <si>
    <t>574J54</t>
  </si>
  <si>
    <t>ASFALTOVÝ KOBEREC MASTIXOVÝ MODIFIK SMA 11+, 11S TL. 40MM</t>
  </si>
  <si>
    <t xml:space="preserve">VOZOVKA - celá stavba_x000d_
SMA 11S   tl. 40mm
vozovkové vrstvy napojeny odstupňovaně</t>
  </si>
  <si>
    <t>sil. III/10522 2286,10 = 2286,100 [A]_x000d_
parkoviště - sjezd 94,90*2,50 = 237,250 [B]_x000d_
Celkové množství = 2523,350</t>
  </si>
  <si>
    <t>7</t>
  </si>
  <si>
    <t>Přidružená stavební výroba</t>
  </si>
  <si>
    <t>78383</t>
  </si>
  <si>
    <t>NÁTĚRY BETON KONSTR TYP S4 (OS-C)</t>
  </si>
  <si>
    <t>CELÁ STAVBA (mimo SO 201)_x000d_
nátěr krajů obrub</t>
  </si>
  <si>
    <t xml:space="preserve">podél zdí směr Sedlčany 34,35*(0,15+0,15) = 10,305 [A]_x000d_
podél zdí směr Sedlčany - předpolí mostu Sedlčany 12,0*(0,15+0,15) = 3,600 [B]_x000d_
podél zdí směr Sedlčany - předpolí mostu Kosova Hora 49,50*(0,15+0,15) = 14,850 [C]_x000d_
podél zdí směr Kosova Hora - předpolí Sedlčany 95,10*(0,15+0,15) = 28,530 [D]_x000d_
podél zdí směr Kosova Hora  - předpolí Kosova Hora (SO 125) (38,45+30,65)*(0,15+0,15) = 20,730 [E]_x000d_
Celkové množství = 78,015</t>
  </si>
  <si>
    <t>8</t>
  </si>
  <si>
    <t>Potrubí</t>
  </si>
  <si>
    <t>897220R</t>
  </si>
  <si>
    <t>VPUSŤ KANALIZAČNÍ PODOBRUBNÍKOVÁ KOMPLETNÍ Z BETON DÍLCŮ - KPL</t>
  </si>
  <si>
    <t xml:space="preserve">PODOBRUBNÍKOVÁ VPUSŤ_x000d_
vybourání a náhrada stávajících přebalených vpustí_x000d_
vč. realizace přípojek  napojení na stávající systém odvodnění_x000d_
vč. veškerých zemních prací, obsypů a lože_x000d_
vč. likvidace vzniklých odpadů a skládkovného_x000d_
kpl. provedení</t>
  </si>
  <si>
    <t>4 = 4,000 [A]_x000d_
Celkové množství = 4,000</t>
  </si>
  <si>
    <t>9</t>
  </si>
  <si>
    <t>Ostatní konstrukce a práce</t>
  </si>
  <si>
    <t>9112B1</t>
  </si>
  <si>
    <t>ZÁBRADLÍ MOSTNÍ SE SVISLOU VÝPLNÍ - DODÁVKA A MONTÁŽ</t>
  </si>
  <si>
    <t>CELÁ STAVBA_x000d_
mostní zábradlí na římsách v. 1,10m
vč. kotvení dodatečně vrtanými kotvami
vč. podlití plastbetonem</t>
  </si>
  <si>
    <t xml:space="preserve">podél zdí směr Sedlčany 34,35 = 34,350 [A]_x000d_
podél zdí směr Sedlčany - předpolí mostu Sedlčany 12,0 = 12,000 [B]_x000d_
podél zdí směr Sedlčany - předpolí mostu Kosova Hora 49,5 = 49,500 [C]_x000d_
podél zdí směr Kosova Hora  - předpolí Sedlčany 95,0 = 95,000 [D]_x000d_
podél zdí směr Kosova Hora - předpolí Kosova Hora (SO 125) 30,65 = 30,650 [E]_x000d_
Celkové množství = 221,500</t>
  </si>
  <si>
    <t>9112B3</t>
  </si>
  <si>
    <t>ZÁBRADLÍ MOSTNÍ SE SVISLOU VÝPLNÍ - DEMONTÁŽ S PŘESUNEM</t>
  </si>
  <si>
    <t>CELÁ STAVBA_x000d_
demontáž zábradlí na zdech na předpolích v rozsahu úpravy_x000d_
vč. dvozu do kovošrotu, výzisk poukázán na účet zhotovitele, předány výkupní lístky</t>
  </si>
  <si>
    <t>914131</t>
  </si>
  <si>
    <t>DOPRAVNÍ ZNAČKY ZÁKLADNÍ VELIKOSTI OCELOVÉ FÓLIE TŘ 2 - DODÁVKA A MONTÁŽ</t>
  </si>
  <si>
    <t>CELÁ STAVBA</t>
  </si>
  <si>
    <t>počet cedulí 8 = 8,000 [A]_x000d_
Celkové množství = 8,000</t>
  </si>
  <si>
    <t>914133</t>
  </si>
  <si>
    <t>DOPRAVNÍ ZNAČKY ZÁKLADNÍ VELIKOSTI OCELOVÉ FÓLIE TŘ 2 - DEMONTÁŽ</t>
  </si>
  <si>
    <t>CELÁ STAVBA_x000d_
demontáž stávajícího dopravního značení_x000d_
kpl - cedule + sloupek
uložení dle pokynů investora</t>
  </si>
  <si>
    <t>8 = 8,000 [B]_x000d_
Celkové množství = 8,000</t>
  </si>
  <si>
    <t>914921</t>
  </si>
  <si>
    <t>SLOUPKY A STOJKY DOPRAVNÍCH ZNAČEK Z OCEL TRUBEK DO PATKY - DODÁVKA A MONTÁŽ</t>
  </si>
  <si>
    <t>sloupek k pol. 914131_x000d_
na sloupek osazeno více cedulí</t>
  </si>
  <si>
    <t>6 = 6,000 [A]_x000d_
Celkové množství = 6,000</t>
  </si>
  <si>
    <t>915111</t>
  </si>
  <si>
    <t>VODOROVNÉ DOPRAVNÍ ZNAČENÍ BARVOU HLADKÉ - DODÁVKA A POKLÁDKA</t>
  </si>
  <si>
    <t>předznačení 
v délce úpravy + 25 m před a za</t>
  </si>
  <si>
    <t>krajní a dělící čáry 2*0,125*(220,0+2*25,0)+1*0,15*(220,0+2*25,0) = 108,000 [A]_x000d_
parkoviště- symboly, přechod pro chodce, šikmé čáry - odhad 20,0 = 20,000 [B]_x000d_
Celkové množství = 128,000</t>
  </si>
  <si>
    <t>915211</t>
  </si>
  <si>
    <t>VODOROVNÉ DOPRAVNÍ ZNAČENÍ PLASTEM HLADKÉ - DODÁVKA A POKLÁDKA</t>
  </si>
  <si>
    <t>definitvní dopravní značení</t>
  </si>
  <si>
    <t>dle pol. 915111 128,0 = 128,000 [A]_x000d_
Celkové množství = 128,000</t>
  </si>
  <si>
    <t>917224</t>
  </si>
  <si>
    <t>SILNIČNÍ A CHODNÍKOVÉ OBRUBY Z BETONOVÝCH OBRUBNÍKŮ ŠÍŘ 150MM</t>
  </si>
  <si>
    <t>silniční obruby</t>
  </si>
  <si>
    <t xml:space="preserve">podél zdí směr Kosova Hora  (podél říms) - předpolí mostu K.H. 38,40 = 38,400 [A]_x000d_
Celkové množství = 38,400</t>
  </si>
  <si>
    <t>919111</t>
  </si>
  <si>
    <t>ŘEZÁNÍ ASFALTOVÉHO KRYTU VOZOVEK TL DO 50MM</t>
  </si>
  <si>
    <t>řezaná spára ve vozovce v místě napojení na stav.stav</t>
  </si>
  <si>
    <t>931315</t>
  </si>
  <si>
    <t>a</t>
  </si>
  <si>
    <t>TĚSNĚNÍ DILATAČ SPAR ASF ZÁLIVKOU PRŮŘ DO 600MM2</t>
  </si>
  <si>
    <t>těsnění řezaných spar</t>
  </si>
  <si>
    <t>dle pol. 919111 141,550 = 141,550 [A]_x000d_
Celkové množství = 141,550</t>
  </si>
  <si>
    <t>b</t>
  </si>
  <si>
    <t xml:space="preserve">podél římsy a obrub  a podél paty zdí (v patě) v živici _x000d_
v obrusné vrstvě</t>
  </si>
  <si>
    <t xml:space="preserve">podél zdí směr Sedlčany (podél římsy) 34,35 = 34,350 [A]_x000d_
podél zdí směr Sedlčany - předpolí mostu Sedlčany ( podél římsy) 12,0 = 12,000 [B]_x000d_
podél zdí směr Sedlčany - předpolí mostu Kosova Hora (podél říms) 49,0 = 49,000 [C]_x000d_
podél zdí směr Kosova Hora  (podél římsy, v patě) - předpolí mostu S. 95,0*2 = 190,000 [D]_x000d_
podél zdí směr Kosova Hora  (podél říms) - předpolí mostu K.H. 38,40+30,65 = 69,050 [E]_x000d_
Celkové množství = 354,400</t>
  </si>
  <si>
    <t>02720</t>
  </si>
  <si>
    <t>POMOC PRÁCE ZŘÍZ NEBO ZAJIŠŤ REGULACI A OCHRANU DOPRAVY</t>
  </si>
  <si>
    <t xml:space="preserve">DIO celá stavba - kpl - délka provozu DIO -  05-12/2024
výstavba za kompletní uzavírce v místě mostu, průjezd do ulice zachován pro MHD - řízeno světelnou signalizací
podrobně dle TZ
položka zahrnuje dopravně inženýrská opatření v průběhu celé stavby (dle
schváleného plánu ZOV a vyjádření DI PČR), zahrnuje osazení, přesuny a odvoz
provizorního dopravního značení. Zahrnuje dočasné dopravní značení, dopravní zařízení (např. zvětšené
i základní svislé značky, vodorovné značení z fólie,
citybloky, provizorní betonová a ocelová svodidla, ochranná zábradlí, světelné
výstražné zařízení atd.- viz příloha TZ), oplocení a všechny související práce po
dobu trvání
stavby Součástí položky je i údržba a péče o dopravně inženýrská opatření v
průběhu celé stavby a nájemné 
Součástí položky je vyřízení DIR včetně jeho projednání.</t>
  </si>
  <si>
    <t>dle pol.131838 2,0*317,078 = 634,156 [A]_x000d_
Celkové množství = 634,156</t>
  </si>
  <si>
    <t>kamenivo_x000d_
sypké vrstvy 1900 kg/m3_x000d_
kámen_x000d_
objemová hmotnost 2600 kg/m3</t>
  </si>
  <si>
    <t>pol. 966138R 2,60*24,50 = 63,700 [B]_x000d_
POL. 966128 2,60*5,0 = 13,000 [A]_x000d_
Celkové množství = 76,700</t>
  </si>
  <si>
    <t>dle pol.113148 (A+B) 2,3*(36,540+10,962) = 109,255 [A]_x000d_
dle pol.966158 2,30*36,540 = 84,042 [B]_x000d_
Celkové množství = 193,297</t>
  </si>
  <si>
    <t>C2</t>
  </si>
  <si>
    <t>železový beton
objemová hmotnost 2500 kg/m3</t>
  </si>
  <si>
    <t>dle pol. 966168 2,50*10,46 = 26,150 [B]_x000d_
Celkové množství = 26,150</t>
  </si>
  <si>
    <t xml:space="preserve">objemová hmotnost 2400 kg/m3
z podkladních vozovkových vrstev stávající komunikace - jen na mostě - dále nevyužitelných k dalšímu použítí 
zatříděno  -  na základě zkoušek PAU
(předpoklad 20% vybouraného materiálu s obsahem nebezpečných látek, 70% vybouraného materiálu bez obsahu nebezpečných látek - povinný odkup zhotovitele, _x000d_
10 % dále nevyužitelných - viz pol. 014102R - D)</t>
  </si>
  <si>
    <t>dle pol.113138 (A+B)- 10% 2,40*(24,360+3,654)*0,10 = 6,723 [A]_x000d_
Celkové množství = 6,723</t>
  </si>
  <si>
    <t xml:space="preserve">živice s obsahem nebezpečných látek 
( z podkladních vozovkových vrstev - jen na mostě)
objemová hmotnost 2400 kg/m3
zatříděno  -  na základě zkoušek PAU
(předpoklad 20% vybouraného materiálu s obsahem nebezpečných látek, 70% vybouraného materiálu bez obsahu nebezpečných látek - povinný odkup zhotovitele, _x000d_
10 % dále nevyužitelných - viz pol. 014102R - D)</t>
  </si>
  <si>
    <t>dle pol.113138 (A+B)- 10% 2,40*(19,488+3,654)*0,20 = 11,108 [A]_x000d_
Celkové množství = 11,108</t>
  </si>
  <si>
    <t>izolace
objemová hmotnost - asf. lepenka 1400 kg/m3</t>
  </si>
  <si>
    <t>dle pol.113138 68,930*1,40*0,015 = 1,448 [A]_x000d_
Celkové množství = 1,448</t>
  </si>
  <si>
    <t>02851</t>
  </si>
  <si>
    <t>PRŮZKUMNÉ PRÁCE DIAGNOSTIKY KONSTRUKCÍ NA POVRCHU</t>
  </si>
  <si>
    <t>diagnostický průzkum po odbourání a otryskání - nosná konstrukce</t>
  </si>
  <si>
    <t>zaměř.NK po odbourání, zaměření povrchu spřahující
desky + ložné vrstvy + obrusné vrstvy, vč.vytvoření digitálního modelu</t>
  </si>
  <si>
    <t>029412</t>
  </si>
  <si>
    <t>OSTATNÍ POŽADAVKY - VYPRACOVÁNÍ MOSTNÍHO LISTU</t>
  </si>
  <si>
    <t>vč. zápisu do centrální evidence mostů
vč. schémat</t>
  </si>
  <si>
    <t>02950</t>
  </si>
  <si>
    <t>OSTATNÍ POŽADAVKY - POSUDKY, KONTROLY, REVIZNÍ ZPRÁVY</t>
  </si>
  <si>
    <t>výpočet zatížitelnosti vč.vyhodnocení</t>
  </si>
  <si>
    <t>02953</t>
  </si>
  <si>
    <t>OSTATNÍ POŽADAVKY - HLAVNÍ MOSTNÍ PROHLÍDKA</t>
  </si>
  <si>
    <t>1. HMP vč.zpřístupnění</t>
  </si>
  <si>
    <t>113138</t>
  </si>
  <si>
    <t>ODSTRANĚNÍ KRYTU ZPEVNĚNÝCH PLOCH S ASFALT POJIVEM, ODVOZ DO 20KM</t>
  </si>
  <si>
    <t xml:space="preserve">VOZOVKA_x000d_
odstranění podkladní živičné vrstvy  - tl. 100 mm
(frézování obrusu - viz SO 101)
odpad zatříděn dle výsledku zkoušek PAU_x000d_
předpoklad 20% vybouraného materiálu s obsahem nebezpečných látek, 70% vybouraného materiálu bez obsahu nebezpečných látek - povinný odkup zhotovitele, _x000d_
10 % dále nevyužitelných - viz pol. 014102R - D)</t>
  </si>
  <si>
    <t>v rozsahu délky nk 0,10*8,0*30,45 = 24,360 [A]_x000d_
Celkové množství = 24,360</t>
  </si>
  <si>
    <t xml:space="preserve">CHODNÍKY
odstranění pochozí živičné vrstvy  - tl. 40 mm
odpad zatříděn dle výsledku zkoušek PAU
předpoklad 20% vybouraného materiálu s obsahem nebezpečných látek, 70% vybouraného materiálu bez obsahu nebezpečných látek - povinný odkup zhotovitele, 
10 % dále nevyužitelných - viz pol. 014102R - D)</t>
  </si>
  <si>
    <t>povrch říms na mostě - směr Sedlčany (2,0-0,35-0,15)*30,45*0,040 = 1,827 [A]_x000d_
povrch říms na mostě - směr Kosova Hora (2,0-0,35-0,15)*30,45*0,040 = 1,827 [B]_x000d_
Celkové množství = 3,654</t>
  </si>
  <si>
    <t>VOZOVKA_x000d_
odstranění podkladních vozovkových vrtev - 150 mm</t>
  </si>
  <si>
    <t>v rozsahu délky nk 0,150*8,0*30,45 = 36,540 [A]_x000d_
Celkové množství = 36,540</t>
  </si>
  <si>
    <t>CHODNÍKY
odstranění podkladních vozovkových vrtev - 120 mm</t>
  </si>
  <si>
    <t>povrch říms na mostě - směr Sedlčany (2,0-0,350-0,150)*30,45*0,120 = 5,481 [A]_x000d_
povrch říms na mostě - směr Kosova Hora (2,0-0,35-0,15)*30,45*0,120 = 5,481 [B]_x000d_
Celkové množství = 10,962</t>
  </si>
  <si>
    <t>odstranění stávajících kamenných obrub_x000d_
povinný odkup zhovitele_x000d_
vč. odvozu a uložení (bez poplatku)</t>
  </si>
  <si>
    <t>povrch říms na mostě - směr Sedlčany 30,45 = 30,450 [A]_x000d_
povrch říms na mostě - směr Kosová Hora 30,45 = 30,450 [B]_x000d_
Celkové množství = 60,900</t>
  </si>
  <si>
    <t>frézování drážky nad podpěrami_x000d_
šikmost cca 108 g=koef. 1,01</t>
  </si>
  <si>
    <t>nad podpěrami 4*8,0*1,01 = 32,320 [A]_x000d_
Celkové množství = 32,320</t>
  </si>
  <si>
    <t>vykopávka zeminy pro zpětný zásyp</t>
  </si>
  <si>
    <t>pro pol. 17411 10,0 = 10,000 [A]_x000d_
Celkové množství = 10,000</t>
  </si>
  <si>
    <t>hloubení zeminy pro zpětný zásyp</t>
  </si>
  <si>
    <t>výkop zeminy pro zpětný záspy (pro pol. 17411) 10,0 = 10,000 [A]_x000d_
Celkové množství = 10,000</t>
  </si>
  <si>
    <t>131838</t>
  </si>
  <si>
    <t>HLOUBENÍ JAM ZAPAŽ I NEPAŽ TŘ. II, ODVOZ DO 20KM</t>
  </si>
  <si>
    <t>hloubení zeminy_x000d_
šikmost cca 108 g=koef. 1,01</t>
  </si>
  <si>
    <t>výkop zeminy okolo opěr OP 01- boční líce opěry (1,0+1,50)*0,50*2,0*2 = 5,000 [A]_x000d_
za rubem OP 01 (0,80+2,45)/2*1,65*(11,30-2*0,75)*1,01 = 26,539 [B]_x000d_
výkop zeminy okolo opěr OP 04- boční líce opěry (1,0+1,50)*0,50*2,0*2 = 5,000 [D]_x000d_
za rubem OP 04 (0,80+2,45)/2*1,650*(11,30-2*0,75)*1,01 = 26,539 [C]_x000d_
výkop zásypu kleneb 26,40*10,0 = 264,000 [E]_x000d_
odpočet pol. 131834 -10,0 = -10,000 [F]_x000d_
Celkové množství = 317,078</t>
  </si>
  <si>
    <t>na skládku a meziskládku</t>
  </si>
  <si>
    <t>pol.131834 10,0 = 10,000 [A]_x000d_
pol.131838 317,078 = 317,078 [B]_x000d_
Celkové množství = 327,078</t>
  </si>
  <si>
    <t>zpětný zásyp vykopanou zeminou z meziskládky</t>
  </si>
  <si>
    <t>výkop zeminy okolo opěr OP 01- boční líce opěry (1,0+1,50)*0,50*2,0*2 = 5,000 [A]_x000d_
výkop zeminy okolo opěr OP 04- boční líce opěry (1,0+1,50)*0,50*2,0*2 = 5,000 [D]_x000d_
Celkové množství = 10,000</t>
  </si>
  <si>
    <t>2</t>
  </si>
  <si>
    <t>Základy</t>
  </si>
  <si>
    <t>21331</t>
  </si>
  <si>
    <t>DRENÁŽNÍ VRSTVY Z BETONU MEZEROVITÉHO (DRENÁŽNÍHO)</t>
  </si>
  <si>
    <t>drenážní beton okolo drenáže_x000d_
šikmost cca 108 g=koef. 1,01</t>
  </si>
  <si>
    <t>za OP 01 (11,30-2*0,75)*1,01*0,30*0,30 = 0,891 [A]_x000d_
za OP 04 (11,30-2*0,75)*1,01*0,30*0,30 = 0,891 [B]_x000d_
Celkové množství = 1,782</t>
  </si>
  <si>
    <t>21341</t>
  </si>
  <si>
    <t>DRENÁŽNÍ VRSTVY Z PLASTBETONU (PLASTMALTY)</t>
  </si>
  <si>
    <t>okolo odvodňovačů</t>
  </si>
  <si>
    <t>okolo odvodňovačů 4*0,50*0,50*0,04 = 0,040 [A]_x000d_
Celkové množství = 0,040</t>
  </si>
  <si>
    <t>26164</t>
  </si>
  <si>
    <t>VRTY PRO KOTVENÍ, INJEKTÁŽ A MIKROPILOTY NA POVRCHU TŘ. VI D DO 200MM</t>
  </si>
  <si>
    <t>vrt skrz křídla (zdi) stávající opěry pro protažení drenáže za opěrami_x000d_
vč. začištění a likvidace vzniklých odpadů a skládkovného</t>
  </si>
  <si>
    <t>OP 01 1,0*2 = 2,000 [A]_x000d_
OP 04 1,0*2 = 2,000 [B]_x000d_
Celkové množství = 4,000</t>
  </si>
  <si>
    <t>285392</t>
  </si>
  <si>
    <t>DODATEČNÉ KOTVENÍ VLEPENÍM BETONÁŘSKÉ VÝZTUŽE D DO 16MM DO VRTŮ</t>
  </si>
  <si>
    <t>vlepení výztuže - zahrnuje vrty, vlepení, výztuž kotevní délky
dodatečná výztuž pro kotvení dobetonávek - deska na rubu klenby
vč. PKO výztuže přes pracovní, smršťovací a dilatační spáry</t>
  </si>
  <si>
    <t>kotvení desky na rubu klenby - 9ks/m2 ( předp. 31,80m -rozvinutá délka klenby) 10,0*31,80*9 = 2862,000 [A]_x000d_
Celkové množství = 2862,000</t>
  </si>
  <si>
    <t>285393</t>
  </si>
  <si>
    <t>DODATEČNÉ KOTVENÍ VLEPENÍM BETONÁŘSKÉ VÝZTUŽE D DO 20MM DO VRTŮ</t>
  </si>
  <si>
    <t>vlepení výztuže - zahrnuje vrty, vlepení, výztuž kotevní délky
dodatečná výztuž pro kotvení dobetonávek poprsní zdi
vč. PKO výztuže přes pracovní, smršťovací a dilatační spáry</t>
  </si>
  <si>
    <t xml:space="preserve">kotevní poprsní zdi 2prům/150  ( předp. 31,80m -rozvinutá délka klenby) 2*(31,8/0,15+1) = 426,000 [A]_x000d_
Celkové množství = 426,000</t>
  </si>
  <si>
    <t>3</t>
  </si>
  <si>
    <t>Svislé konstrukce</t>
  </si>
  <si>
    <t>31717</t>
  </si>
  <si>
    <t>KOVOVÉ KONSTRUKCE PRO KOTVENÍ ŘÍMSY</t>
  </si>
  <si>
    <t>KG</t>
  </si>
  <si>
    <t>kotvy říms na nk po 1,0m
(na křídlech římsa kotvena výztuží vytaženou z horní plochy křídel)
hmotnost - 6kg/kotva</t>
  </si>
  <si>
    <t>kotvy římsy na nk mostu 2*31*6,0 = 372,000 [A]_x000d_
Celkové množství = 372,000</t>
  </si>
  <si>
    <t>317325</t>
  </si>
  <si>
    <t>ŘÍMSY ZE ŽELEZOBETONU DO C30/37</t>
  </si>
  <si>
    <t>C30/37 
vč. letopočtu výstavby otiskem šablony
vč. veškerých dilatačních, smršťovacích a pracovních spar
vč. protismykové úpravy např. striáže</t>
  </si>
  <si>
    <t>římsy na mostě - směr sedlčany 31,15*(2,0*0,230+0,35*0,35) = 18,145 [A]_x000d_
římsy směr Kosova Hora 34,85*(2,0*0,230+0,35*0,35) = 20,300 [B]_x000d_
Celkové množství = 38,445</t>
  </si>
  <si>
    <t>317365</t>
  </si>
  <si>
    <t>VÝZTUŽ ŘÍMS Z OCELI 10505, B500B</t>
  </si>
  <si>
    <t>vyztuž 180 kg/m3
vč. pko výztuže přes pracovní, dilatační a smršťovací spáry</t>
  </si>
  <si>
    <t>0,18*38,445 = 6,920 [A]_x000d_
Celkové množství = 6,920</t>
  </si>
  <si>
    <t>318221</t>
  </si>
  <si>
    <t>OBKLAD ZDÍ ODDĚL A OHRAD KVÁDROVÝ A ŘÁDKOVÝ</t>
  </si>
  <si>
    <t>obklad boční plochy poprsních zdí_x000d_
vč. nekorodujícího kotvení, kameného obkladu - požadavky dle PD_x000d_
vč. spárování_x000d_
kpl</t>
  </si>
  <si>
    <t>2*26,50*0,15 = 7,950 [A]_x000d_
Celkové množství = 7,950</t>
  </si>
  <si>
    <t>4</t>
  </si>
  <si>
    <t>Vodorovné konstrukce</t>
  </si>
  <si>
    <t>421325</t>
  </si>
  <si>
    <t>MOSTNÍ NOSNÉ DESKOVÉ KONSTRUKCE ZE ŽELEZOBETONU C30/37</t>
  </si>
  <si>
    <t>žlb deska mostovky+poprsní zídky+spřahující deska nad rubem klenby_x000d_
vč. veškerých dilatačních, smršťovacích a pracovních spar _x000d_
vč. okapniček_x000d_
nátěr ploch rozsah dle PD - ALP + 2x ALN-vnitřní povrchy parapetních zídek, horní povrch spřahující desky</t>
  </si>
  <si>
    <t>mostovka 11,30*(0,20+0,290)/2*30,45 = 84,301 [A]_x000d_
porsní zídky 18,50*2*0,350 = 12,950 [B]_x000d_
spřahující deska 10,70*0,25*30,45 = 81,454 [C]_x000d_
Celkové množství = 178,705</t>
  </si>
  <si>
    <t>421365</t>
  </si>
  <si>
    <t>VÝZTUŽ MOSTNÍ DESKOVÉ KONSTRUKCE Z OCELI 10505, B500B</t>
  </si>
  <si>
    <t>výztuž nk_x000d_
170 kg/m3</t>
  </si>
  <si>
    <t>0,17*178,705 = 30,380 [A]_x000d_
Celkové množství = 30,380</t>
  </si>
  <si>
    <t>421366</t>
  </si>
  <si>
    <t>VÝZTUŽ MOSTNÍ DESKOVÉ KONSTRUKCE Z KARI SÍTÍ</t>
  </si>
  <si>
    <t>výztuž spřahující desky _x000d_
2*7,990 kg/m2_x000d_
rezerva na přesahy a prostřihy 20%</t>
  </si>
  <si>
    <t>1,20*2*7,99*(11,30*30,45)/1000 = 6,598 [A]_x000d_
Celkové množství = 6,598</t>
  </si>
  <si>
    <t>451312</t>
  </si>
  <si>
    <t>PODKLADNÍ A VÝPLŇOVÉ VRSTVY Z PROSTÉHO BETONU C12/15</t>
  </si>
  <si>
    <t>podkladní beton C12/15_x000d_
šikmost cca 108 g=koef. 1,01</t>
  </si>
  <si>
    <t>pod drenážní trubku za rubem opěr _x000d_
za OP 01 1,0*0,20*(11,30-2*0,75)*1,01 = 1,980 [E]_x000d_
za OP 04 1,0*0,20*(11,30-2*0,75)*1,01 = 1,980 [F]_x000d_
Celkové množství = 3,960</t>
  </si>
  <si>
    <t>4513140R</t>
  </si>
  <si>
    <t>PODKLADNÍ A VÝPLŇOVÉ VRSTVY Z JEMNOZRNNÉHO BETONU</t>
  </si>
  <si>
    <t>třída betonu dle TZ_x000d_
výplň nadnásypů kleneb</t>
  </si>
  <si>
    <t>výplň nadnásypů kleneb 18,50*10,0 = 185,000 [A]_x000d_
Celkové množství = 185,000</t>
  </si>
  <si>
    <t>45860</t>
  </si>
  <si>
    <t>VÝPLŇ ZA OPĚRAMI A ZDMI Z MEZEROVITÉHO BETONU</t>
  </si>
  <si>
    <t xml:space="preserve">výplň za opěrami_x000d_
šikmost  cca 108 g=koef. 1,01</t>
  </si>
  <si>
    <t>výplň za rubem OP 01 (1,0+2,60)/2*1,45*(11,30-2*0,75)*1,01 = 25,834 [B]_x000d_
výplň za rubem OP 04 (1,0+2,60)/2*1,45*(11,30-2*0,75)*1,01 = 25,834 [C]_x000d_
Celkové množství = 51,668</t>
  </si>
  <si>
    <t>dle pol.575F55 243,60 = 243,600 [B]_x000d_
Celkové množství = 243,600</t>
  </si>
  <si>
    <t>575F53</t>
  </si>
  <si>
    <t>LITÝ ASFALT MA IV (OCHRANA MOSTNÍ IZOLACE) 11 TL. 40MM MODIFIK</t>
  </si>
  <si>
    <t xml:space="preserve">MA 11 IV  modif _x000d_
- 40mm</t>
  </si>
  <si>
    <t>na nk 8,0*30,45 = 243,600 [A]_x000d_
Celkové množství = 243,600</t>
  </si>
  <si>
    <t>6</t>
  </si>
  <si>
    <t>Úpravy povrchů, podlahy, výplně otvorů</t>
  </si>
  <si>
    <t>626111</t>
  </si>
  <si>
    <t>REPROFILACE PODHLEDŮ, SVISLÝCH PLOCH SANAČNÍ MALTOU JEDNOVRST TL 10MM</t>
  </si>
  <si>
    <t>odhad ploch _x000d_
výměra převzata z TZ_x000d_
zpřístupnění - viz sam. pol.</t>
  </si>
  <si>
    <t>dle poll. 938543 - 20% 0,20*264,0 = 52,800 [A]_x000d_
Celkové množství = 52,800</t>
  </si>
  <si>
    <t>626112</t>
  </si>
  <si>
    <t>REPROFILACE PODHLEDŮ, SVISLÝCH PLOCH SANAČNÍ MALTOU JEDNOVRST TL 20MM</t>
  </si>
  <si>
    <t>dle poll. 938543 - 5% 0,05*264,0 = 13,200 [A]_x000d_
Celkové množství = 13,200</t>
  </si>
  <si>
    <t>626122</t>
  </si>
  <si>
    <t>REPROFILACE PODHLEDŮ, SVISLÝCH PLOCH SANAČNÍ MALTOU DVOUVRST TL 50MM</t>
  </si>
  <si>
    <t>dle poll. 938543 - 10% 0,10*264,0 = 26,400 [A]_x000d_
Celkové množství = 26,400</t>
  </si>
  <si>
    <t>62631</t>
  </si>
  <si>
    <t>SPOJOVACÍ MŮSTEK MEZI STARÝM A NOVÝM BETONEM</t>
  </si>
  <si>
    <t>příprava povrchu</t>
  </si>
  <si>
    <t>na 100 % plochy pol. 938543 264,0 = 264,000 [A]_x000d_
Celkové množství = 264,000</t>
  </si>
  <si>
    <t>62652</t>
  </si>
  <si>
    <t>OCHRANA VÝZTUŽE PŘI NEDOSTATEČNÉM KRYTÍ</t>
  </si>
  <si>
    <t>odhad</t>
  </si>
  <si>
    <t>dle pol.938552 19,80 = 19,800 [A]_x000d_
Celkové množství = 19,800</t>
  </si>
  <si>
    <t>62663</t>
  </si>
  <si>
    <t>INJEKTÁŽ TRHLIN SILOVĚ SPOJUJÍCÍ</t>
  </si>
  <si>
    <t>hloubková injektáž trhlin v kamenném zdivu
vč. případných vrtů
odhad výměry</t>
  </si>
  <si>
    <t>odhad výměry 25,0 = 25,000 [A]_x000d_
Celkové množství = 25,000</t>
  </si>
  <si>
    <t>62745</t>
  </si>
  <si>
    <t>SPÁROVÁNÍ STARÉHO ZDIVA CEMENTOVOU MALTOU</t>
  </si>
  <si>
    <t>přespárování kamenné klenby_x000d_
vykázáno na m2 plochy kamenného zdiva_x000d_
spárování v dosahu chloridů MC25 XF4, ostatní plochy MC25 XF3</t>
  </si>
  <si>
    <t>dle pol. 938443 419,340 = 419,340 [A]_x000d_
Celkové množství = 419,340</t>
  </si>
  <si>
    <t>711442</t>
  </si>
  <si>
    <t>IZOLACE MOSTOVEK CELOPLOŠNÁ ASFALTOVÝMI PÁSY S PEČETÍCÍ VRSTVOU</t>
  </si>
  <si>
    <t>na nosné konstrukci - celoplošně natavená na kotevně impregnční nátěr</t>
  </si>
  <si>
    <t>30,45*11,30 = 344,085 [A]_x000d_
Celkové množství = 344,085</t>
  </si>
  <si>
    <t>711502</t>
  </si>
  <si>
    <t>OCHRANA IZOLACE NA POVRCHU ASFALTOVÝMI PÁSY</t>
  </si>
  <si>
    <t>ochrana izolace pod římsami - izolační asfaltový pás s kovovou vložkou celoplošně přilepeno</t>
  </si>
  <si>
    <t>římsa směr Sedlčany (1,65+0,15)*30,45 = 54,810 [A]_x000d_
směr Kosova Hora (1,65+0,15)*30,45 = 54,810 [B]_x000d_
Celkové množství = 109,620</t>
  </si>
  <si>
    <t>711509</t>
  </si>
  <si>
    <t>OCHRANA IZOLACE NA POVRCHU TEXTILIÍ</t>
  </si>
  <si>
    <t>ochrana nátěru ALP+2x ALN geotextílií na rubu opěr a čela nk, vnitřní povrchy nk_x000d_
šikmost cca 108 g=koef. 1,01</t>
  </si>
  <si>
    <t>OP 01 - rub opěry a čelo nk 2,20*(11,30-2*0,75)*1,01 = 21,776 [A]_x000d_
OP 04 - rub opěry a čelo nk 2,20*(11,30-2*0,75)*1,01 = 21,776 [B]_x000d_
vnitřní povrchy nk 2*18,50+10,0*31,75 = 354,500 [C]_x000d_
Celkové množství = 398,052</t>
  </si>
  <si>
    <t>721113</t>
  </si>
  <si>
    <t>VNITŘNÍ KANALIZACE Z KAMENIN TRUB DN DO 150MM</t>
  </si>
  <si>
    <t>vyústění drenáže za opěrou před líc křídla_x000d_
keramika</t>
  </si>
  <si>
    <t>4*0,50 = 2,000 [A]_x000d_
Celkové množství = 2,000</t>
  </si>
  <si>
    <t>78381</t>
  </si>
  <si>
    <t>NÁTĚRY BETON KONSTR TYP S1 (OS-A)</t>
  </si>
  <si>
    <t>ochranný a sjednocující nátěr s hydrofobním účinkem_x000d_
konečná povrchová úprava</t>
  </si>
  <si>
    <t>78382</t>
  </si>
  <si>
    <t>NÁTĚRY BETON KONSTR TYP S2 (OS-B)</t>
  </si>
  <si>
    <t>nátěr nk pod nosem římsy</t>
  </si>
  <si>
    <t>pod římsou směr Sedlčany (0,30)*30,45 = 9,135 [A]_x000d_
pod římsou směr Kosova Hora (0,30)*30,45 = 9,135 [B]_x000d_
Celkové množství = 18,270</t>
  </si>
  <si>
    <t>Horní plocha římsy a hrana římsy k vozovce</t>
  </si>
  <si>
    <t>římsa směr Sedlčany (0,15+0,15)*31,15 = 9,345 [A]_x000d_
římsa směr Kosova Horra (0,15+0,15)*34,85 = 10,455 [B]_x000d_
Celkové množství = 19,800</t>
  </si>
  <si>
    <t>87533</t>
  </si>
  <si>
    <t>POTRUBÍ DREN Z TRUB PLAST DN DO 150MM</t>
  </si>
  <si>
    <t>drenáž za rubem opěr_x000d_
HDPE
vyústěno skrz křídla/zdi_x000d_
vč. chrániček v prostupu
vč. realizace vyústění dle VL 4_x000d_
šikmost cca 108 g=koef. 1,01</t>
  </si>
  <si>
    <t>za OP 01 (11,30)*1,01+0,50*2 = 12,413 [A]_x000d_
za OP 04 (11,30)*1,01+0,50*2 = 12,413 [B]_x000d_
Celkové množství = 24,826</t>
  </si>
  <si>
    <t>87633</t>
  </si>
  <si>
    <t>CHRÁNIČKY Z TRUB PLASTOVÝCH DN DO 150MM</t>
  </si>
  <si>
    <t>chráničky v římsách 
dle Tz</t>
  </si>
  <si>
    <t>v římse směr Sedlčany 2*31,15 = 62,300 [A]_x000d_
v římse směr Kosova Hora 1*34,85 = 34,850 [B]_x000d_
Celkové množství = 97,150</t>
  </si>
  <si>
    <t>87733</t>
  </si>
  <si>
    <t>CHRÁNIČKY PŮLENÉ Z TRUB PLAST DN DO 150MM</t>
  </si>
  <si>
    <t>dělené chráničky v římsách 
dle Tz</t>
  </si>
  <si>
    <t>v římse směr Sedlčany 1*31,15 = 31,150 [A]_x000d_
v římse směr Kosova Hora 0 = 0,000 [B]_x000d_
Celkové množství = 31,150</t>
  </si>
  <si>
    <t>9111B3</t>
  </si>
  <si>
    <t>ZÁBRADLÍ SILNIČNÍ SE SVISLOU VÝPLNÍ - DEMONTÁŽ S PŘESUNEM</t>
  </si>
  <si>
    <t>demontáž stávajícího zábradlí se svislou výplní_x000d_
vč. dvozu do kovošrotu, výzisk poukázán na účet zhotovitele, předány výkupní lístky</t>
  </si>
  <si>
    <t>zábradlí na římse směr Sedlčany 31,150 = 31,150 [A]_x000d_
zábradlí na římse směr Kosova Hora 34,85 = 34,850 [B]_x000d_
Celkové množství = 66,000</t>
  </si>
  <si>
    <t>mostní zábradlí na římsách v. 1,10m_x000d_
vč. kotvení dodatečně vrtanými kotvami_x000d_
vč. podlití plastbetonem</t>
  </si>
  <si>
    <t>zábradlí na římse směr Sedlčany 31,15 = 31,150 [A]_x000d_
zábradlí na římse směr Kosova Hora 34,85 = 34,850 [B]_x000d_
Celkové množství = 66,000</t>
  </si>
  <si>
    <t>91345</t>
  </si>
  <si>
    <t>NIVELAČNÍ ZNAČKY KOVOVÉ</t>
  </si>
  <si>
    <t>nivelační značky</t>
  </si>
  <si>
    <t>římsa nad podpěrami 4*2 = 8,000 [B]_x000d_
římsa ve vrcholu oblouku 3*2 = 6,000 [C]_x000d_
Celkové množství = 14,000</t>
  </si>
  <si>
    <t>91355</t>
  </si>
  <si>
    <t>EVIDENČNÍ ČÍSLO MOSTU</t>
  </si>
  <si>
    <t>ev.č. vč. sloupků a kotvení
kpl. - cedule, sloupek, založení</t>
  </si>
  <si>
    <t>označení toku - Masník</t>
  </si>
  <si>
    <t>IS 15a - informativní dopravní značka (název toku- Berounka) 2 = 2,000 [A]_x000d_
Celkové množství = 2,000</t>
  </si>
  <si>
    <t>sloupek k pol. 914131</t>
  </si>
  <si>
    <t>řezaná spára ve vozovce nad podpěrami_x000d_
šikmost cca 108 g=koef. 1,01</t>
  </si>
  <si>
    <t>nad podpěrami 4*8*1,01 = 32,320 [A]_x000d_
Celkové množství = 32,320</t>
  </si>
  <si>
    <t>podél říms, těsnění řezaných spar</t>
  </si>
  <si>
    <t>podél říms na mostě - směr sedlčany 31,15 = 31,150 [A]_x000d_
podél říms směr Kosova Hora 34,85 = 34,850 [B]_x000d_
těsnění řezaných spar nad podpěrami 4*8,0 = 32,000 [C]_x000d_
Celkové množství = 98,000</t>
  </si>
  <si>
    <t xml:space="preserve">s předtěsněním
v obrusné vrstvě  - podél říms</t>
  </si>
  <si>
    <t>podél říms na mostě - směr sedlčany 31,15 = 31,150 [A]_x000d_
podél říms směr Kosova Hora 34,85 = 34,850 [B]_x000d_
Celkové množství = 66,000</t>
  </si>
  <si>
    <t>936532R</t>
  </si>
  <si>
    <t>MOSTNÍ ODVODŇOVACÍ SOUPRAVA - PODOBRUBNÍKOVÁ</t>
  </si>
  <si>
    <t xml:space="preserve">mostní odvodňovače vč. napojení  odpadního potrubí pro zaústění volně pod most</t>
  </si>
  <si>
    <t>938442</t>
  </si>
  <si>
    <t>OČIŠTĚNÍ ZDIVA OTRYSKÁNÍM TLAKOVOU VODOU DO 500 BARŮ</t>
  </si>
  <si>
    <t>předčištění kamenného zdiva
vč. stanovení optimálního tlaku pro správné očištění na referenční ploše
vč. likvidace vzniklých odpadů a skládkovné</t>
  </si>
  <si>
    <t>dle pol. 938443 419,34 = 419,340 [A]_x000d_
Celkové množství = 419,340</t>
  </si>
  <si>
    <t>938443</t>
  </si>
  <si>
    <t>OČIŠTĚNÍ ZDIVA OTRYSKÁNÍM TLAKOVOU VODOU DO 1000 BARŮ</t>
  </si>
  <si>
    <t>očištění kamenného zdiva
vč. stanovení optimálního tlaku pro správné očištění na referenční ploše_x000d_
vč. očištění od zbytků omítek
vč. likvidace vzniklých odpadů a skládkovné_x000d_
výměra převzata z TZ</t>
  </si>
  <si>
    <t>NK plocha 0,65*2*8*2*3 = 62,400 [A]_x000d_
opěry 14,15*2,70+(2,56+1,62)*2,0+14,15*2,50+(4,50+5,4)*2 = 101,740 [B]_x000d_
pilíře 2*29*4,4 = 255,200 [C]_x000d_
Celkové množství = 419,340</t>
  </si>
  <si>
    <t>938542</t>
  </si>
  <si>
    <t>OČIŠTĚNÍ BETON KONSTR OTRYSKÁNÍM TLAK VODOU DO 500 BARŮ</t>
  </si>
  <si>
    <t>předčištění betonových konstrukcí
vč. stanovení optimálního tlaku pro správné očištění na referenční ploše
vč. likvidace vzniklých odpadů a skládkovné</t>
  </si>
  <si>
    <t>dle pol. 938543 264,0 = 264,000 [A]_x000d_
Celkové množství = 264,000</t>
  </si>
  <si>
    <t>938543</t>
  </si>
  <si>
    <t>OČIŠTĚNÍ BETON KONSTR OTRYSKÁNÍM TLAK VODOU DO 1000 BARŮ</t>
  </si>
  <si>
    <t>očištění betonových konstrukcí
vč. stanovení optimálního tlaku pro správné očištění na referenční ploše_x000d_
vč. očištění od zbytků omítek
vč. likvidace vzniklých odpadů a skládkovné_x000d_
výměra převzata z TZ</t>
  </si>
  <si>
    <t>spodní líc klenby 3*8*11 = 264,000 [A]_x000d_
Celkové množství = 264,000</t>
  </si>
  <si>
    <t>938552</t>
  </si>
  <si>
    <t>OČIŠTĚNÍ BETON KONSTR OTRYSKÁNÍM NA SUCHO KŘEMIČ PÍSKEM</t>
  </si>
  <si>
    <t>očištění odhalené výztuže vhodným abrazivem
pol. zahrnuje zachycení odpadů, uložení a skládkovné
odhad výměry
vč. likvidace vziklých odpadů a skládkovného</t>
  </si>
  <si>
    <t>dle pol. 938543 - 7,5% 0,075*264,00 = 19,800 [A]_x000d_
Celkové množství = 19,800</t>
  </si>
  <si>
    <t>94490</t>
  </si>
  <si>
    <t>OCHRANNÁ KONSTRUKCE</t>
  </si>
  <si>
    <t>Ochrana vodního toku pod mostem - konstrukce během bourání a pro zachycení otrysk.materiálu, produktů a médií po otryskání
vykázáno na půdorysný průmět mostu</t>
  </si>
  <si>
    <t>30,50*12,0 = 366,000 [A]_x000d_
Celkové množství = 366,000</t>
  </si>
  <si>
    <t>94891R</t>
  </si>
  <si>
    <t>ZPŘÍSTUPNĚNÍ KONSTRUKCÍ</t>
  </si>
  <si>
    <t>zpřístupnění podhledů a bočních povrchů nk
vykázáno kpl
provedeno dle možností a zkušeností zhotovitele 
zřízení, provoz, nájem. odstranění
vč. event. úpravy podloží a založení
vč. likvidace vzniklých odpadů a skládkovné</t>
  </si>
  <si>
    <t>zpřístupnění spodní stavby
vykázáno kpl
provedeno dle možností a zkušeností zhotovitele 
zřízení, provoz, nájem. odstranění
vč. event. úpravy podloží a založení
vč. likvidace vzniklých odpadů a skládkovné</t>
  </si>
  <si>
    <t>966128</t>
  </si>
  <si>
    <t>BOURÁNÍ KONSTRUKCÍ Z KAMENE NA SUCHO S ODVOZEM DO 20KM</t>
  </si>
  <si>
    <t>vybourání rovnaniny z lomového kamene za rubem klenby
původní část
odhad výměr zakrytých částí_x000d_
vč. uložení</t>
  </si>
  <si>
    <t>Za OP 01 kamenná rovnanina za rubem klenby - odhad 2,50 = 2,500 [A]_x000d_
Za OP 04 kamenná rovnanina za rubem klenby - odhad 2,50 = 2,500 [B]_x000d_
Celkové množství = 5,000</t>
  </si>
  <si>
    <t>966138R</t>
  </si>
  <si>
    <t>BOURÁNÍ KONSTRUKCÍ Z KAMENE NA MC NEBO ZE ŽLB S ODVOZEM DO 20KM</t>
  </si>
  <si>
    <t xml:space="preserve">bourání čelních zdí  - dle HMP- kamenné zdivo, dle ML - žlb_x000d_
odstranění vč. omítek_x000d_
uchazeč položku ocení s ohledem na vybourání bez ohledu na bouraný materiál _x000d_
vč. uložení_x000d_
(poplatek viz 014102R - A2)</t>
  </si>
  <si>
    <t>vybourání poprsní zdi - směr sedlčany - odhad tl. 0,50, odměřeno z acad 24,50*0,50 = 12,250 [C]_x000d_
vybourání poprsní zdi - směr sedlčany - odhad tl. 0,50, odměřeno z acad 24,50*0,50 = 12,250 [D]_x000d_
Celkové množství = 24,500</t>
  </si>
  <si>
    <t>966158</t>
  </si>
  <si>
    <t>BOURÁNÍ KONSTRUKCÍ Z PROST BETONU S ODVOZEM DO 20KM</t>
  </si>
  <si>
    <t>bourání k-cí z prostého betonu
odhad výměr zakrytých částí_x000d_
vč. uložení</t>
  </si>
  <si>
    <t>vybourání vyrovnávací betonové deska pod vozovkou 2*(0,20+0,10)/2*4,0*30,45 = 36,540 [A]_x000d_
Celkové množství = 36,540</t>
  </si>
  <si>
    <t>966168</t>
  </si>
  <si>
    <t>BOURÁNÍ KONSTRUKCÍ ZE ŽELEZOBETONU S ODVOZEM DO 20KM</t>
  </si>
  <si>
    <t>bourání ŽLB kcí
odhad výměr zakrytých částí_x000d_
vč.uložení</t>
  </si>
  <si>
    <t>vybourání říms na mostě - směr sedlčany 0,35*0,40*31,15 = 4,361 [A]_x000d_
vybourání říms směr Kosova Hora 0,35*0,50*34,85 = 6,099 [B]_x000d_
Celkové množství = 10,460</t>
  </si>
  <si>
    <t>96787</t>
  </si>
  <si>
    <t>VYBOURÁNÍ MOSTNÍCH ODVODŇOVAČŮ</t>
  </si>
  <si>
    <t>vybourání odvodňovačů podél obrub_x000d_
(přebaleno živicí, přesný počet není znám, uveden odhad)_x000d_
vč. likvidace vyniklých odpadů a skládkovného</t>
  </si>
  <si>
    <t>2*2 = 4,000 [A]_x000d_
Celkové množství = 4,000</t>
  </si>
  <si>
    <t>97817</t>
  </si>
  <si>
    <t>ODSTRANĚNÍ MOSTNÍ IZOLACE</t>
  </si>
  <si>
    <t>odstranění zbytků izolace - před. 20% půdorysné plochy - odhad</t>
  </si>
  <si>
    <t>odhad 11,30*30,50*0,20 = 68,930 [A]_x000d_
Celkové množství = 68,930</t>
  </si>
  <si>
    <t>dle pol. 966168 2,50*(32,779) = 81,948 [B]_x000d_
Celkové množství = 81,948</t>
  </si>
  <si>
    <t>285391</t>
  </si>
  <si>
    <t>DODATEČNÉ KOTVENÍ VLEPENÍM BETONÁŘSKÉ VÝZTUŽE D DO 10MM DO VRTŮ</t>
  </si>
  <si>
    <t>vlepení výztuže - zahrnuje vrty, vlepení, výztuž předepsané délky
dodatečná výztuž pro kotvení nových dobetonávek zdí
vč. PKO výztuže přes pracovní, smršťovací a dilatační spáry
6 průměrů / m2</t>
  </si>
  <si>
    <t xml:space="preserve">podél zdí směr Sedlčany 34,35*(0,80+1,80)/2*6 = 267,930 [A]_x000d_
podél zdí směr Sedlčany - předpolí mostu Sedlčany 12,0*(1,50+3,20)/2*6 = 169,200 [B]_x000d_
podél zdí směr Sedlčany - předpolí mostu Kosova Hora 49,0*(3,30+1,00)/2*6 = 632,100 [C]_x000d_
podél zdí směr Kosova Hora  - předpolí mostu S. 95,10*(0,80+3,50)/2*6 = 1226,790 [D]_x000d_
podél zdí směr Kosova Hora - předpolí mostu K.S 30,65*(1,30+1,80)/2*6 = 285,045 [E]_x000d_
Celkové množství = 2581,065</t>
  </si>
  <si>
    <t>31700R</t>
  </si>
  <si>
    <t>PROTAHOVACÍ ŠACHTY V ŘÍMSE</t>
  </si>
  <si>
    <t>kpl</t>
  </si>
  <si>
    <t>protahovací kabelové šachty vč. snímatelného poklopu_x000d_
dle TZ_x000d_
kpl</t>
  </si>
  <si>
    <t>celkem v obou římsách 12 = 12,000 [A]_x000d_
Celkové množství = 12,000</t>
  </si>
  <si>
    <t>kotvení říms k opěrným zdem
umístěno po 1,0 m
hmotnost kotvy cca 6,0 kg</t>
  </si>
  <si>
    <t xml:space="preserve">podél zdí směr Sedlčany (34,35/1,0+1)*6,0 = 212,100 [A]_x000d_
podél zdí směr Sedlčany - předpolí mostu Sedlčany (12,0/1,0+1)*6,0 = 78,000 [B]_x000d_
podél zdí směr Sedlčany - předpolí mostu Kosova Hora (49,50/1,0+1)*6,0 = 303,000 [C]_x000d_
podél zdí směr Kosova Hora - předpolí Sedlčany (95,10/1,0+1)*6,0 = 576,600 [D]_x000d_
podél zdí směr Kosova Hora  - předpolí Kosova Hora (30,65/1,0+1)*6,0 = 189,900 [E]_x000d_
Celkové množství = 1359,600</t>
  </si>
  <si>
    <t>C30/37 
dovetonávka říms a zhlaví zdí
vč. letopočtu výstavby otiskem šablony
vč. veškerých dilatačních, smršťovacích a pracovních spar
vč. protismykové úpravy např. striáže
kotvení pomocí vlepené výztuže - pol.285393</t>
  </si>
  <si>
    <t xml:space="preserve">podél zdí směr Sedlčany 34,35*(1,85*0,365+0,235*0,20) = 24,809 [A]_x000d_
podél zdí směr Sedlčany - předpolí mostu Sedlčany 12,0*(2,0*0,365+0,235*0,42) = 9,944 [B]_x000d_
podél zdí směr Sedlčany - předpolí mostu Kosova Hora 49,50*(2,0*0,365+0,235*0,42) = 41,021 [C]_x000d_
podél zdí směr Kosova Hora - předpolí Sedlčany 95,10*(1,75*0,365+0,235*0,16) = 64,321 [D]_x000d_
podél zdí směr Kosova Hora  - předpolí Kosova Hora (SO 125) 30,65*(1,75*0,365+0,235*0,16) = 20,730 [E]_x000d_
Celkové množství = 160,825</t>
  </si>
  <si>
    <t>0,18*160,825 = 28,949 [A]_x000d_
Celkové množství = 28,949</t>
  </si>
  <si>
    <t>327325</t>
  </si>
  <si>
    <t>ZDI OPĚRNÉ, ZÁRUBNÍ, NÁBŘEŽNÍ ZE ŽELEZOVÉHO BETONU DO C30/37</t>
  </si>
  <si>
    <t>přibetonávka opěrných zdí - C30/37
tl. 150 mm
vč. nátěru ALP + 2x ALN konstrukcí ve styku se zeminou</t>
  </si>
  <si>
    <t xml:space="preserve">podél zdí směr Sedlčany 34,35*(0,80+1,80)/2*0,15 = 6,698 [A]_x000d_
podél zdí směr Sedlčany - předpolí mostu Sedlčany 12,0*(1,50+3,20)/2*0,15 = 4,230 [B]_x000d_
podél zdí směr Sedlčany - předpolí mostu Kosova Hora 49,0*(3,30+1,00)/2*0,15 = 15,803 [C]_x000d_
podél zdí směr Kosova Hora  - předpolí mostu S. 95,10*(0,80+3,50)/2*0,15 = 30,670 [D]_x000d_
podél zdí směr Kosova Hora - předpolí K.H 30,65*(1,30+0,80)/2*0,15 = 4,827 [E]_x000d_
Celkové množství = 62,228</t>
  </si>
  <si>
    <t>327366</t>
  </si>
  <si>
    <t>VÝZTUŽ ZDÍ OPĚRNÝCH, ZÁRUBNÍCH, NÁBŘEŽNÍCH Z KARI SÍTÍ</t>
  </si>
  <si>
    <t>výztuž z KARI sítí
vč. pko výztuže přes pracovní, dilatační a smršťovací spáry
20% rezerva na přesahy výztuže</t>
  </si>
  <si>
    <t>síť 8x8/100x100 - 1 vrstva - 7,99 kg/m2 1,20*62,228*8/100 = 5,974 [A]_x000d_
Celkové množství = 5,974</t>
  </si>
  <si>
    <t>podkladní beton 
pod převislý konec římsy</t>
  </si>
  <si>
    <t xml:space="preserve">podél zdí směr Sedlčany 34,35*0,50*0,15 = 2,576 [A]_x000d_
podél zdí směr Sedlčany - předpolí mostu Sedlčany 12,0*0,50*0,15 = 0,900 [B]_x000d_
podél zdí směr Sedlčany - předpolí mostu Kosova Hora 49,50*0,50*0,15 = 3,713 [C]_x000d_
podél zdí směr Kosova Hora - předpolí Sedlčany 95,10*0,50*0,15 = 7,133 [D]_x000d_
podél zdí směr Kosova Hora  - předpolí Kosova Hora 30,65*0,50*0,15 = 2,299 [E]_x000d_
Celkové množství = 16,621</t>
  </si>
  <si>
    <t>45131A</t>
  </si>
  <si>
    <t>PODKLADNÍ A VÝPLŇOVÉ VRSTVY Z PROSTÉHO BETONU C20/25</t>
  </si>
  <si>
    <t>lože pod dlažbu - 150 mm
(podél zdi mimo živičné plochy)</t>
  </si>
  <si>
    <t>podél zdí směr Sedlčany 34,35*0,50*0,15 = 2,576 [A]_x000d_
podél zdí směr Sedlčany - předpolí mostu Sedlčany 12,0*0,50*0,150 = 0,900 [B]_x000d_
podél zdí směr Sedlčany - předpolí mostu Kosova Hora 49,50*0,50*0,15 = 3,713 [C]_x000d_
podél zdí směr Kosova Hora 0 = 0,000 [D]_x000d_
Celkové množství = 7,189</t>
  </si>
  <si>
    <t>465512</t>
  </si>
  <si>
    <t>DLAŽBY Z LOMOVÉHO KAMENE NA MC</t>
  </si>
  <si>
    <t>dlažba z lomového kamene 200 mm
(podél zdi mimo živičné plochy)</t>
  </si>
  <si>
    <t>dle pol. 45131A 7,189/0,15*0,20 = 9,585 [A]_x000d_
Celkové množství = 9,585</t>
  </si>
  <si>
    <t>dle pol. 938543 414,853 = 414,853 [A]_x000d_
Celkové množství = 414,853</t>
  </si>
  <si>
    <t>62651</t>
  </si>
  <si>
    <t>OCHRANA VÝZTUŽE PŘI DOSTATEČNÉM KRYTÍ</t>
  </si>
  <si>
    <t>ochrana odhalené a očištěné stavájící výztuže opěrných zdí</t>
  </si>
  <si>
    <t>dle pol. 938552 31,114 = 31,114 [A]_x000d_
Celkové množství = 31,114</t>
  </si>
  <si>
    <t>711111</t>
  </si>
  <si>
    <t>IZOLACE BĚŽNÝCH KONSTRUKCÍ PROTI ZEMNÍ VLHKOSTI ASFALTOVÝMI NÁTĚRY</t>
  </si>
  <si>
    <t>nátěr ALP + 2x ALN
nátěr rubu stávající zdi
(nátěr přibetonávky součást pol. 327325)</t>
  </si>
  <si>
    <t xml:space="preserve">podél zdí směr Sedlčany 34,35*0,50 = 17,175 [A]_x000d_
podél zdí směr Sedlčany - předpolí mostu Sedlčany 12,0*0,50 = 6,000 [B]_x000d_
podél zdí směr Sedlčany - předpolí mostu Kosova Hora 49,0*0,50 = 24,500 [C]_x000d_
podél zdí směr Kosova Hora  - předpolí mostu S. 95,10*0,50 = 47,550 [D]_x000d_
podél zdí směr Kosova Hora - předpolí mostu K.H. 30,65*0,50 = 15,325 [E]_x000d_
Celkové množství = 110,550</t>
  </si>
  <si>
    <t xml:space="preserve">podél zdí směr Sedlčany 34,35*(0,50+0,50) = 34,350 [A]_x000d_
podél zdí směr Sedlčany - předpolí mostu Sedlčany 12,0*(0,50+0,50) = 12,000 [B]_x000d_
podél zdí směr Sedlčany - předpolí mostu Kosova Hora 49,0*(0,50+0,50) = 49,000 [C]_x000d_
podél zdí směr Kosova Hora  - předpolí mostu S. 95,10*(0,50+0,50) = 95,100 [D]_x000d_
podél zdí směr Kosova Hora - předpolí K.H 30,65*(0,50) = 15,325 [E]_x000d_
Celkové množství = 205,775</t>
  </si>
  <si>
    <t xml:space="preserve">chráničky v římsách
římsa směr Sedlčany - 1ks
římsa směr Kosova Hora  - 1ks
přechod do země v koncových oblastech 2,0m</t>
  </si>
  <si>
    <t xml:space="preserve">podél zdí směr Sedlčany 34,35*1+2,0*1 = 36,350 [A]_x000d_
podél zdí směr Sedlčany - předpolí mostu Sedlčany 12,0*1+2,0*1 = 14,000 [B]_x000d_
podél zdí směr Sedlčany - předpolí mostu Kosova Hora 49,0*1+2,0*1 = 51,000 [C]_x000d_
podél zdí směr Kosova Hora  - předpolí Sedlčany 95,10*1+2,0*1 = 97,100 [D]_x000d_
podél zdí směr Kosova Hora - předpolí Kosova Hora (SO 125) 30,65*1+2,0*1 = 32,650 [E]_x000d_
Celkové množství = 231,100</t>
  </si>
  <si>
    <t xml:space="preserve">chráničky v římsách
římsa směr Sedlčany - 1ks
římsa směr Kosova Hora  - 0s
přechod do země v koncových oblastech 2,0m</t>
  </si>
  <si>
    <t xml:space="preserve">podél zdí směr Sedlčany 34,35*1+2,0*1 = 36,350 [A]_x000d_
podél zdí směr Sedlčany - předpolí mostu Sedlčany 12,0*1+2,0*1 = 14,000 [B]_x000d_
podél zdí směr Sedlčany - předpolí mostu Kosova Hora 49,0*1+2,0*1 = 51,000 [C]_x000d_
podél zdí směr Kosova Hora  - předpolí Sedlčany 0 = 0,000 [D]_x000d_
podél zdí směr Kosova Hora - předpolí Kosova Hora (SO 125) 0 = 0,000 [E]_x000d_
Celkové množství = 101,350</t>
  </si>
  <si>
    <t>předčištění žlb kcí vč. mechanického dočištění
vč. stanovení optimálního tlaku pro správné očištění na referenční ploše
vč. likvidace vzniklých odpadů a skládkovné</t>
  </si>
  <si>
    <t xml:space="preserve">zdi směr Sedlčany 34,35*(0,80+1,80)/2 = 44,655 [A]_x000d_
zdi směr Sedlčany - předpolí mostu Sedlčany 12,0*(1,50+3,20)/2 = 28,200 [B]_x000d_
zdi směr Sedlčany - předpolí mostu Kosova Hora 49,0*(3,30+1,00)/2 = 105,350 [C]_x000d_
zdi směr Kosova Hora  - předpolí mostu Sedlčany 95,10*(0,80+3,50)/2 = 204,465 [D]_x000d_
zdi směr Kosova Hora - předpolí mostu Kosova Hora 30,65*(1,30+0,80)/2 = 32,183 [E]_x000d_
Celkové množství = 414,853</t>
  </si>
  <si>
    <t>očištění žlb k-cí
vč. stanovení optimálního tlaku pro správné očištění na referenční ploše
vč. likvidace vzniklých odpadů a skládkovné</t>
  </si>
  <si>
    <t>dle pol. 938542 414,853 = 414,853 [A]_x000d_
Celkové množství = 414,853</t>
  </si>
  <si>
    <t>dle pol. 938543 - 7,5% 0,075*414,853 = 31,114 [A]_x000d_
Celkové množství = 31,114</t>
  </si>
  <si>
    <t>zpřístupnění opěrných zdí po celé výšce
vykázáno kpl
provedeno dle možností a zkušeností zhotovitele 
zřízení, provoz, nájem. odstranění
vč. event. úpravy podloží a založení
vč. likvidace vzniklých odpadů a skládkovné</t>
  </si>
  <si>
    <t>bourání ŽLB kcí - římsy 
vč.uložení</t>
  </si>
  <si>
    <t xml:space="preserve">podél zdí směr Sedlčany 34,35*0,350*0,40 = 4,809 [A]_x000d_
podél zdí směr Sedlčany - předpolí mostu Sedlčany 12,0*0,350*0,40 = 1,680 [B]_x000d_
podél zdí směr Sedlčany - předpolí mostu Kosova Hora 49,0*0,350*0,40 = 6,860 [C]_x000d_
podél zdí směr Kosova Hora - předpolí mostu Sedlčany 95,0*0,350*0,40 = 13,300 [D]_x000d_
podél zdí směr Kosova Hora  - předpolí mostu Kosova Hora 30,65*0,50*0,40 = 6,130 [E]_x000d_
Celkové množství = 32,779</t>
  </si>
  <si>
    <t>02730R</t>
  </si>
  <si>
    <t>PROVIZORNÍ VYVĚŠENÍ VODOVODU</t>
  </si>
  <si>
    <t>kompletní provizorní zajištění (podepření, vyvěšení, maipulace) potrubí zavěšené na boku nk_x000d_
čerpání položky je možné až s výhradním souhlasem TDI_x000d_
a je podmíněno s časovou koordinací se stavbou nezávislé přeložky potrubí_x000d_
(pravd. vodovod)</t>
  </si>
  <si>
    <t>komplet 1 = 1,000 [A]_x000d_
Celkové množství = 1,000</t>
  </si>
  <si>
    <t>Přeložka v.o. - KSÚS Středočeského kraje</t>
  </si>
  <si>
    <t>742H12</t>
  </si>
  <si>
    <t>KABEL NN ČTYŘ- A PĚTIŽÍLOVÝ CU S PLASTOVOU IZOLACÍ OD 4 DO 16 MM2</t>
  </si>
  <si>
    <t>2023_OTSKP</t>
  </si>
  <si>
    <t>kabel CYKY 4-Jx16, dodávka, montáž</t>
  </si>
  <si>
    <t>200+6*5 = 230,000 [A]</t>
  </si>
  <si>
    <t>742L12</t>
  </si>
  <si>
    <t>UKONČENÍ DVOU AŽ PĚTIŽÍLOVÉHO KABELU V ROZVADĚČI NEBO NA PŘÍSTROJI OD 4 DO 16 MM2</t>
  </si>
  <si>
    <t>na svorkách stožáru VO</t>
  </si>
  <si>
    <t>4*2+1+1 = 10,000 [A]</t>
  </si>
  <si>
    <t>742Z23</t>
  </si>
  <si>
    <t>DEMONTÁŽ KABELOVÉHO VEDENÍ NN</t>
  </si>
  <si>
    <t>747212</t>
  </si>
  <si>
    <t>CELKOVÁ PROHLÍDKA, ZKOUŠENÍ, MĚŘENÍ A VYHOTOVENÍ VÝCHOZÍ REVIZNÍ ZPRÁVY, PRO OBJEM IN PŘES 100 DO 500 TIS. KČ</t>
  </si>
  <si>
    <t>70001R</t>
  </si>
  <si>
    <t>Přeložka CETIN</t>
  </si>
  <si>
    <t>kompletní přeložka vedení cetin_x000d_
provedení a rozsah uveden v PD</t>
  </si>
  <si>
    <t>Přeložka kabelů pro sledování vodní hladiny - KSÚS Středočeský kraj</t>
  </si>
  <si>
    <t>750001R</t>
  </si>
  <si>
    <t>DEMONTÁŽ SONDY</t>
  </si>
  <si>
    <t>odborná demontáž měřící sondy, včetně kabeláže a ocelové konzole, uskladnění</t>
  </si>
  <si>
    <t>750002R</t>
  </si>
  <si>
    <t>OSAZENÍ SONDY</t>
  </si>
  <si>
    <t>opětovná montáž měřící sondy, včetně kabeláže a zapojení</t>
  </si>
  <si>
    <t>750003R</t>
  </si>
  <si>
    <t>KALIBRACE</t>
  </si>
  <si>
    <t>kalibrace měřící sondy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</si>
</sst>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1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SUM(C10:C18)</f>
        <v>0</v>
      </c>
      <c r="D6" s="3"/>
      <c r="E6" s="3"/>
    </row>
    <row r="7">
      <c r="A7" s="3"/>
      <c r="B7" s="5" t="s">
        <v>5</v>
      </c>
      <c r="C7" s="6">
        <f>SUM(E10:E18)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 ht="25.5">
      <c r="A10" s="8" t="s">
        <v>11</v>
      </c>
      <c r="B10" s="8" t="s">
        <v>12</v>
      </c>
      <c r="C10" s="9">
        <f>'SO 000SO 000'!I3</f>
        <v>0</v>
      </c>
      <c r="D10" s="9">
        <f>SUMIFS('SO 000SO 000'!O:O,'SO 000SO 000'!A:A,"P")</f>
        <v>0</v>
      </c>
      <c r="E10" s="9">
        <f>C10+D10</f>
        <v>0</v>
      </c>
    </row>
    <row r="11" ht="25.5">
      <c r="A11" s="8" t="s">
        <v>13</v>
      </c>
      <c r="B11" s="8" t="s">
        <v>14</v>
      </c>
      <c r="C11" s="9">
        <f>'SO 101SO 101'!I3</f>
        <v>0</v>
      </c>
      <c r="D11" s="9">
        <f>SUMIFS('SO 101SO 101'!O:O,'SO 101SO 101'!A:A,"P")</f>
        <v>0</v>
      </c>
      <c r="E11" s="9">
        <f>C11+D11</f>
        <v>0</v>
      </c>
    </row>
    <row r="12" ht="25.5">
      <c r="A12" s="8" t="s">
        <v>15</v>
      </c>
      <c r="B12" s="8" t="s">
        <v>16</v>
      </c>
      <c r="C12" s="9">
        <f>'SO 181SO 181'!I3</f>
        <v>0</v>
      </c>
      <c r="D12" s="9">
        <f>SUMIFS('SO 181SO 181'!O:O,'SO 181SO 181'!A:A,"P")</f>
        <v>0</v>
      </c>
      <c r="E12" s="9">
        <f>C12+D12</f>
        <v>0</v>
      </c>
    </row>
    <row r="13" ht="25.5">
      <c r="A13" s="8" t="s">
        <v>17</v>
      </c>
      <c r="B13" s="8" t="s">
        <v>18</v>
      </c>
      <c r="C13" s="9">
        <f>'SO 201SO 201'!I3</f>
        <v>0</v>
      </c>
      <c r="D13" s="9">
        <f>SUMIFS('SO 201SO 201'!O:O,'SO 201SO 201'!A:A,"P")</f>
        <v>0</v>
      </c>
      <c r="E13" s="9">
        <f>C13+D13</f>
        <v>0</v>
      </c>
    </row>
    <row r="14" ht="25.5">
      <c r="A14" s="8" t="s">
        <v>19</v>
      </c>
      <c r="B14" s="8" t="s">
        <v>20</v>
      </c>
      <c r="C14" s="9">
        <f>'SO 251SO 251'!I3</f>
        <v>0</v>
      </c>
      <c r="D14" s="9">
        <f>SUMIFS('SO 251SO 251'!O:O,'SO 251SO 251'!A:A,"P")</f>
        <v>0</v>
      </c>
      <c r="E14" s="9">
        <f>C14+D14</f>
        <v>0</v>
      </c>
    </row>
    <row r="15" ht="25.5">
      <c r="A15" s="8" t="s">
        <v>21</v>
      </c>
      <c r="B15" s="8" t="s">
        <v>22</v>
      </c>
      <c r="C15" s="9">
        <f>'SO 341SO 341'!I3</f>
        <v>0</v>
      </c>
      <c r="D15" s="9">
        <f>SUMIFS('SO 341SO 341'!O:O,'SO 341SO 341'!A:A,"P")</f>
        <v>0</v>
      </c>
      <c r="E15" s="9">
        <f>C15+D15</f>
        <v>0</v>
      </c>
    </row>
    <row r="16" ht="25.5">
      <c r="A16" s="8" t="s">
        <v>23</v>
      </c>
      <c r="B16" s="8" t="s">
        <v>24</v>
      </c>
      <c r="C16" s="9">
        <f>'SO 431SO 431'!I3</f>
        <v>0</v>
      </c>
      <c r="D16" s="9">
        <f>SUMIFS('SO 431SO 431'!O:O,'SO 431SO 431'!A:A,"P")</f>
        <v>0</v>
      </c>
      <c r="E16" s="9">
        <f>C16+D16</f>
        <v>0</v>
      </c>
    </row>
    <row r="17" ht="25.5">
      <c r="A17" s="8" t="s">
        <v>25</v>
      </c>
      <c r="B17" s="8" t="s">
        <v>26</v>
      </c>
      <c r="C17" s="9">
        <f>'SO 451SO 451'!I3</f>
        <v>0</v>
      </c>
      <c r="D17" s="9">
        <f>SUMIFS('SO 451SO 451'!O:O,'SO 451SO 451'!A:A,"P")</f>
        <v>0</v>
      </c>
      <c r="E17" s="9">
        <f>C17+D17</f>
        <v>0</v>
      </c>
    </row>
    <row r="18" ht="38.25">
      <c r="A18" s="8" t="s">
        <v>27</v>
      </c>
      <c r="B18" s="8" t="s">
        <v>28</v>
      </c>
      <c r="C18" s="9">
        <f>'SO 452SO 452'!I3</f>
        <v>0</v>
      </c>
      <c r="D18" s="9">
        <f>SUMIFS('SO 452SO 452'!O:O,'SO 452SO 452'!A:A,"P")</f>
        <v>0</v>
      </c>
      <c r="E18" s="9">
        <f>C18+D18</f>
        <v>0</v>
      </c>
    </row>
  </sheetData>
  <mergeCells count="2">
    <mergeCell ref="B2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29</v>
      </c>
      <c r="F2" s="15"/>
      <c r="G2" s="15"/>
      <c r="H2" s="15"/>
      <c r="I2" s="15"/>
      <c r="J2" s="17"/>
    </row>
    <row r="3" ht="30">
      <c r="A3" s="3" t="s">
        <v>30</v>
      </c>
      <c r="B3" s="18" t="s">
        <v>31</v>
      </c>
      <c r="C3" s="19" t="s">
        <v>32</v>
      </c>
      <c r="D3" s="20"/>
      <c r="E3" s="21" t="s">
        <v>33</v>
      </c>
      <c r="F3" s="15"/>
      <c r="G3" s="15"/>
      <c r="H3" s="22" t="s">
        <v>27</v>
      </c>
      <c r="I3" s="23">
        <f>SUMIFS(I9:I15,A9:A15,"SD")</f>
        <v>0</v>
      </c>
      <c r="J3" s="17"/>
      <c r="O3">
        <v>0</v>
      </c>
      <c r="P3">
        <v>2</v>
      </c>
    </row>
    <row r="4" ht="30">
      <c r="A4" s="3" t="s">
        <v>34</v>
      </c>
      <c r="B4" s="18" t="s">
        <v>35</v>
      </c>
      <c r="C4" s="19" t="s">
        <v>27</v>
      </c>
      <c r="D4" s="20"/>
      <c r="E4" s="21" t="s">
        <v>646</v>
      </c>
      <c r="F4" s="15"/>
      <c r="G4" s="15"/>
      <c r="H4" s="15"/>
      <c r="I4" s="15"/>
      <c r="J4" s="17"/>
      <c r="O4">
        <v>0.14999999999999999</v>
      </c>
      <c r="P4">
        <v>2</v>
      </c>
    </row>
    <row r="5" ht="30">
      <c r="A5" s="3" t="s">
        <v>37</v>
      </c>
      <c r="B5" s="18" t="s">
        <v>38</v>
      </c>
      <c r="C5" s="19" t="s">
        <v>27</v>
      </c>
      <c r="D5" s="20"/>
      <c r="E5" s="21" t="s">
        <v>28</v>
      </c>
      <c r="F5" s="15"/>
      <c r="G5" s="15"/>
      <c r="H5" s="15"/>
      <c r="I5" s="15"/>
      <c r="J5" s="17"/>
      <c r="O5">
        <v>0.20999999999999999</v>
      </c>
    </row>
    <row r="6">
      <c r="A6" s="24" t="s">
        <v>39</v>
      </c>
      <c r="B6" s="25" t="s">
        <v>40</v>
      </c>
      <c r="C6" s="7" t="s">
        <v>41</v>
      </c>
      <c r="D6" s="7" t="s">
        <v>42</v>
      </c>
      <c r="E6" s="7" t="s">
        <v>43</v>
      </c>
      <c r="F6" s="7" t="s">
        <v>44</v>
      </c>
      <c r="G6" s="7" t="s">
        <v>45</v>
      </c>
      <c r="H6" s="7" t="s">
        <v>46</v>
      </c>
      <c r="I6" s="7"/>
      <c r="J6" s="26" t="s">
        <v>47</v>
      </c>
    </row>
    <row r="7">
      <c r="A7" s="24"/>
      <c r="B7" s="25"/>
      <c r="C7" s="7"/>
      <c r="D7" s="7"/>
      <c r="E7" s="7"/>
      <c r="F7" s="7"/>
      <c r="G7" s="7"/>
      <c r="H7" s="7" t="s">
        <v>48</v>
      </c>
      <c r="I7" s="7" t="s">
        <v>49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50</v>
      </c>
      <c r="B9" s="30"/>
      <c r="C9" s="31" t="s">
        <v>245</v>
      </c>
      <c r="D9" s="32"/>
      <c r="E9" s="29" t="s">
        <v>246</v>
      </c>
      <c r="F9" s="32"/>
      <c r="G9" s="32"/>
      <c r="H9" s="32"/>
      <c r="I9" s="33">
        <f>SUMIFS(I10:I15,A10:A15,"P")</f>
        <v>0</v>
      </c>
      <c r="J9" s="34"/>
    </row>
    <row r="10">
      <c r="A10" s="35" t="s">
        <v>53</v>
      </c>
      <c r="B10" s="35">
        <v>1</v>
      </c>
      <c r="C10" s="36" t="s">
        <v>647</v>
      </c>
      <c r="D10" s="35" t="s">
        <v>55</v>
      </c>
      <c r="E10" s="37" t="s">
        <v>648</v>
      </c>
      <c r="F10" s="38" t="s">
        <v>57</v>
      </c>
      <c r="G10" s="39">
        <v>1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 ht="30">
      <c r="A11" s="35" t="s">
        <v>59</v>
      </c>
      <c r="B11" s="42"/>
      <c r="C11" s="43"/>
      <c r="D11" s="43"/>
      <c r="E11" s="37" t="s">
        <v>649</v>
      </c>
      <c r="F11" s="43"/>
      <c r="G11" s="43"/>
      <c r="H11" s="43"/>
      <c r="I11" s="43"/>
      <c r="J11" s="44"/>
    </row>
    <row r="12">
      <c r="A12" s="35" t="s">
        <v>53</v>
      </c>
      <c r="B12" s="35">
        <v>2</v>
      </c>
      <c r="C12" s="36" t="s">
        <v>650</v>
      </c>
      <c r="D12" s="35" t="s">
        <v>55</v>
      </c>
      <c r="E12" s="37" t="s">
        <v>651</v>
      </c>
      <c r="F12" s="38" t="s">
        <v>57</v>
      </c>
      <c r="G12" s="39">
        <v>1</v>
      </c>
      <c r="H12" s="40">
        <v>0</v>
      </c>
      <c r="I12" s="40">
        <f>ROUND(G12*H12,P4)</f>
        <v>0</v>
      </c>
      <c r="J12" s="35"/>
      <c r="O12" s="41">
        <f>I12*0.21</f>
        <v>0</v>
      </c>
      <c r="P12">
        <v>3</v>
      </c>
    </row>
    <row r="13">
      <c r="A13" s="35" t="s">
        <v>59</v>
      </c>
      <c r="B13" s="42"/>
      <c r="C13" s="43"/>
      <c r="D13" s="43"/>
      <c r="E13" s="37" t="s">
        <v>652</v>
      </c>
      <c r="F13" s="43"/>
      <c r="G13" s="43"/>
      <c r="H13" s="43"/>
      <c r="I13" s="43"/>
      <c r="J13" s="44"/>
    </row>
    <row r="14">
      <c r="A14" s="35" t="s">
        <v>53</v>
      </c>
      <c r="B14" s="35">
        <v>3</v>
      </c>
      <c r="C14" s="36" t="s">
        <v>653</v>
      </c>
      <c r="D14" s="35" t="s">
        <v>55</v>
      </c>
      <c r="E14" s="37" t="s">
        <v>654</v>
      </c>
      <c r="F14" s="38" t="s">
        <v>57</v>
      </c>
      <c r="G14" s="39">
        <v>1</v>
      </c>
      <c r="H14" s="40">
        <v>0</v>
      </c>
      <c r="I14" s="40">
        <f>ROUND(G14*H14,P4)</f>
        <v>0</v>
      </c>
      <c r="J14" s="35"/>
      <c r="O14" s="41">
        <f>I14*0.21</f>
        <v>0</v>
      </c>
      <c r="P14">
        <v>3</v>
      </c>
    </row>
    <row r="15">
      <c r="A15" s="35" t="s">
        <v>59</v>
      </c>
      <c r="B15" s="46"/>
      <c r="C15" s="47"/>
      <c r="D15" s="47"/>
      <c r="E15" s="37" t="s">
        <v>655</v>
      </c>
      <c r="F15" s="47"/>
      <c r="G15" s="47"/>
      <c r="H15" s="47"/>
      <c r="I15" s="47"/>
      <c r="J15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29</v>
      </c>
      <c r="F2" s="15"/>
      <c r="G2" s="15"/>
      <c r="H2" s="15"/>
      <c r="I2" s="15"/>
      <c r="J2" s="17"/>
    </row>
    <row r="3" ht="30">
      <c r="A3" s="3" t="s">
        <v>30</v>
      </c>
      <c r="B3" s="18" t="s">
        <v>31</v>
      </c>
      <c r="C3" s="19" t="s">
        <v>32</v>
      </c>
      <c r="D3" s="20"/>
      <c r="E3" s="21" t="s">
        <v>33</v>
      </c>
      <c r="F3" s="15"/>
      <c r="G3" s="15"/>
      <c r="H3" s="22" t="s">
        <v>11</v>
      </c>
      <c r="I3" s="23">
        <f>SUMIFS(I9:I57,A9:A57,"SD")</f>
        <v>0</v>
      </c>
      <c r="J3" s="17"/>
      <c r="O3">
        <v>0</v>
      </c>
      <c r="P3">
        <v>2</v>
      </c>
    </row>
    <row r="4">
      <c r="A4" s="3" t="s">
        <v>34</v>
      </c>
      <c r="B4" s="18" t="s">
        <v>35</v>
      </c>
      <c r="C4" s="19" t="s">
        <v>11</v>
      </c>
      <c r="D4" s="20"/>
      <c r="E4" s="21" t="s">
        <v>36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37</v>
      </c>
      <c r="B5" s="18" t="s">
        <v>38</v>
      </c>
      <c r="C5" s="19" t="s">
        <v>11</v>
      </c>
      <c r="D5" s="20"/>
      <c r="E5" s="21" t="s">
        <v>12</v>
      </c>
      <c r="F5" s="15"/>
      <c r="G5" s="15"/>
      <c r="H5" s="15"/>
      <c r="I5" s="15"/>
      <c r="J5" s="17"/>
      <c r="O5">
        <v>0.20999999999999999</v>
      </c>
    </row>
    <row r="6">
      <c r="A6" s="24" t="s">
        <v>39</v>
      </c>
      <c r="B6" s="25" t="s">
        <v>40</v>
      </c>
      <c r="C6" s="7" t="s">
        <v>41</v>
      </c>
      <c r="D6" s="7" t="s">
        <v>42</v>
      </c>
      <c r="E6" s="7" t="s">
        <v>43</v>
      </c>
      <c r="F6" s="7" t="s">
        <v>44</v>
      </c>
      <c r="G6" s="7" t="s">
        <v>45</v>
      </c>
      <c r="H6" s="7" t="s">
        <v>46</v>
      </c>
      <c r="I6" s="7"/>
      <c r="J6" s="26" t="s">
        <v>47</v>
      </c>
    </row>
    <row r="7">
      <c r="A7" s="24"/>
      <c r="B7" s="25"/>
      <c r="C7" s="7"/>
      <c r="D7" s="7"/>
      <c r="E7" s="7"/>
      <c r="F7" s="7"/>
      <c r="G7" s="7"/>
      <c r="H7" s="7" t="s">
        <v>48</v>
      </c>
      <c r="I7" s="7" t="s">
        <v>49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50</v>
      </c>
      <c r="B9" s="30"/>
      <c r="C9" s="31" t="s">
        <v>51</v>
      </c>
      <c r="D9" s="32"/>
      <c r="E9" s="29" t="s">
        <v>52</v>
      </c>
      <c r="F9" s="32"/>
      <c r="G9" s="32"/>
      <c r="H9" s="32"/>
      <c r="I9" s="33">
        <f>SUMIFS(I10:I57,A10:A57,"P")</f>
        <v>0</v>
      </c>
      <c r="J9" s="34"/>
    </row>
    <row r="10">
      <c r="A10" s="35" t="s">
        <v>53</v>
      </c>
      <c r="B10" s="35">
        <v>1</v>
      </c>
      <c r="C10" s="36" t="s">
        <v>54</v>
      </c>
      <c r="D10" s="35" t="s">
        <v>55</v>
      </c>
      <c r="E10" s="37" t="s">
        <v>56</v>
      </c>
      <c r="F10" s="38" t="s">
        <v>57</v>
      </c>
      <c r="G10" s="39">
        <v>1</v>
      </c>
      <c r="H10" s="40">
        <v>0</v>
      </c>
      <c r="I10" s="40">
        <f>ROUND(G10*H10,P4)</f>
        <v>0</v>
      </c>
      <c r="J10" s="38" t="s">
        <v>58</v>
      </c>
      <c r="O10" s="41">
        <f>I10*0.21</f>
        <v>0</v>
      </c>
      <c r="P10">
        <v>3</v>
      </c>
    </row>
    <row r="11" ht="285">
      <c r="A11" s="35" t="s">
        <v>59</v>
      </c>
      <c r="B11" s="42"/>
      <c r="C11" s="43"/>
      <c r="D11" s="43"/>
      <c r="E11" s="37" t="s">
        <v>60</v>
      </c>
      <c r="F11" s="43"/>
      <c r="G11" s="43"/>
      <c r="H11" s="43"/>
      <c r="I11" s="43"/>
      <c r="J11" s="44"/>
    </row>
    <row r="12" ht="30">
      <c r="A12" s="35" t="s">
        <v>61</v>
      </c>
      <c r="B12" s="42"/>
      <c r="C12" s="43"/>
      <c r="D12" s="43"/>
      <c r="E12" s="45" t="s">
        <v>62</v>
      </c>
      <c r="F12" s="43"/>
      <c r="G12" s="43"/>
      <c r="H12" s="43"/>
      <c r="I12" s="43"/>
      <c r="J12" s="44"/>
    </row>
    <row r="13">
      <c r="A13" s="35" t="s">
        <v>53</v>
      </c>
      <c r="B13" s="35">
        <v>2</v>
      </c>
      <c r="C13" s="36" t="s">
        <v>63</v>
      </c>
      <c r="D13" s="35" t="s">
        <v>55</v>
      </c>
      <c r="E13" s="37" t="s">
        <v>64</v>
      </c>
      <c r="F13" s="38" t="s">
        <v>57</v>
      </c>
      <c r="G13" s="39">
        <v>1</v>
      </c>
      <c r="H13" s="40">
        <v>0</v>
      </c>
      <c r="I13" s="40">
        <f>ROUND(G13*H13,P4)</f>
        <v>0</v>
      </c>
      <c r="J13" s="38" t="s">
        <v>58</v>
      </c>
      <c r="O13" s="41">
        <f>I13*0.21</f>
        <v>0</v>
      </c>
      <c r="P13">
        <v>3</v>
      </c>
    </row>
    <row r="14" ht="210">
      <c r="A14" s="35" t="s">
        <v>59</v>
      </c>
      <c r="B14" s="42"/>
      <c r="C14" s="43"/>
      <c r="D14" s="43"/>
      <c r="E14" s="37" t="s">
        <v>65</v>
      </c>
      <c r="F14" s="43"/>
      <c r="G14" s="43"/>
      <c r="H14" s="43"/>
      <c r="I14" s="43"/>
      <c r="J14" s="44"/>
    </row>
    <row r="15" ht="30">
      <c r="A15" s="35" t="s">
        <v>61</v>
      </c>
      <c r="B15" s="42"/>
      <c r="C15" s="43"/>
      <c r="D15" s="43"/>
      <c r="E15" s="45" t="s">
        <v>66</v>
      </c>
      <c r="F15" s="43"/>
      <c r="G15" s="43"/>
      <c r="H15" s="43"/>
      <c r="I15" s="43"/>
      <c r="J15" s="44"/>
    </row>
    <row r="16">
      <c r="A16" s="35" t="s">
        <v>53</v>
      </c>
      <c r="B16" s="35">
        <v>3</v>
      </c>
      <c r="C16" s="36" t="s">
        <v>67</v>
      </c>
      <c r="D16" s="35" t="s">
        <v>55</v>
      </c>
      <c r="E16" s="37" t="s">
        <v>68</v>
      </c>
      <c r="F16" s="38" t="s">
        <v>57</v>
      </c>
      <c r="G16" s="39">
        <v>1</v>
      </c>
      <c r="H16" s="40">
        <v>0</v>
      </c>
      <c r="I16" s="40">
        <f>ROUND(G16*H16,P4)</f>
        <v>0</v>
      </c>
      <c r="J16" s="38" t="s">
        <v>58</v>
      </c>
      <c r="O16" s="41">
        <f>I16*0.21</f>
        <v>0</v>
      </c>
      <c r="P16">
        <v>3</v>
      </c>
    </row>
    <row r="17">
      <c r="A17" s="35" t="s">
        <v>59</v>
      </c>
      <c r="B17" s="42"/>
      <c r="C17" s="43"/>
      <c r="D17" s="43"/>
      <c r="E17" s="37" t="s">
        <v>69</v>
      </c>
      <c r="F17" s="43"/>
      <c r="G17" s="43"/>
      <c r="H17" s="43"/>
      <c r="I17" s="43"/>
      <c r="J17" s="44"/>
    </row>
    <row r="18" ht="30">
      <c r="A18" s="35" t="s">
        <v>61</v>
      </c>
      <c r="B18" s="42"/>
      <c r="C18" s="43"/>
      <c r="D18" s="43"/>
      <c r="E18" s="45" t="s">
        <v>66</v>
      </c>
      <c r="F18" s="43"/>
      <c r="G18" s="43"/>
      <c r="H18" s="43"/>
      <c r="I18" s="43"/>
      <c r="J18" s="44"/>
    </row>
    <row r="19">
      <c r="A19" s="35" t="s">
        <v>53</v>
      </c>
      <c r="B19" s="35">
        <v>4</v>
      </c>
      <c r="C19" s="36" t="s">
        <v>70</v>
      </c>
      <c r="D19" s="35" t="s">
        <v>55</v>
      </c>
      <c r="E19" s="37" t="s">
        <v>71</v>
      </c>
      <c r="F19" s="38" t="s">
        <v>57</v>
      </c>
      <c r="G19" s="39">
        <v>1</v>
      </c>
      <c r="H19" s="40">
        <v>0</v>
      </c>
      <c r="I19" s="40">
        <f>ROUND(G19*H19,P4)</f>
        <v>0</v>
      </c>
      <c r="J19" s="38" t="s">
        <v>58</v>
      </c>
      <c r="O19" s="41">
        <f>I19*0.21</f>
        <v>0</v>
      </c>
      <c r="P19">
        <v>3</v>
      </c>
    </row>
    <row r="20" ht="30">
      <c r="A20" s="35" t="s">
        <v>59</v>
      </c>
      <c r="B20" s="42"/>
      <c r="C20" s="43"/>
      <c r="D20" s="43"/>
      <c r="E20" s="37" t="s">
        <v>72</v>
      </c>
      <c r="F20" s="43"/>
      <c r="G20" s="43"/>
      <c r="H20" s="43"/>
      <c r="I20" s="43"/>
      <c r="J20" s="44"/>
    </row>
    <row r="21" ht="30">
      <c r="A21" s="35" t="s">
        <v>61</v>
      </c>
      <c r="B21" s="42"/>
      <c r="C21" s="43"/>
      <c r="D21" s="43"/>
      <c r="E21" s="45" t="s">
        <v>62</v>
      </c>
      <c r="F21" s="43"/>
      <c r="G21" s="43"/>
      <c r="H21" s="43"/>
      <c r="I21" s="43"/>
      <c r="J21" s="44"/>
    </row>
    <row r="22">
      <c r="A22" s="35" t="s">
        <v>53</v>
      </c>
      <c r="B22" s="35">
        <v>5</v>
      </c>
      <c r="C22" s="36" t="s">
        <v>73</v>
      </c>
      <c r="D22" s="35" t="s">
        <v>74</v>
      </c>
      <c r="E22" s="37" t="s">
        <v>75</v>
      </c>
      <c r="F22" s="38" t="s">
        <v>57</v>
      </c>
      <c r="G22" s="39">
        <v>1</v>
      </c>
      <c r="H22" s="40">
        <v>0</v>
      </c>
      <c r="I22" s="40">
        <f>ROUND(G22*H22,P4)</f>
        <v>0</v>
      </c>
      <c r="J22" s="38" t="s">
        <v>58</v>
      </c>
      <c r="O22" s="41">
        <f>I22*0.21</f>
        <v>0</v>
      </c>
      <c r="P22">
        <v>3</v>
      </c>
    </row>
    <row r="23" ht="30">
      <c r="A23" s="35" t="s">
        <v>59</v>
      </c>
      <c r="B23" s="42"/>
      <c r="C23" s="43"/>
      <c r="D23" s="43"/>
      <c r="E23" s="37" t="s">
        <v>76</v>
      </c>
      <c r="F23" s="43"/>
      <c r="G23" s="43"/>
      <c r="H23" s="43"/>
      <c r="I23" s="43"/>
      <c r="J23" s="44"/>
    </row>
    <row r="24" ht="30">
      <c r="A24" s="35" t="s">
        <v>61</v>
      </c>
      <c r="B24" s="42"/>
      <c r="C24" s="43"/>
      <c r="D24" s="43"/>
      <c r="E24" s="45" t="s">
        <v>62</v>
      </c>
      <c r="F24" s="43"/>
      <c r="G24" s="43"/>
      <c r="H24" s="43"/>
      <c r="I24" s="43"/>
      <c r="J24" s="44"/>
    </row>
    <row r="25">
      <c r="A25" s="35" t="s">
        <v>53</v>
      </c>
      <c r="B25" s="35">
        <v>6</v>
      </c>
      <c r="C25" s="36" t="s">
        <v>77</v>
      </c>
      <c r="D25" s="35" t="s">
        <v>55</v>
      </c>
      <c r="E25" s="37" t="s">
        <v>78</v>
      </c>
      <c r="F25" s="38" t="s">
        <v>57</v>
      </c>
      <c r="G25" s="39">
        <v>1</v>
      </c>
      <c r="H25" s="40">
        <v>0</v>
      </c>
      <c r="I25" s="40">
        <f>ROUND(G25*H25,P4)</f>
        <v>0</v>
      </c>
      <c r="J25" s="38" t="s">
        <v>58</v>
      </c>
      <c r="O25" s="41">
        <f>I25*0.21</f>
        <v>0</v>
      </c>
      <c r="P25">
        <v>3</v>
      </c>
    </row>
    <row r="26" ht="60">
      <c r="A26" s="35" t="s">
        <v>59</v>
      </c>
      <c r="B26" s="42"/>
      <c r="C26" s="43"/>
      <c r="D26" s="43"/>
      <c r="E26" s="37" t="s">
        <v>79</v>
      </c>
      <c r="F26" s="43"/>
      <c r="G26" s="43"/>
      <c r="H26" s="43"/>
      <c r="I26" s="43"/>
      <c r="J26" s="44"/>
    </row>
    <row r="27" ht="30">
      <c r="A27" s="35" t="s">
        <v>61</v>
      </c>
      <c r="B27" s="42"/>
      <c r="C27" s="43"/>
      <c r="D27" s="43"/>
      <c r="E27" s="45" t="s">
        <v>62</v>
      </c>
      <c r="F27" s="43"/>
      <c r="G27" s="43"/>
      <c r="H27" s="43"/>
      <c r="I27" s="43"/>
      <c r="J27" s="44"/>
    </row>
    <row r="28">
      <c r="A28" s="35" t="s">
        <v>53</v>
      </c>
      <c r="B28" s="35">
        <v>7</v>
      </c>
      <c r="C28" s="36" t="s">
        <v>80</v>
      </c>
      <c r="D28" s="35" t="s">
        <v>74</v>
      </c>
      <c r="E28" s="37" t="s">
        <v>81</v>
      </c>
      <c r="F28" s="38" t="s">
        <v>57</v>
      </c>
      <c r="G28" s="39">
        <v>1</v>
      </c>
      <c r="H28" s="40">
        <v>0</v>
      </c>
      <c r="I28" s="40">
        <f>ROUND(G28*H28,P4)</f>
        <v>0</v>
      </c>
      <c r="J28" s="38" t="s">
        <v>58</v>
      </c>
      <c r="O28" s="41">
        <f>I28*0.21</f>
        <v>0</v>
      </c>
      <c r="P28">
        <v>3</v>
      </c>
    </row>
    <row r="29">
      <c r="A29" s="35" t="s">
        <v>59</v>
      </c>
      <c r="B29" s="42"/>
      <c r="C29" s="43"/>
      <c r="D29" s="43"/>
      <c r="E29" s="37" t="s">
        <v>82</v>
      </c>
      <c r="F29" s="43"/>
      <c r="G29" s="43"/>
      <c r="H29" s="43"/>
      <c r="I29" s="43"/>
      <c r="J29" s="44"/>
    </row>
    <row r="30" ht="30">
      <c r="A30" s="35" t="s">
        <v>61</v>
      </c>
      <c r="B30" s="42"/>
      <c r="C30" s="43"/>
      <c r="D30" s="43"/>
      <c r="E30" s="45" t="s">
        <v>62</v>
      </c>
      <c r="F30" s="43"/>
      <c r="G30" s="43"/>
      <c r="H30" s="43"/>
      <c r="I30" s="43"/>
      <c r="J30" s="44"/>
    </row>
    <row r="31">
      <c r="A31" s="35" t="s">
        <v>53</v>
      </c>
      <c r="B31" s="35">
        <v>8</v>
      </c>
      <c r="C31" s="36" t="s">
        <v>80</v>
      </c>
      <c r="D31" s="35" t="s">
        <v>83</v>
      </c>
      <c r="E31" s="37" t="s">
        <v>81</v>
      </c>
      <c r="F31" s="38" t="s">
        <v>57</v>
      </c>
      <c r="G31" s="39">
        <v>1</v>
      </c>
      <c r="H31" s="40">
        <v>0</v>
      </c>
      <c r="I31" s="40">
        <f>ROUND(G31*H31,P4)</f>
        <v>0</v>
      </c>
      <c r="J31" s="38" t="s">
        <v>58</v>
      </c>
      <c r="O31" s="41">
        <f>I31*0.21</f>
        <v>0</v>
      </c>
      <c r="P31">
        <v>3</v>
      </c>
    </row>
    <row r="32" ht="30">
      <c r="A32" s="35" t="s">
        <v>59</v>
      </c>
      <c r="B32" s="42"/>
      <c r="C32" s="43"/>
      <c r="D32" s="43"/>
      <c r="E32" s="37" t="s">
        <v>84</v>
      </c>
      <c r="F32" s="43"/>
      <c r="G32" s="43"/>
      <c r="H32" s="43"/>
      <c r="I32" s="43"/>
      <c r="J32" s="44"/>
    </row>
    <row r="33" ht="30">
      <c r="A33" s="35" t="s">
        <v>61</v>
      </c>
      <c r="B33" s="42"/>
      <c r="C33" s="43"/>
      <c r="D33" s="43"/>
      <c r="E33" s="45" t="s">
        <v>62</v>
      </c>
      <c r="F33" s="43"/>
      <c r="G33" s="43"/>
      <c r="H33" s="43"/>
      <c r="I33" s="43"/>
      <c r="J33" s="44"/>
    </row>
    <row r="34">
      <c r="A34" s="35" t="s">
        <v>53</v>
      </c>
      <c r="B34" s="35">
        <v>9</v>
      </c>
      <c r="C34" s="36" t="s">
        <v>85</v>
      </c>
      <c r="D34" s="35" t="s">
        <v>74</v>
      </c>
      <c r="E34" s="37" t="s">
        <v>86</v>
      </c>
      <c r="F34" s="38" t="s">
        <v>87</v>
      </c>
      <c r="G34" s="39">
        <v>1</v>
      </c>
      <c r="H34" s="40">
        <v>0</v>
      </c>
      <c r="I34" s="40">
        <f>ROUND(G34*H34,P4)</f>
        <v>0</v>
      </c>
      <c r="J34" s="38" t="s">
        <v>58</v>
      </c>
      <c r="O34" s="41">
        <f>I34*0.21</f>
        <v>0</v>
      </c>
      <c r="P34">
        <v>3</v>
      </c>
    </row>
    <row r="35" ht="45">
      <c r="A35" s="35" t="s">
        <v>59</v>
      </c>
      <c r="B35" s="42"/>
      <c r="C35" s="43"/>
      <c r="D35" s="43"/>
      <c r="E35" s="37" t="s">
        <v>88</v>
      </c>
      <c r="F35" s="43"/>
      <c r="G35" s="43"/>
      <c r="H35" s="43"/>
      <c r="I35" s="43"/>
      <c r="J35" s="44"/>
    </row>
    <row r="36" ht="30">
      <c r="A36" s="35" t="s">
        <v>61</v>
      </c>
      <c r="B36" s="42"/>
      <c r="C36" s="43"/>
      <c r="D36" s="43"/>
      <c r="E36" s="45" t="s">
        <v>62</v>
      </c>
      <c r="F36" s="43"/>
      <c r="G36" s="43"/>
      <c r="H36" s="43"/>
      <c r="I36" s="43"/>
      <c r="J36" s="44"/>
    </row>
    <row r="37">
      <c r="A37" s="35" t="s">
        <v>53</v>
      </c>
      <c r="B37" s="35">
        <v>10</v>
      </c>
      <c r="C37" s="36" t="s">
        <v>89</v>
      </c>
      <c r="D37" s="35" t="s">
        <v>74</v>
      </c>
      <c r="E37" s="37" t="s">
        <v>90</v>
      </c>
      <c r="F37" s="38" t="s">
        <v>57</v>
      </c>
      <c r="G37" s="39">
        <v>1</v>
      </c>
      <c r="H37" s="40">
        <v>0</v>
      </c>
      <c r="I37" s="40">
        <f>ROUND(G37*H37,P4)</f>
        <v>0</v>
      </c>
      <c r="J37" s="38" t="s">
        <v>58</v>
      </c>
      <c r="O37" s="41">
        <f>I37*0.21</f>
        <v>0</v>
      </c>
      <c r="P37">
        <v>3</v>
      </c>
    </row>
    <row r="38">
      <c r="A38" s="35" t="s">
        <v>59</v>
      </c>
      <c r="B38" s="42"/>
      <c r="C38" s="43"/>
      <c r="D38" s="43"/>
      <c r="E38" s="37" t="s">
        <v>91</v>
      </c>
      <c r="F38" s="43"/>
      <c r="G38" s="43"/>
      <c r="H38" s="43"/>
      <c r="I38" s="43"/>
      <c r="J38" s="44"/>
    </row>
    <row r="39" ht="30">
      <c r="A39" s="35" t="s">
        <v>61</v>
      </c>
      <c r="B39" s="42"/>
      <c r="C39" s="43"/>
      <c r="D39" s="43"/>
      <c r="E39" s="45" t="s">
        <v>62</v>
      </c>
      <c r="F39" s="43"/>
      <c r="G39" s="43"/>
      <c r="H39" s="43"/>
      <c r="I39" s="43"/>
      <c r="J39" s="44"/>
    </row>
    <row r="40">
      <c r="A40" s="35" t="s">
        <v>53</v>
      </c>
      <c r="B40" s="35">
        <v>11</v>
      </c>
      <c r="C40" s="36" t="s">
        <v>89</v>
      </c>
      <c r="D40" s="35" t="s">
        <v>83</v>
      </c>
      <c r="E40" s="37" t="s">
        <v>90</v>
      </c>
      <c r="F40" s="38" t="s">
        <v>57</v>
      </c>
      <c r="G40" s="39">
        <v>1</v>
      </c>
      <c r="H40" s="40">
        <v>0</v>
      </c>
      <c r="I40" s="40">
        <f>ROUND(G40*H40,P4)</f>
        <v>0</v>
      </c>
      <c r="J40" s="38" t="s">
        <v>58</v>
      </c>
      <c r="O40" s="41">
        <f>I40*0.21</f>
        <v>0</v>
      </c>
      <c r="P40">
        <v>3</v>
      </c>
    </row>
    <row r="41" ht="30">
      <c r="A41" s="35" t="s">
        <v>59</v>
      </c>
      <c r="B41" s="42"/>
      <c r="C41" s="43"/>
      <c r="D41" s="43"/>
      <c r="E41" s="37" t="s">
        <v>92</v>
      </c>
      <c r="F41" s="43"/>
      <c r="G41" s="43"/>
      <c r="H41" s="43"/>
      <c r="I41" s="43"/>
      <c r="J41" s="44"/>
    </row>
    <row r="42" ht="30">
      <c r="A42" s="35" t="s">
        <v>61</v>
      </c>
      <c r="B42" s="42"/>
      <c r="C42" s="43"/>
      <c r="D42" s="43"/>
      <c r="E42" s="45" t="s">
        <v>62</v>
      </c>
      <c r="F42" s="43"/>
      <c r="G42" s="43"/>
      <c r="H42" s="43"/>
      <c r="I42" s="43"/>
      <c r="J42" s="44"/>
    </row>
    <row r="43">
      <c r="A43" s="35" t="s">
        <v>53</v>
      </c>
      <c r="B43" s="35">
        <v>12</v>
      </c>
      <c r="C43" s="36" t="s">
        <v>89</v>
      </c>
      <c r="D43" s="35" t="s">
        <v>93</v>
      </c>
      <c r="E43" s="37" t="s">
        <v>90</v>
      </c>
      <c r="F43" s="38" t="s">
        <v>57</v>
      </c>
      <c r="G43" s="39">
        <v>1</v>
      </c>
      <c r="H43" s="40">
        <v>0</v>
      </c>
      <c r="I43" s="40">
        <f>ROUND(G43*H43,P4)</f>
        <v>0</v>
      </c>
      <c r="J43" s="38" t="s">
        <v>58</v>
      </c>
      <c r="O43" s="41">
        <f>I43*0.21</f>
        <v>0</v>
      </c>
      <c r="P43">
        <v>3</v>
      </c>
    </row>
    <row r="44">
      <c r="A44" s="35" t="s">
        <v>59</v>
      </c>
      <c r="B44" s="42"/>
      <c r="C44" s="43"/>
      <c r="D44" s="43"/>
      <c r="E44" s="37" t="s">
        <v>94</v>
      </c>
      <c r="F44" s="43"/>
      <c r="G44" s="43"/>
      <c r="H44" s="43"/>
      <c r="I44" s="43"/>
      <c r="J44" s="44"/>
    </row>
    <row r="45" ht="30">
      <c r="A45" s="35" t="s">
        <v>61</v>
      </c>
      <c r="B45" s="42"/>
      <c r="C45" s="43"/>
      <c r="D45" s="43"/>
      <c r="E45" s="45" t="s">
        <v>62</v>
      </c>
      <c r="F45" s="43"/>
      <c r="G45" s="43"/>
      <c r="H45" s="43"/>
      <c r="I45" s="43"/>
      <c r="J45" s="44"/>
    </row>
    <row r="46">
      <c r="A46" s="35" t="s">
        <v>53</v>
      </c>
      <c r="B46" s="35">
        <v>13</v>
      </c>
      <c r="C46" s="36" t="s">
        <v>95</v>
      </c>
      <c r="D46" s="35" t="s">
        <v>55</v>
      </c>
      <c r="E46" s="37" t="s">
        <v>96</v>
      </c>
      <c r="F46" s="38" t="s">
        <v>57</v>
      </c>
      <c r="G46" s="39">
        <v>1</v>
      </c>
      <c r="H46" s="40">
        <v>0</v>
      </c>
      <c r="I46" s="40">
        <f>ROUND(G46*H46,P4)</f>
        <v>0</v>
      </c>
      <c r="J46" s="38" t="s">
        <v>58</v>
      </c>
      <c r="O46" s="41">
        <f>I46*0.21</f>
        <v>0</v>
      </c>
      <c r="P46">
        <v>3</v>
      </c>
    </row>
    <row r="47">
      <c r="A47" s="35" t="s">
        <v>59</v>
      </c>
      <c r="B47" s="42"/>
      <c r="C47" s="43"/>
      <c r="D47" s="43"/>
      <c r="E47" s="37" t="s">
        <v>97</v>
      </c>
      <c r="F47" s="43"/>
      <c r="G47" s="43"/>
      <c r="H47" s="43"/>
      <c r="I47" s="43"/>
      <c r="J47" s="44"/>
    </row>
    <row r="48" ht="30">
      <c r="A48" s="35" t="s">
        <v>61</v>
      </c>
      <c r="B48" s="42"/>
      <c r="C48" s="43"/>
      <c r="D48" s="43"/>
      <c r="E48" s="45" t="s">
        <v>62</v>
      </c>
      <c r="F48" s="43"/>
      <c r="G48" s="43"/>
      <c r="H48" s="43"/>
      <c r="I48" s="43"/>
      <c r="J48" s="44"/>
    </row>
    <row r="49">
      <c r="A49" s="35" t="s">
        <v>53</v>
      </c>
      <c r="B49" s="35">
        <v>14</v>
      </c>
      <c r="C49" s="36" t="s">
        <v>98</v>
      </c>
      <c r="D49" s="35" t="s">
        <v>55</v>
      </c>
      <c r="E49" s="37" t="s">
        <v>99</v>
      </c>
      <c r="F49" s="38" t="s">
        <v>57</v>
      </c>
      <c r="G49" s="39">
        <v>1</v>
      </c>
      <c r="H49" s="40">
        <v>0</v>
      </c>
      <c r="I49" s="40">
        <f>ROUND(G49*H49,P4)</f>
        <v>0</v>
      </c>
      <c r="J49" s="38" t="s">
        <v>58</v>
      </c>
      <c r="O49" s="41">
        <f>I49*0.21</f>
        <v>0</v>
      </c>
      <c r="P49">
        <v>3</v>
      </c>
    </row>
    <row r="50" ht="30">
      <c r="A50" s="35" t="s">
        <v>59</v>
      </c>
      <c r="B50" s="42"/>
      <c r="C50" s="43"/>
      <c r="D50" s="43"/>
      <c r="E50" s="37" t="s">
        <v>100</v>
      </c>
      <c r="F50" s="43"/>
      <c r="G50" s="43"/>
      <c r="H50" s="43"/>
      <c r="I50" s="43"/>
      <c r="J50" s="44"/>
    </row>
    <row r="51" ht="30">
      <c r="A51" s="35" t="s">
        <v>61</v>
      </c>
      <c r="B51" s="42"/>
      <c r="C51" s="43"/>
      <c r="D51" s="43"/>
      <c r="E51" s="45" t="s">
        <v>62</v>
      </c>
      <c r="F51" s="43"/>
      <c r="G51" s="43"/>
      <c r="H51" s="43"/>
      <c r="I51" s="43"/>
      <c r="J51" s="44"/>
    </row>
    <row r="52">
      <c r="A52" s="35" t="s">
        <v>53</v>
      </c>
      <c r="B52" s="35">
        <v>15</v>
      </c>
      <c r="C52" s="36" t="s">
        <v>101</v>
      </c>
      <c r="D52" s="35" t="s">
        <v>55</v>
      </c>
      <c r="E52" s="37" t="s">
        <v>102</v>
      </c>
      <c r="F52" s="38" t="s">
        <v>87</v>
      </c>
      <c r="G52" s="39">
        <v>2</v>
      </c>
      <c r="H52" s="40">
        <v>0</v>
      </c>
      <c r="I52" s="40">
        <f>ROUND(G52*H52,P4)</f>
        <v>0</v>
      </c>
      <c r="J52" s="38" t="s">
        <v>58</v>
      </c>
      <c r="O52" s="41">
        <f>I52*0.21</f>
        <v>0</v>
      </c>
      <c r="P52">
        <v>3</v>
      </c>
    </row>
    <row r="53">
      <c r="A53" s="35" t="s">
        <v>59</v>
      </c>
      <c r="B53" s="42"/>
      <c r="C53" s="43"/>
      <c r="D53" s="43"/>
      <c r="E53" s="37" t="s">
        <v>103</v>
      </c>
      <c r="F53" s="43"/>
      <c r="G53" s="43"/>
      <c r="H53" s="43"/>
      <c r="I53" s="43"/>
      <c r="J53" s="44"/>
    </row>
    <row r="54" ht="30">
      <c r="A54" s="35" t="s">
        <v>61</v>
      </c>
      <c r="B54" s="42"/>
      <c r="C54" s="43"/>
      <c r="D54" s="43"/>
      <c r="E54" s="45" t="s">
        <v>104</v>
      </c>
      <c r="F54" s="43"/>
      <c r="G54" s="43"/>
      <c r="H54" s="43"/>
      <c r="I54" s="43"/>
      <c r="J54" s="44"/>
    </row>
    <row r="55">
      <c r="A55" s="35" t="s">
        <v>53</v>
      </c>
      <c r="B55" s="35">
        <v>16</v>
      </c>
      <c r="C55" s="36" t="s">
        <v>105</v>
      </c>
      <c r="D55" s="35" t="s">
        <v>55</v>
      </c>
      <c r="E55" s="37" t="s">
        <v>106</v>
      </c>
      <c r="F55" s="38" t="s">
        <v>57</v>
      </c>
      <c r="G55" s="39">
        <v>1</v>
      </c>
      <c r="H55" s="40">
        <v>0</v>
      </c>
      <c r="I55" s="40">
        <f>ROUND(G55*H55,P4)</f>
        <v>0</v>
      </c>
      <c r="J55" s="38" t="s">
        <v>58</v>
      </c>
      <c r="O55" s="41">
        <f>I55*0.21</f>
        <v>0</v>
      </c>
      <c r="P55">
        <v>3</v>
      </c>
    </row>
    <row r="56" ht="90">
      <c r="A56" s="35" t="s">
        <v>59</v>
      </c>
      <c r="B56" s="42"/>
      <c r="C56" s="43"/>
      <c r="D56" s="43"/>
      <c r="E56" s="37" t="s">
        <v>107</v>
      </c>
      <c r="F56" s="43"/>
      <c r="G56" s="43"/>
      <c r="H56" s="43"/>
      <c r="I56" s="43"/>
      <c r="J56" s="44"/>
    </row>
    <row r="57" ht="30">
      <c r="A57" s="35" t="s">
        <v>61</v>
      </c>
      <c r="B57" s="46"/>
      <c r="C57" s="47"/>
      <c r="D57" s="47"/>
      <c r="E57" s="45" t="s">
        <v>62</v>
      </c>
      <c r="F57" s="47"/>
      <c r="G57" s="47"/>
      <c r="H57" s="47"/>
      <c r="I57" s="47"/>
      <c r="J57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29</v>
      </c>
      <c r="F2" s="15"/>
      <c r="G2" s="15"/>
      <c r="H2" s="15"/>
      <c r="I2" s="15"/>
      <c r="J2" s="17"/>
    </row>
    <row r="3" ht="30">
      <c r="A3" s="3" t="s">
        <v>30</v>
      </c>
      <c r="B3" s="18" t="s">
        <v>31</v>
      </c>
      <c r="C3" s="19" t="s">
        <v>32</v>
      </c>
      <c r="D3" s="20"/>
      <c r="E3" s="21" t="s">
        <v>33</v>
      </c>
      <c r="F3" s="15"/>
      <c r="G3" s="15"/>
      <c r="H3" s="22" t="s">
        <v>13</v>
      </c>
      <c r="I3" s="23">
        <f>SUMIFS(I9:I155,A9:A155,"SD")</f>
        <v>0</v>
      </c>
      <c r="J3" s="17"/>
      <c r="O3">
        <v>0</v>
      </c>
      <c r="P3">
        <v>2</v>
      </c>
    </row>
    <row r="4">
      <c r="A4" s="3" t="s">
        <v>34</v>
      </c>
      <c r="B4" s="18" t="s">
        <v>35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37</v>
      </c>
      <c r="B5" s="18" t="s">
        <v>38</v>
      </c>
      <c r="C5" s="19" t="s">
        <v>13</v>
      </c>
      <c r="D5" s="20"/>
      <c r="E5" s="21" t="s">
        <v>14</v>
      </c>
      <c r="F5" s="15"/>
      <c r="G5" s="15"/>
      <c r="H5" s="15"/>
      <c r="I5" s="15"/>
      <c r="J5" s="17"/>
      <c r="O5">
        <v>0.20999999999999999</v>
      </c>
    </row>
    <row r="6">
      <c r="A6" s="24" t="s">
        <v>39</v>
      </c>
      <c r="B6" s="25" t="s">
        <v>40</v>
      </c>
      <c r="C6" s="7" t="s">
        <v>41</v>
      </c>
      <c r="D6" s="7" t="s">
        <v>42</v>
      </c>
      <c r="E6" s="7" t="s">
        <v>43</v>
      </c>
      <c r="F6" s="7" t="s">
        <v>44</v>
      </c>
      <c r="G6" s="7" t="s">
        <v>45</v>
      </c>
      <c r="H6" s="7" t="s">
        <v>46</v>
      </c>
      <c r="I6" s="7"/>
      <c r="J6" s="26" t="s">
        <v>47</v>
      </c>
    </row>
    <row r="7">
      <c r="A7" s="24"/>
      <c r="B7" s="25"/>
      <c r="C7" s="7"/>
      <c r="D7" s="7"/>
      <c r="E7" s="7"/>
      <c r="F7" s="7"/>
      <c r="G7" s="7"/>
      <c r="H7" s="7" t="s">
        <v>48</v>
      </c>
      <c r="I7" s="7" t="s">
        <v>49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50</v>
      </c>
      <c r="B9" s="30"/>
      <c r="C9" s="31" t="s">
        <v>51</v>
      </c>
      <c r="D9" s="32"/>
      <c r="E9" s="29" t="s">
        <v>52</v>
      </c>
      <c r="F9" s="32"/>
      <c r="G9" s="32"/>
      <c r="H9" s="32"/>
      <c r="I9" s="33">
        <f>SUMIFS(I10:I30,A10:A30,"P")</f>
        <v>0</v>
      </c>
      <c r="J9" s="34"/>
    </row>
    <row r="10">
      <c r="A10" s="35" t="s">
        <v>53</v>
      </c>
      <c r="B10" s="35">
        <v>1</v>
      </c>
      <c r="C10" s="36" t="s">
        <v>108</v>
      </c>
      <c r="D10" s="35" t="s">
        <v>109</v>
      </c>
      <c r="E10" s="37" t="s">
        <v>110</v>
      </c>
      <c r="F10" s="38" t="s">
        <v>111</v>
      </c>
      <c r="G10" s="39">
        <v>43.649999999999999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 ht="30">
      <c r="A11" s="35" t="s">
        <v>59</v>
      </c>
      <c r="B11" s="42"/>
      <c r="C11" s="43"/>
      <c r="D11" s="43"/>
      <c r="E11" s="37" t="s">
        <v>112</v>
      </c>
      <c r="F11" s="43"/>
      <c r="G11" s="43"/>
      <c r="H11" s="43"/>
      <c r="I11" s="43"/>
      <c r="J11" s="44"/>
    </row>
    <row r="12" ht="30">
      <c r="A12" s="35" t="s">
        <v>61</v>
      </c>
      <c r="B12" s="42"/>
      <c r="C12" s="43"/>
      <c r="D12" s="43"/>
      <c r="E12" s="45" t="s">
        <v>113</v>
      </c>
      <c r="F12" s="43"/>
      <c r="G12" s="43"/>
      <c r="H12" s="43"/>
      <c r="I12" s="43"/>
      <c r="J12" s="44"/>
    </row>
    <row r="13">
      <c r="A13" s="35" t="s">
        <v>53</v>
      </c>
      <c r="B13" s="35">
        <v>2</v>
      </c>
      <c r="C13" s="36" t="s">
        <v>108</v>
      </c>
      <c r="D13" s="35" t="s">
        <v>114</v>
      </c>
      <c r="E13" s="37" t="s">
        <v>110</v>
      </c>
      <c r="F13" s="38" t="s">
        <v>111</v>
      </c>
      <c r="G13" s="39">
        <v>1229.8040000000001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60">
      <c r="A14" s="35" t="s">
        <v>59</v>
      </c>
      <c r="B14" s="42"/>
      <c r="C14" s="43"/>
      <c r="D14" s="43"/>
      <c r="E14" s="37" t="s">
        <v>115</v>
      </c>
      <c r="F14" s="43"/>
      <c r="G14" s="43"/>
      <c r="H14" s="43"/>
      <c r="I14" s="43"/>
      <c r="J14" s="44"/>
    </row>
    <row r="15" ht="30">
      <c r="A15" s="35" t="s">
        <v>61</v>
      </c>
      <c r="B15" s="42"/>
      <c r="C15" s="43"/>
      <c r="D15" s="43"/>
      <c r="E15" s="45" t="s">
        <v>116</v>
      </c>
      <c r="F15" s="43"/>
      <c r="G15" s="43"/>
      <c r="H15" s="43"/>
      <c r="I15" s="43"/>
      <c r="J15" s="44"/>
    </row>
    <row r="16">
      <c r="A16" s="35" t="s">
        <v>53</v>
      </c>
      <c r="B16" s="35">
        <v>3</v>
      </c>
      <c r="C16" s="36" t="s">
        <v>108</v>
      </c>
      <c r="D16" s="35" t="s">
        <v>117</v>
      </c>
      <c r="E16" s="37" t="s">
        <v>110</v>
      </c>
      <c r="F16" s="38" t="s">
        <v>111</v>
      </c>
      <c r="G16" s="39">
        <v>848.28399999999999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 ht="30">
      <c r="A17" s="35" t="s">
        <v>59</v>
      </c>
      <c r="B17" s="42"/>
      <c r="C17" s="43"/>
      <c r="D17" s="43"/>
      <c r="E17" s="37" t="s">
        <v>118</v>
      </c>
      <c r="F17" s="43"/>
      <c r="G17" s="43"/>
      <c r="H17" s="43"/>
      <c r="I17" s="43"/>
      <c r="J17" s="44"/>
    </row>
    <row r="18" ht="30">
      <c r="A18" s="35" t="s">
        <v>61</v>
      </c>
      <c r="B18" s="42"/>
      <c r="C18" s="43"/>
      <c r="D18" s="43"/>
      <c r="E18" s="45" t="s">
        <v>119</v>
      </c>
      <c r="F18" s="43"/>
      <c r="G18" s="43"/>
      <c r="H18" s="43"/>
      <c r="I18" s="43"/>
      <c r="J18" s="44"/>
    </row>
    <row r="19" ht="30">
      <c r="A19" s="35" t="s">
        <v>53</v>
      </c>
      <c r="B19" s="35">
        <v>4</v>
      </c>
      <c r="C19" s="36" t="s">
        <v>108</v>
      </c>
      <c r="D19" s="35" t="s">
        <v>120</v>
      </c>
      <c r="E19" s="37" t="s">
        <v>121</v>
      </c>
      <c r="F19" s="38" t="s">
        <v>111</v>
      </c>
      <c r="G19" s="39">
        <v>59.284999999999997</v>
      </c>
      <c r="H19" s="40">
        <v>0</v>
      </c>
      <c r="I19" s="40">
        <f>ROUND(G19*H19,P4)</f>
        <v>0</v>
      </c>
      <c r="J19" s="35"/>
      <c r="O19" s="41">
        <f>I19*0.21</f>
        <v>0</v>
      </c>
      <c r="P19">
        <v>3</v>
      </c>
    </row>
    <row r="20" ht="135">
      <c r="A20" s="35" t="s">
        <v>59</v>
      </c>
      <c r="B20" s="42"/>
      <c r="C20" s="43"/>
      <c r="D20" s="43"/>
      <c r="E20" s="37" t="s">
        <v>122</v>
      </c>
      <c r="F20" s="43"/>
      <c r="G20" s="43"/>
      <c r="H20" s="43"/>
      <c r="I20" s="43"/>
      <c r="J20" s="44"/>
    </row>
    <row r="21" ht="30">
      <c r="A21" s="35" t="s">
        <v>61</v>
      </c>
      <c r="B21" s="42"/>
      <c r="C21" s="43"/>
      <c r="D21" s="43"/>
      <c r="E21" s="45" t="s">
        <v>123</v>
      </c>
      <c r="F21" s="43"/>
      <c r="G21" s="43"/>
      <c r="H21" s="43"/>
      <c r="I21" s="43"/>
      <c r="J21" s="44"/>
    </row>
    <row r="22">
      <c r="A22" s="35" t="s">
        <v>53</v>
      </c>
      <c r="B22" s="35">
        <v>5</v>
      </c>
      <c r="C22" s="36" t="s">
        <v>108</v>
      </c>
      <c r="D22" s="35" t="s">
        <v>124</v>
      </c>
      <c r="E22" s="37" t="s">
        <v>110</v>
      </c>
      <c r="F22" s="38" t="s">
        <v>111</v>
      </c>
      <c r="G22" s="39">
        <v>1.8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 ht="30">
      <c r="A23" s="35" t="s">
        <v>59</v>
      </c>
      <c r="B23" s="42"/>
      <c r="C23" s="43"/>
      <c r="D23" s="43"/>
      <c r="E23" s="37" t="s">
        <v>125</v>
      </c>
      <c r="F23" s="43"/>
      <c r="G23" s="43"/>
      <c r="H23" s="43"/>
      <c r="I23" s="43"/>
      <c r="J23" s="44"/>
    </row>
    <row r="24" ht="30">
      <c r="A24" s="35" t="s">
        <v>61</v>
      </c>
      <c r="B24" s="42"/>
      <c r="C24" s="43"/>
      <c r="D24" s="43"/>
      <c r="E24" s="45" t="s">
        <v>126</v>
      </c>
      <c r="F24" s="43"/>
      <c r="G24" s="43"/>
      <c r="H24" s="43"/>
      <c r="I24" s="43"/>
      <c r="J24" s="44"/>
    </row>
    <row r="25">
      <c r="A25" s="35" t="s">
        <v>53</v>
      </c>
      <c r="B25" s="35">
        <v>6</v>
      </c>
      <c r="C25" s="36" t="s">
        <v>127</v>
      </c>
      <c r="D25" s="35"/>
      <c r="E25" s="37" t="s">
        <v>128</v>
      </c>
      <c r="F25" s="38" t="s">
        <v>129</v>
      </c>
      <c r="G25" s="39">
        <v>21.824999999999999</v>
      </c>
      <c r="H25" s="40">
        <v>0</v>
      </c>
      <c r="I25" s="40">
        <f>ROUND(G25*H25,P4)</f>
        <v>0</v>
      </c>
      <c r="J25" s="38" t="s">
        <v>58</v>
      </c>
      <c r="O25" s="41">
        <f>I25*0.21</f>
        <v>0</v>
      </c>
      <c r="P25">
        <v>3</v>
      </c>
    </row>
    <row r="26">
      <c r="A26" s="35" t="s">
        <v>59</v>
      </c>
      <c r="B26" s="42"/>
      <c r="C26" s="43"/>
      <c r="D26" s="43"/>
      <c r="E26" s="37" t="s">
        <v>130</v>
      </c>
      <c r="F26" s="43"/>
      <c r="G26" s="43"/>
      <c r="H26" s="43"/>
      <c r="I26" s="43"/>
      <c r="J26" s="44"/>
    </row>
    <row r="27" ht="30">
      <c r="A27" s="35" t="s">
        <v>61</v>
      </c>
      <c r="B27" s="42"/>
      <c r="C27" s="43"/>
      <c r="D27" s="43"/>
      <c r="E27" s="45" t="s">
        <v>131</v>
      </c>
      <c r="F27" s="43"/>
      <c r="G27" s="43"/>
      <c r="H27" s="43"/>
      <c r="I27" s="43"/>
      <c r="J27" s="44"/>
    </row>
    <row r="28" ht="30">
      <c r="A28" s="35" t="s">
        <v>53</v>
      </c>
      <c r="B28" s="35">
        <v>7</v>
      </c>
      <c r="C28" s="36" t="s">
        <v>132</v>
      </c>
      <c r="D28" s="35" t="s">
        <v>74</v>
      </c>
      <c r="E28" s="37" t="s">
        <v>133</v>
      </c>
      <c r="F28" s="38" t="s">
        <v>111</v>
      </c>
      <c r="G28" s="39">
        <v>173.43600000000001</v>
      </c>
      <c r="H28" s="40">
        <v>0</v>
      </c>
      <c r="I28" s="40">
        <f>ROUND(G28*H28,P4)</f>
        <v>0</v>
      </c>
      <c r="J28" s="38" t="s">
        <v>58</v>
      </c>
      <c r="O28" s="41">
        <f>I28*0.21</f>
        <v>0</v>
      </c>
      <c r="P28">
        <v>3</v>
      </c>
    </row>
    <row r="29" ht="120">
      <c r="A29" s="35" t="s">
        <v>59</v>
      </c>
      <c r="B29" s="42"/>
      <c r="C29" s="43"/>
      <c r="D29" s="43"/>
      <c r="E29" s="37" t="s">
        <v>134</v>
      </c>
      <c r="F29" s="43"/>
      <c r="G29" s="43"/>
      <c r="H29" s="43"/>
      <c r="I29" s="43"/>
      <c r="J29" s="44"/>
    </row>
    <row r="30" ht="45">
      <c r="A30" s="35" t="s">
        <v>61</v>
      </c>
      <c r="B30" s="42"/>
      <c r="C30" s="43"/>
      <c r="D30" s="43"/>
      <c r="E30" s="45" t="s">
        <v>135</v>
      </c>
      <c r="F30" s="43"/>
      <c r="G30" s="43"/>
      <c r="H30" s="43"/>
      <c r="I30" s="43"/>
      <c r="J30" s="44"/>
    </row>
    <row r="31">
      <c r="A31" s="29" t="s">
        <v>50</v>
      </c>
      <c r="B31" s="30"/>
      <c r="C31" s="31" t="s">
        <v>136</v>
      </c>
      <c r="D31" s="32"/>
      <c r="E31" s="29" t="s">
        <v>137</v>
      </c>
      <c r="F31" s="32"/>
      <c r="G31" s="32"/>
      <c r="H31" s="32"/>
      <c r="I31" s="33">
        <f>SUMIFS(I32:I91,A32:A91,"P")</f>
        <v>0</v>
      </c>
      <c r="J31" s="34"/>
    </row>
    <row r="32">
      <c r="A32" s="35" t="s">
        <v>53</v>
      </c>
      <c r="B32" s="35">
        <v>8</v>
      </c>
      <c r="C32" s="36" t="s">
        <v>138</v>
      </c>
      <c r="D32" s="35" t="s">
        <v>55</v>
      </c>
      <c r="E32" s="37" t="s">
        <v>139</v>
      </c>
      <c r="F32" s="38" t="s">
        <v>140</v>
      </c>
      <c r="G32" s="39">
        <v>145.5</v>
      </c>
      <c r="H32" s="40">
        <v>0</v>
      </c>
      <c r="I32" s="40">
        <f>ROUND(G32*H32,P4)</f>
        <v>0</v>
      </c>
      <c r="J32" s="38" t="s">
        <v>58</v>
      </c>
      <c r="O32" s="41">
        <f>I32*0.21</f>
        <v>0</v>
      </c>
      <c r="P32">
        <v>3</v>
      </c>
    </row>
    <row r="33" ht="45">
      <c r="A33" s="35" t="s">
        <v>59</v>
      </c>
      <c r="B33" s="42"/>
      <c r="C33" s="43"/>
      <c r="D33" s="43"/>
      <c r="E33" s="37" t="s">
        <v>141</v>
      </c>
      <c r="F33" s="43"/>
      <c r="G33" s="43"/>
      <c r="H33" s="43"/>
      <c r="I33" s="43"/>
      <c r="J33" s="44"/>
    </row>
    <row r="34" ht="90">
      <c r="A34" s="35" t="s">
        <v>61</v>
      </c>
      <c r="B34" s="42"/>
      <c r="C34" s="43"/>
      <c r="D34" s="43"/>
      <c r="E34" s="45" t="s">
        <v>142</v>
      </c>
      <c r="F34" s="43"/>
      <c r="G34" s="43"/>
      <c r="H34" s="43"/>
      <c r="I34" s="43"/>
      <c r="J34" s="44"/>
    </row>
    <row r="35" ht="30">
      <c r="A35" s="35" t="s">
        <v>53</v>
      </c>
      <c r="B35" s="35">
        <v>9</v>
      </c>
      <c r="C35" s="36" t="s">
        <v>143</v>
      </c>
      <c r="D35" s="35" t="s">
        <v>55</v>
      </c>
      <c r="E35" s="37" t="s">
        <v>144</v>
      </c>
      <c r="F35" s="38" t="s">
        <v>87</v>
      </c>
      <c r="G35" s="39">
        <v>2</v>
      </c>
      <c r="H35" s="40">
        <v>0</v>
      </c>
      <c r="I35" s="40">
        <f>ROUND(G35*H35,P4)</f>
        <v>0</v>
      </c>
      <c r="J35" s="38" t="s">
        <v>58</v>
      </c>
      <c r="O35" s="41">
        <f>I35*0.21</f>
        <v>0</v>
      </c>
      <c r="P35">
        <v>3</v>
      </c>
    </row>
    <row r="36" ht="60">
      <c r="A36" s="35" t="s">
        <v>59</v>
      </c>
      <c r="B36" s="42"/>
      <c r="C36" s="43"/>
      <c r="D36" s="43"/>
      <c r="E36" s="37" t="s">
        <v>145</v>
      </c>
      <c r="F36" s="43"/>
      <c r="G36" s="43"/>
      <c r="H36" s="43"/>
      <c r="I36" s="43"/>
      <c r="J36" s="44"/>
    </row>
    <row r="37" ht="30">
      <c r="A37" s="35" t="s">
        <v>61</v>
      </c>
      <c r="B37" s="42"/>
      <c r="C37" s="43"/>
      <c r="D37" s="43"/>
      <c r="E37" s="45" t="s">
        <v>146</v>
      </c>
      <c r="F37" s="43"/>
      <c r="G37" s="43"/>
      <c r="H37" s="43"/>
      <c r="I37" s="43"/>
      <c r="J37" s="44"/>
    </row>
    <row r="38" ht="30">
      <c r="A38" s="35" t="s">
        <v>53</v>
      </c>
      <c r="B38" s="35">
        <v>10</v>
      </c>
      <c r="C38" s="36" t="s">
        <v>147</v>
      </c>
      <c r="D38" s="35" t="s">
        <v>74</v>
      </c>
      <c r="E38" s="37" t="s">
        <v>148</v>
      </c>
      <c r="F38" s="38" t="s">
        <v>129</v>
      </c>
      <c r="G38" s="39">
        <v>333.42599999999999</v>
      </c>
      <c r="H38" s="40">
        <v>0</v>
      </c>
      <c r="I38" s="40">
        <f>ROUND(G38*H38,P4)</f>
        <v>0</v>
      </c>
      <c r="J38" s="38" t="s">
        <v>58</v>
      </c>
      <c r="O38" s="41">
        <f>I38*0.21</f>
        <v>0</v>
      </c>
      <c r="P38">
        <v>3</v>
      </c>
    </row>
    <row r="39" ht="105">
      <c r="A39" s="35" t="s">
        <v>59</v>
      </c>
      <c r="B39" s="42"/>
      <c r="C39" s="43"/>
      <c r="D39" s="43"/>
      <c r="E39" s="37" t="s">
        <v>149</v>
      </c>
      <c r="F39" s="43"/>
      <c r="G39" s="43"/>
      <c r="H39" s="43"/>
      <c r="I39" s="43"/>
      <c r="J39" s="44"/>
    </row>
    <row r="40" ht="90">
      <c r="A40" s="35" t="s">
        <v>61</v>
      </c>
      <c r="B40" s="42"/>
      <c r="C40" s="43"/>
      <c r="D40" s="43"/>
      <c r="E40" s="45" t="s">
        <v>150</v>
      </c>
      <c r="F40" s="43"/>
      <c r="G40" s="43"/>
      <c r="H40" s="43"/>
      <c r="I40" s="43"/>
      <c r="J40" s="44"/>
    </row>
    <row r="41" ht="30">
      <c r="A41" s="35" t="s">
        <v>53</v>
      </c>
      <c r="B41" s="35">
        <v>11</v>
      </c>
      <c r="C41" s="36" t="s">
        <v>147</v>
      </c>
      <c r="D41" s="35" t="s">
        <v>83</v>
      </c>
      <c r="E41" s="37" t="s">
        <v>148</v>
      </c>
      <c r="F41" s="38" t="s">
        <v>129</v>
      </c>
      <c r="G41" s="39">
        <v>35.393000000000001</v>
      </c>
      <c r="H41" s="40">
        <v>0</v>
      </c>
      <c r="I41" s="40">
        <f>ROUND(G41*H41,P4)</f>
        <v>0</v>
      </c>
      <c r="J41" s="38" t="s">
        <v>58</v>
      </c>
      <c r="O41" s="41">
        <f>I41*0.21</f>
        <v>0</v>
      </c>
      <c r="P41">
        <v>3</v>
      </c>
    </row>
    <row r="42" ht="30">
      <c r="A42" s="35" t="s">
        <v>59</v>
      </c>
      <c r="B42" s="42"/>
      <c r="C42" s="43"/>
      <c r="D42" s="43"/>
      <c r="E42" s="37" t="s">
        <v>151</v>
      </c>
      <c r="F42" s="43"/>
      <c r="G42" s="43"/>
      <c r="H42" s="43"/>
      <c r="I42" s="43"/>
      <c r="J42" s="44"/>
    </row>
    <row r="43" ht="150">
      <c r="A43" s="35" t="s">
        <v>61</v>
      </c>
      <c r="B43" s="42"/>
      <c r="C43" s="43"/>
      <c r="D43" s="43"/>
      <c r="E43" s="45" t="s">
        <v>152</v>
      </c>
      <c r="F43" s="43"/>
      <c r="G43" s="43"/>
      <c r="H43" s="43"/>
      <c r="I43" s="43"/>
      <c r="J43" s="44"/>
    </row>
    <row r="44" ht="30">
      <c r="A44" s="35" t="s">
        <v>53</v>
      </c>
      <c r="B44" s="35">
        <v>12</v>
      </c>
      <c r="C44" s="36" t="s">
        <v>153</v>
      </c>
      <c r="D44" s="35" t="s">
        <v>74</v>
      </c>
      <c r="E44" s="37" t="s">
        <v>154</v>
      </c>
      <c r="F44" s="38" t="s">
        <v>129</v>
      </c>
      <c r="G44" s="39">
        <v>597.12599999999998</v>
      </c>
      <c r="H44" s="40">
        <v>0</v>
      </c>
      <c r="I44" s="40">
        <f>ROUND(G44*H44,P4)</f>
        <v>0</v>
      </c>
      <c r="J44" s="38" t="s">
        <v>58</v>
      </c>
      <c r="O44" s="41">
        <f>I44*0.21</f>
        <v>0</v>
      </c>
      <c r="P44">
        <v>3</v>
      </c>
    </row>
    <row r="45" ht="105">
      <c r="A45" s="35" t="s">
        <v>59</v>
      </c>
      <c r="B45" s="42"/>
      <c r="C45" s="43"/>
      <c r="D45" s="43"/>
      <c r="E45" s="37" t="s">
        <v>155</v>
      </c>
      <c r="F45" s="43"/>
      <c r="G45" s="43"/>
      <c r="H45" s="43"/>
      <c r="I45" s="43"/>
      <c r="J45" s="44"/>
    </row>
    <row r="46" ht="90">
      <c r="A46" s="35" t="s">
        <v>61</v>
      </c>
      <c r="B46" s="42"/>
      <c r="C46" s="43"/>
      <c r="D46" s="43"/>
      <c r="E46" s="45" t="s">
        <v>156</v>
      </c>
      <c r="F46" s="43"/>
      <c r="G46" s="43"/>
      <c r="H46" s="43"/>
      <c r="I46" s="43"/>
      <c r="J46" s="44"/>
    </row>
    <row r="47" ht="30">
      <c r="A47" s="35" t="s">
        <v>53</v>
      </c>
      <c r="B47" s="35">
        <v>13</v>
      </c>
      <c r="C47" s="36" t="s">
        <v>153</v>
      </c>
      <c r="D47" s="35" t="s">
        <v>83</v>
      </c>
      <c r="E47" s="37" t="s">
        <v>154</v>
      </c>
      <c r="F47" s="38" t="s">
        <v>129</v>
      </c>
      <c r="G47" s="39">
        <v>50.139000000000003</v>
      </c>
      <c r="H47" s="40">
        <v>0</v>
      </c>
      <c r="I47" s="40">
        <f>ROUND(G47*H47,P4)</f>
        <v>0</v>
      </c>
      <c r="J47" s="38" t="s">
        <v>58</v>
      </c>
      <c r="O47" s="41">
        <f>I47*0.21</f>
        <v>0</v>
      </c>
      <c r="P47">
        <v>3</v>
      </c>
    </row>
    <row r="48" ht="45">
      <c r="A48" s="35" t="s">
        <v>59</v>
      </c>
      <c r="B48" s="42"/>
      <c r="C48" s="43"/>
      <c r="D48" s="43"/>
      <c r="E48" s="37" t="s">
        <v>157</v>
      </c>
      <c r="F48" s="43"/>
      <c r="G48" s="43"/>
      <c r="H48" s="43"/>
      <c r="I48" s="43"/>
      <c r="J48" s="44"/>
    </row>
    <row r="49" ht="150">
      <c r="A49" s="35" t="s">
        <v>61</v>
      </c>
      <c r="B49" s="42"/>
      <c r="C49" s="43"/>
      <c r="D49" s="43"/>
      <c r="E49" s="45" t="s">
        <v>158</v>
      </c>
      <c r="F49" s="43"/>
      <c r="G49" s="43"/>
      <c r="H49" s="43"/>
      <c r="I49" s="43"/>
      <c r="J49" s="44"/>
    </row>
    <row r="50" ht="30">
      <c r="A50" s="35" t="s">
        <v>53</v>
      </c>
      <c r="B50" s="35">
        <v>14</v>
      </c>
      <c r="C50" s="36" t="s">
        <v>159</v>
      </c>
      <c r="D50" s="35" t="s">
        <v>74</v>
      </c>
      <c r="E50" s="37" t="s">
        <v>160</v>
      </c>
      <c r="F50" s="38" t="s">
        <v>129</v>
      </c>
      <c r="G50" s="39">
        <v>235.22300000000001</v>
      </c>
      <c r="H50" s="40">
        <v>0</v>
      </c>
      <c r="I50" s="40">
        <f>ROUND(G50*H50,P4)</f>
        <v>0</v>
      </c>
      <c r="J50" s="38" t="s">
        <v>58</v>
      </c>
      <c r="O50" s="41">
        <f>I50*0.21</f>
        <v>0</v>
      </c>
      <c r="P50">
        <v>3</v>
      </c>
    </row>
    <row r="51" ht="180">
      <c r="A51" s="35" t="s">
        <v>59</v>
      </c>
      <c r="B51" s="42"/>
      <c r="C51" s="43"/>
      <c r="D51" s="43"/>
      <c r="E51" s="37" t="s">
        <v>161</v>
      </c>
      <c r="F51" s="43"/>
      <c r="G51" s="43"/>
      <c r="H51" s="43"/>
      <c r="I51" s="43"/>
      <c r="J51" s="44"/>
    </row>
    <row r="52" ht="75">
      <c r="A52" s="35" t="s">
        <v>61</v>
      </c>
      <c r="B52" s="42"/>
      <c r="C52" s="43"/>
      <c r="D52" s="43"/>
      <c r="E52" s="45" t="s">
        <v>162</v>
      </c>
      <c r="F52" s="43"/>
      <c r="G52" s="43"/>
      <c r="H52" s="43"/>
      <c r="I52" s="43"/>
      <c r="J52" s="44"/>
    </row>
    <row r="53" ht="30">
      <c r="A53" s="35" t="s">
        <v>53</v>
      </c>
      <c r="B53" s="35">
        <v>15</v>
      </c>
      <c r="C53" s="36" t="s">
        <v>159</v>
      </c>
      <c r="D53" s="35" t="s">
        <v>83</v>
      </c>
      <c r="E53" s="37" t="s">
        <v>160</v>
      </c>
      <c r="F53" s="38" t="s">
        <v>129</v>
      </c>
      <c r="G53" s="39">
        <v>11.798</v>
      </c>
      <c r="H53" s="40">
        <v>0</v>
      </c>
      <c r="I53" s="40">
        <f>ROUND(G53*H53,P4)</f>
        <v>0</v>
      </c>
      <c r="J53" s="38" t="s">
        <v>58</v>
      </c>
      <c r="O53" s="41">
        <f>I53*0.21</f>
        <v>0</v>
      </c>
      <c r="P53">
        <v>3</v>
      </c>
    </row>
    <row r="54" ht="105">
      <c r="A54" s="35" t="s">
        <v>59</v>
      </c>
      <c r="B54" s="42"/>
      <c r="C54" s="43"/>
      <c r="D54" s="43"/>
      <c r="E54" s="37" t="s">
        <v>163</v>
      </c>
      <c r="F54" s="43"/>
      <c r="G54" s="43"/>
      <c r="H54" s="43"/>
      <c r="I54" s="43"/>
      <c r="J54" s="44"/>
    </row>
    <row r="55" ht="150">
      <c r="A55" s="35" t="s">
        <v>61</v>
      </c>
      <c r="B55" s="42"/>
      <c r="C55" s="43"/>
      <c r="D55" s="43"/>
      <c r="E55" s="45" t="s">
        <v>164</v>
      </c>
      <c r="F55" s="43"/>
      <c r="G55" s="43"/>
      <c r="H55" s="43"/>
      <c r="I55" s="43"/>
      <c r="J55" s="44"/>
    </row>
    <row r="56" ht="30">
      <c r="A56" s="35" t="s">
        <v>53</v>
      </c>
      <c r="B56" s="35">
        <v>16</v>
      </c>
      <c r="C56" s="36" t="s">
        <v>165</v>
      </c>
      <c r="D56" s="35" t="s">
        <v>55</v>
      </c>
      <c r="E56" s="37" t="s">
        <v>166</v>
      </c>
      <c r="F56" s="38" t="s">
        <v>167</v>
      </c>
      <c r="G56" s="39">
        <v>259.35000000000002</v>
      </c>
      <c r="H56" s="40">
        <v>0</v>
      </c>
      <c r="I56" s="40">
        <f>ROUND(G56*H56,P4)</f>
        <v>0</v>
      </c>
      <c r="J56" s="38" t="s">
        <v>58</v>
      </c>
      <c r="O56" s="41">
        <f>I56*0.21</f>
        <v>0</v>
      </c>
      <c r="P56">
        <v>3</v>
      </c>
    </row>
    <row r="57" ht="45">
      <c r="A57" s="35" t="s">
        <v>59</v>
      </c>
      <c r="B57" s="42"/>
      <c r="C57" s="43"/>
      <c r="D57" s="43"/>
      <c r="E57" s="37" t="s">
        <v>168</v>
      </c>
      <c r="F57" s="43"/>
      <c r="G57" s="43"/>
      <c r="H57" s="43"/>
      <c r="I57" s="43"/>
      <c r="J57" s="44"/>
    </row>
    <row r="58" ht="90">
      <c r="A58" s="35" t="s">
        <v>61</v>
      </c>
      <c r="B58" s="42"/>
      <c r="C58" s="43"/>
      <c r="D58" s="43"/>
      <c r="E58" s="45" t="s">
        <v>169</v>
      </c>
      <c r="F58" s="43"/>
      <c r="G58" s="43"/>
      <c r="H58" s="43"/>
      <c r="I58" s="43"/>
      <c r="J58" s="44"/>
    </row>
    <row r="59">
      <c r="A59" s="35" t="s">
        <v>53</v>
      </c>
      <c r="B59" s="35">
        <v>17</v>
      </c>
      <c r="C59" s="36" t="s">
        <v>170</v>
      </c>
      <c r="D59" s="35" t="s">
        <v>55</v>
      </c>
      <c r="E59" s="37" t="s">
        <v>171</v>
      </c>
      <c r="F59" s="38" t="s">
        <v>129</v>
      </c>
      <c r="G59" s="39">
        <v>114.325</v>
      </c>
      <c r="H59" s="40">
        <v>0</v>
      </c>
      <c r="I59" s="40">
        <f>ROUND(G59*H59,P4)</f>
        <v>0</v>
      </c>
      <c r="J59" s="38" t="s">
        <v>58</v>
      </c>
      <c r="O59" s="41">
        <f>I59*0.21</f>
        <v>0</v>
      </c>
      <c r="P59">
        <v>3</v>
      </c>
    </row>
    <row r="60" ht="105">
      <c r="A60" s="35" t="s">
        <v>59</v>
      </c>
      <c r="B60" s="42"/>
      <c r="C60" s="43"/>
      <c r="D60" s="43"/>
      <c r="E60" s="37" t="s">
        <v>172</v>
      </c>
      <c r="F60" s="43"/>
      <c r="G60" s="43"/>
      <c r="H60" s="43"/>
      <c r="I60" s="43"/>
      <c r="J60" s="44"/>
    </row>
    <row r="61" ht="30">
      <c r="A61" s="35" t="s">
        <v>61</v>
      </c>
      <c r="B61" s="42"/>
      <c r="C61" s="43"/>
      <c r="D61" s="43"/>
      <c r="E61" s="45" t="s">
        <v>173</v>
      </c>
      <c r="F61" s="43"/>
      <c r="G61" s="43"/>
      <c r="H61" s="43"/>
      <c r="I61" s="43"/>
      <c r="J61" s="44"/>
    </row>
    <row r="62">
      <c r="A62" s="35" t="s">
        <v>53</v>
      </c>
      <c r="B62" s="35">
        <v>18</v>
      </c>
      <c r="C62" s="36" t="s">
        <v>174</v>
      </c>
      <c r="D62" s="35" t="s">
        <v>55</v>
      </c>
      <c r="E62" s="37" t="s">
        <v>175</v>
      </c>
      <c r="F62" s="38" t="s">
        <v>167</v>
      </c>
      <c r="G62" s="39">
        <v>141.55000000000001</v>
      </c>
      <c r="H62" s="40">
        <v>0</v>
      </c>
      <c r="I62" s="40">
        <f>ROUND(G62*H62,P4)</f>
        <v>0</v>
      </c>
      <c r="J62" s="38" t="s">
        <v>58</v>
      </c>
      <c r="O62" s="41">
        <f>I62*0.21</f>
        <v>0</v>
      </c>
      <c r="P62">
        <v>3</v>
      </c>
    </row>
    <row r="63">
      <c r="A63" s="35" t="s">
        <v>59</v>
      </c>
      <c r="B63" s="42"/>
      <c r="C63" s="43"/>
      <c r="D63" s="43"/>
      <c r="E63" s="37" t="s">
        <v>176</v>
      </c>
      <c r="F63" s="43"/>
      <c r="G63" s="43"/>
      <c r="H63" s="43"/>
      <c r="I63" s="43"/>
      <c r="J63" s="44"/>
    </row>
    <row r="64" ht="45">
      <c r="A64" s="35" t="s">
        <v>61</v>
      </c>
      <c r="B64" s="42"/>
      <c r="C64" s="43"/>
      <c r="D64" s="43"/>
      <c r="E64" s="45" t="s">
        <v>177</v>
      </c>
      <c r="F64" s="43"/>
      <c r="G64" s="43"/>
      <c r="H64" s="43"/>
      <c r="I64" s="43"/>
      <c r="J64" s="44"/>
    </row>
    <row r="65">
      <c r="A65" s="35" t="s">
        <v>53</v>
      </c>
      <c r="B65" s="35">
        <v>19</v>
      </c>
      <c r="C65" s="36" t="s">
        <v>178</v>
      </c>
      <c r="D65" s="35" t="s">
        <v>55</v>
      </c>
      <c r="E65" s="37" t="s">
        <v>179</v>
      </c>
      <c r="F65" s="38" t="s">
        <v>129</v>
      </c>
      <c r="G65" s="39">
        <v>88.369</v>
      </c>
      <c r="H65" s="40">
        <v>0</v>
      </c>
      <c r="I65" s="40">
        <f>ROUND(G65*H65,P4)</f>
        <v>0</v>
      </c>
      <c r="J65" s="38" t="s">
        <v>58</v>
      </c>
      <c r="O65" s="41">
        <f>I65*0.21</f>
        <v>0</v>
      </c>
      <c r="P65">
        <v>3</v>
      </c>
    </row>
    <row r="66">
      <c r="A66" s="35" t="s">
        <v>59</v>
      </c>
      <c r="B66" s="42"/>
      <c r="C66" s="43"/>
      <c r="D66" s="43"/>
      <c r="E66" s="37" t="s">
        <v>180</v>
      </c>
      <c r="F66" s="43"/>
      <c r="G66" s="43"/>
      <c r="H66" s="43"/>
      <c r="I66" s="43"/>
      <c r="J66" s="44"/>
    </row>
    <row r="67" ht="45">
      <c r="A67" s="35" t="s">
        <v>61</v>
      </c>
      <c r="B67" s="42"/>
      <c r="C67" s="43"/>
      <c r="D67" s="43"/>
      <c r="E67" s="45" t="s">
        <v>181</v>
      </c>
      <c r="F67" s="43"/>
      <c r="G67" s="43"/>
      <c r="H67" s="43"/>
      <c r="I67" s="43"/>
      <c r="J67" s="44"/>
    </row>
    <row r="68">
      <c r="A68" s="35" t="s">
        <v>53</v>
      </c>
      <c r="B68" s="35">
        <v>20</v>
      </c>
      <c r="C68" s="36" t="s">
        <v>182</v>
      </c>
      <c r="D68" s="35" t="s">
        <v>55</v>
      </c>
      <c r="E68" s="37" t="s">
        <v>183</v>
      </c>
      <c r="F68" s="38" t="s">
        <v>167</v>
      </c>
      <c r="G68" s="39">
        <v>273.60000000000002</v>
      </c>
      <c r="H68" s="40">
        <v>0</v>
      </c>
      <c r="I68" s="40">
        <f>ROUND(G68*H68,P4)</f>
        <v>0</v>
      </c>
      <c r="J68" s="38" t="s">
        <v>58</v>
      </c>
      <c r="O68" s="41">
        <f>I68*0.21</f>
        <v>0</v>
      </c>
      <c r="P68">
        <v>3</v>
      </c>
    </row>
    <row r="69" ht="45">
      <c r="A69" s="35" t="s">
        <v>59</v>
      </c>
      <c r="B69" s="42"/>
      <c r="C69" s="43"/>
      <c r="D69" s="43"/>
      <c r="E69" s="37" t="s">
        <v>184</v>
      </c>
      <c r="F69" s="43"/>
      <c r="G69" s="43"/>
      <c r="H69" s="43"/>
      <c r="I69" s="43"/>
      <c r="J69" s="44"/>
    </row>
    <row r="70" ht="30">
      <c r="A70" s="35" t="s">
        <v>61</v>
      </c>
      <c r="B70" s="42"/>
      <c r="C70" s="43"/>
      <c r="D70" s="43"/>
      <c r="E70" s="45" t="s">
        <v>185</v>
      </c>
      <c r="F70" s="43"/>
      <c r="G70" s="43"/>
      <c r="H70" s="43"/>
      <c r="I70" s="43"/>
      <c r="J70" s="44"/>
    </row>
    <row r="71">
      <c r="A71" s="35" t="s">
        <v>53</v>
      </c>
      <c r="B71" s="35">
        <v>21</v>
      </c>
      <c r="C71" s="36" t="s">
        <v>186</v>
      </c>
      <c r="D71" s="35" t="s">
        <v>55</v>
      </c>
      <c r="E71" s="37" t="s">
        <v>187</v>
      </c>
      <c r="F71" s="38" t="s">
        <v>129</v>
      </c>
      <c r="G71" s="39">
        <v>50.662999999999997</v>
      </c>
      <c r="H71" s="40">
        <v>0</v>
      </c>
      <c r="I71" s="40">
        <f>ROUND(G71*H71,P4)</f>
        <v>0</v>
      </c>
      <c r="J71" s="38" t="s">
        <v>58</v>
      </c>
      <c r="O71" s="41">
        <f>I71*0.21</f>
        <v>0</v>
      </c>
      <c r="P71">
        <v>3</v>
      </c>
    </row>
    <row r="72">
      <c r="A72" s="35" t="s">
        <v>59</v>
      </c>
      <c r="B72" s="42"/>
      <c r="C72" s="43"/>
      <c r="D72" s="43"/>
      <c r="E72" s="37" t="s">
        <v>188</v>
      </c>
      <c r="F72" s="43"/>
      <c r="G72" s="43"/>
      <c r="H72" s="43"/>
      <c r="I72" s="43"/>
      <c r="J72" s="44"/>
    </row>
    <row r="73" ht="150">
      <c r="A73" s="35" t="s">
        <v>61</v>
      </c>
      <c r="B73" s="42"/>
      <c r="C73" s="43"/>
      <c r="D73" s="43"/>
      <c r="E73" s="45" t="s">
        <v>189</v>
      </c>
      <c r="F73" s="43"/>
      <c r="G73" s="43"/>
      <c r="H73" s="43"/>
      <c r="I73" s="43"/>
      <c r="J73" s="44"/>
    </row>
    <row r="74">
      <c r="A74" s="35" t="s">
        <v>53</v>
      </c>
      <c r="B74" s="35">
        <v>22</v>
      </c>
      <c r="C74" s="36" t="s">
        <v>190</v>
      </c>
      <c r="D74" s="35" t="s">
        <v>55</v>
      </c>
      <c r="E74" s="37" t="s">
        <v>191</v>
      </c>
      <c r="F74" s="38" t="s">
        <v>129</v>
      </c>
      <c r="G74" s="39">
        <v>50.662999999999997</v>
      </c>
      <c r="H74" s="40">
        <v>0</v>
      </c>
      <c r="I74" s="40">
        <f>ROUND(G74*H74,P4)</f>
        <v>0</v>
      </c>
      <c r="J74" s="38" t="s">
        <v>58</v>
      </c>
      <c r="O74" s="41">
        <f>I74*0.21</f>
        <v>0</v>
      </c>
      <c r="P74">
        <v>3</v>
      </c>
    </row>
    <row r="75">
      <c r="A75" s="35" t="s">
        <v>59</v>
      </c>
      <c r="B75" s="42"/>
      <c r="C75" s="43"/>
      <c r="D75" s="43"/>
      <c r="E75" s="37" t="s">
        <v>192</v>
      </c>
      <c r="F75" s="43"/>
      <c r="G75" s="43"/>
      <c r="H75" s="43"/>
      <c r="I75" s="43"/>
      <c r="J75" s="44"/>
    </row>
    <row r="76" ht="30">
      <c r="A76" s="35" t="s">
        <v>61</v>
      </c>
      <c r="B76" s="42"/>
      <c r="C76" s="43"/>
      <c r="D76" s="43"/>
      <c r="E76" s="45" t="s">
        <v>193</v>
      </c>
      <c r="F76" s="43"/>
      <c r="G76" s="43"/>
      <c r="H76" s="43"/>
      <c r="I76" s="43"/>
      <c r="J76" s="44"/>
    </row>
    <row r="77">
      <c r="A77" s="35" t="s">
        <v>53</v>
      </c>
      <c r="B77" s="35">
        <v>23</v>
      </c>
      <c r="C77" s="36" t="s">
        <v>194</v>
      </c>
      <c r="D77" s="35" t="s">
        <v>55</v>
      </c>
      <c r="E77" s="37" t="s">
        <v>195</v>
      </c>
      <c r="F77" s="38" t="s">
        <v>129</v>
      </c>
      <c r="G77" s="39">
        <v>50.662999999999997</v>
      </c>
      <c r="H77" s="40">
        <v>0</v>
      </c>
      <c r="I77" s="40">
        <f>ROUND(G77*H77,P4)</f>
        <v>0</v>
      </c>
      <c r="J77" s="38" t="s">
        <v>58</v>
      </c>
      <c r="O77" s="41">
        <f>I77*0.21</f>
        <v>0</v>
      </c>
      <c r="P77">
        <v>3</v>
      </c>
    </row>
    <row r="78">
      <c r="A78" s="35" t="s">
        <v>59</v>
      </c>
      <c r="B78" s="42"/>
      <c r="C78" s="43"/>
      <c r="D78" s="43"/>
      <c r="E78" s="37" t="s">
        <v>196</v>
      </c>
      <c r="F78" s="43"/>
      <c r="G78" s="43"/>
      <c r="H78" s="43"/>
      <c r="I78" s="43"/>
      <c r="J78" s="44"/>
    </row>
    <row r="79" ht="30">
      <c r="A79" s="35" t="s">
        <v>61</v>
      </c>
      <c r="B79" s="42"/>
      <c r="C79" s="43"/>
      <c r="D79" s="43"/>
      <c r="E79" s="45" t="s">
        <v>193</v>
      </c>
      <c r="F79" s="43"/>
      <c r="G79" s="43"/>
      <c r="H79" s="43"/>
      <c r="I79" s="43"/>
      <c r="J79" s="44"/>
    </row>
    <row r="80">
      <c r="A80" s="35" t="s">
        <v>53</v>
      </c>
      <c r="B80" s="35">
        <v>24</v>
      </c>
      <c r="C80" s="36" t="s">
        <v>197</v>
      </c>
      <c r="D80" s="35" t="s">
        <v>55</v>
      </c>
      <c r="E80" s="37" t="s">
        <v>198</v>
      </c>
      <c r="F80" s="38" t="s">
        <v>140</v>
      </c>
      <c r="G80" s="39">
        <v>2211.1750000000002</v>
      </c>
      <c r="H80" s="40">
        <v>0</v>
      </c>
      <c r="I80" s="40">
        <f>ROUND(G80*H80,P4)</f>
        <v>0</v>
      </c>
      <c r="J80" s="38" t="s">
        <v>58</v>
      </c>
      <c r="O80" s="41">
        <f>I80*0.21</f>
        <v>0</v>
      </c>
      <c r="P80">
        <v>3</v>
      </c>
    </row>
    <row r="81">
      <c r="A81" s="35" t="s">
        <v>59</v>
      </c>
      <c r="B81" s="42"/>
      <c r="C81" s="43"/>
      <c r="D81" s="43"/>
      <c r="E81" s="37" t="s">
        <v>199</v>
      </c>
      <c r="F81" s="43"/>
      <c r="G81" s="43"/>
      <c r="H81" s="43"/>
      <c r="I81" s="43"/>
      <c r="J81" s="44"/>
    </row>
    <row r="82" ht="75">
      <c r="A82" s="35" t="s">
        <v>61</v>
      </c>
      <c r="B82" s="42"/>
      <c r="C82" s="43"/>
      <c r="D82" s="43"/>
      <c r="E82" s="45" t="s">
        <v>200</v>
      </c>
      <c r="F82" s="43"/>
      <c r="G82" s="43"/>
      <c r="H82" s="43"/>
      <c r="I82" s="43"/>
      <c r="J82" s="44"/>
    </row>
    <row r="83">
      <c r="A83" s="35" t="s">
        <v>53</v>
      </c>
      <c r="B83" s="35">
        <v>25</v>
      </c>
      <c r="C83" s="36" t="s">
        <v>201</v>
      </c>
      <c r="D83" s="35" t="s">
        <v>55</v>
      </c>
      <c r="E83" s="37" t="s">
        <v>202</v>
      </c>
      <c r="F83" s="38" t="s">
        <v>140</v>
      </c>
      <c r="G83" s="39">
        <v>145.5</v>
      </c>
      <c r="H83" s="40">
        <v>0</v>
      </c>
      <c r="I83" s="40">
        <f>ROUND(G83*H83,P4)</f>
        <v>0</v>
      </c>
      <c r="J83" s="38" t="s">
        <v>58</v>
      </c>
      <c r="O83" s="41">
        <f>I83*0.21</f>
        <v>0</v>
      </c>
      <c r="P83">
        <v>3</v>
      </c>
    </row>
    <row r="84" ht="30">
      <c r="A84" s="35" t="s">
        <v>59</v>
      </c>
      <c r="B84" s="42"/>
      <c r="C84" s="43"/>
      <c r="D84" s="43"/>
      <c r="E84" s="37" t="s">
        <v>203</v>
      </c>
      <c r="F84" s="43"/>
      <c r="G84" s="43"/>
      <c r="H84" s="43"/>
      <c r="I84" s="43"/>
      <c r="J84" s="44"/>
    </row>
    <row r="85" ht="30">
      <c r="A85" s="35" t="s">
        <v>61</v>
      </c>
      <c r="B85" s="42"/>
      <c r="C85" s="43"/>
      <c r="D85" s="43"/>
      <c r="E85" s="45" t="s">
        <v>204</v>
      </c>
      <c r="F85" s="43"/>
      <c r="G85" s="43"/>
      <c r="H85" s="43"/>
      <c r="I85" s="43"/>
      <c r="J85" s="44"/>
    </row>
    <row r="86">
      <c r="A86" s="35" t="s">
        <v>53</v>
      </c>
      <c r="B86" s="35">
        <v>26</v>
      </c>
      <c r="C86" s="36" t="s">
        <v>205</v>
      </c>
      <c r="D86" s="35" t="s">
        <v>55</v>
      </c>
      <c r="E86" s="37" t="s">
        <v>206</v>
      </c>
      <c r="F86" s="38" t="s">
        <v>140</v>
      </c>
      <c r="G86" s="39">
        <v>145.5</v>
      </c>
      <c r="H86" s="40">
        <v>0</v>
      </c>
      <c r="I86" s="40">
        <f>ROUND(G86*H86,P4)</f>
        <v>0</v>
      </c>
      <c r="J86" s="38" t="s">
        <v>58</v>
      </c>
      <c r="O86" s="41">
        <f>I86*0.21</f>
        <v>0</v>
      </c>
      <c r="P86">
        <v>3</v>
      </c>
    </row>
    <row r="87">
      <c r="A87" s="35" t="s">
        <v>59</v>
      </c>
      <c r="B87" s="42"/>
      <c r="C87" s="43"/>
      <c r="D87" s="43"/>
      <c r="E87" s="37" t="s">
        <v>207</v>
      </c>
      <c r="F87" s="43"/>
      <c r="G87" s="43"/>
      <c r="H87" s="43"/>
      <c r="I87" s="43"/>
      <c r="J87" s="44"/>
    </row>
    <row r="88" ht="30">
      <c r="A88" s="35" t="s">
        <v>61</v>
      </c>
      <c r="B88" s="42"/>
      <c r="C88" s="43"/>
      <c r="D88" s="43"/>
      <c r="E88" s="45" t="s">
        <v>208</v>
      </c>
      <c r="F88" s="43"/>
      <c r="G88" s="43"/>
      <c r="H88" s="43"/>
      <c r="I88" s="43"/>
      <c r="J88" s="44"/>
    </row>
    <row r="89">
      <c r="A89" s="35" t="s">
        <v>53</v>
      </c>
      <c r="B89" s="35">
        <v>27</v>
      </c>
      <c r="C89" s="36" t="s">
        <v>209</v>
      </c>
      <c r="D89" s="35" t="s">
        <v>55</v>
      </c>
      <c r="E89" s="37" t="s">
        <v>210</v>
      </c>
      <c r="F89" s="38" t="s">
        <v>140</v>
      </c>
      <c r="G89" s="39">
        <v>145.5</v>
      </c>
      <c r="H89" s="40">
        <v>0</v>
      </c>
      <c r="I89" s="40">
        <f>ROUND(G89*H89,P4)</f>
        <v>0</v>
      </c>
      <c r="J89" s="38" t="s">
        <v>58</v>
      </c>
      <c r="O89" s="41">
        <f>I89*0.21</f>
        <v>0</v>
      </c>
      <c r="P89">
        <v>3</v>
      </c>
    </row>
    <row r="90" ht="30">
      <c r="A90" s="35" t="s">
        <v>59</v>
      </c>
      <c r="B90" s="42"/>
      <c r="C90" s="43"/>
      <c r="D90" s="43"/>
      <c r="E90" s="37" t="s">
        <v>211</v>
      </c>
      <c r="F90" s="43"/>
      <c r="G90" s="43"/>
      <c r="H90" s="43"/>
      <c r="I90" s="43"/>
      <c r="J90" s="44"/>
    </row>
    <row r="91" ht="30">
      <c r="A91" s="35" t="s">
        <v>61</v>
      </c>
      <c r="B91" s="42"/>
      <c r="C91" s="43"/>
      <c r="D91" s="43"/>
      <c r="E91" s="45" t="s">
        <v>212</v>
      </c>
      <c r="F91" s="43"/>
      <c r="G91" s="43"/>
      <c r="H91" s="43"/>
      <c r="I91" s="43"/>
      <c r="J91" s="44"/>
    </row>
    <row r="92">
      <c r="A92" s="29" t="s">
        <v>50</v>
      </c>
      <c r="B92" s="30"/>
      <c r="C92" s="31" t="s">
        <v>213</v>
      </c>
      <c r="D92" s="32"/>
      <c r="E92" s="29" t="s">
        <v>214</v>
      </c>
      <c r="F92" s="32"/>
      <c r="G92" s="32"/>
      <c r="H92" s="32"/>
      <c r="I92" s="33">
        <f>SUMIFS(I93:I113,A93:A113,"P")</f>
        <v>0</v>
      </c>
      <c r="J92" s="34"/>
    </row>
    <row r="93">
      <c r="A93" s="35" t="s">
        <v>53</v>
      </c>
      <c r="B93" s="35">
        <v>28</v>
      </c>
      <c r="C93" s="36" t="s">
        <v>215</v>
      </c>
      <c r="D93" s="35" t="s">
        <v>55</v>
      </c>
      <c r="E93" s="37" t="s">
        <v>216</v>
      </c>
      <c r="F93" s="38" t="s">
        <v>140</v>
      </c>
      <c r="G93" s="39">
        <v>2222.8380000000002</v>
      </c>
      <c r="H93" s="40">
        <v>0</v>
      </c>
      <c r="I93" s="40">
        <f>ROUND(G93*H93,P4)</f>
        <v>0</v>
      </c>
      <c r="J93" s="38" t="s">
        <v>58</v>
      </c>
      <c r="O93" s="41">
        <f>I93*0.21</f>
        <v>0</v>
      </c>
      <c r="P93">
        <v>3</v>
      </c>
    </row>
    <row r="94" ht="75">
      <c r="A94" s="35" t="s">
        <v>59</v>
      </c>
      <c r="B94" s="42"/>
      <c r="C94" s="43"/>
      <c r="D94" s="43"/>
      <c r="E94" s="37" t="s">
        <v>217</v>
      </c>
      <c r="F94" s="43"/>
      <c r="G94" s="43"/>
      <c r="H94" s="43"/>
      <c r="I94" s="43"/>
      <c r="J94" s="44"/>
    </row>
    <row r="95" ht="90">
      <c r="A95" s="35" t="s">
        <v>61</v>
      </c>
      <c r="B95" s="42"/>
      <c r="C95" s="43"/>
      <c r="D95" s="43"/>
      <c r="E95" s="45" t="s">
        <v>218</v>
      </c>
      <c r="F95" s="43"/>
      <c r="G95" s="43"/>
      <c r="H95" s="43"/>
      <c r="I95" s="43"/>
      <c r="J95" s="44"/>
    </row>
    <row r="96">
      <c r="A96" s="35" t="s">
        <v>53</v>
      </c>
      <c r="B96" s="35">
        <v>29</v>
      </c>
      <c r="C96" s="36" t="s">
        <v>219</v>
      </c>
      <c r="D96" s="35"/>
      <c r="E96" s="37" t="s">
        <v>220</v>
      </c>
      <c r="F96" s="38" t="s">
        <v>140</v>
      </c>
      <c r="G96" s="39">
        <v>2211.5749999999998</v>
      </c>
      <c r="H96" s="40">
        <v>0</v>
      </c>
      <c r="I96" s="40">
        <f>ROUND(G96*H96,P4)</f>
        <v>0</v>
      </c>
      <c r="J96" s="38" t="s">
        <v>221</v>
      </c>
      <c r="O96" s="41">
        <f>I96*0.21</f>
        <v>0</v>
      </c>
      <c r="P96">
        <v>3</v>
      </c>
    </row>
    <row r="97" ht="60">
      <c r="A97" s="35" t="s">
        <v>59</v>
      </c>
      <c r="B97" s="42"/>
      <c r="C97" s="43"/>
      <c r="D97" s="43"/>
      <c r="E97" s="37" t="s">
        <v>222</v>
      </c>
      <c r="F97" s="43"/>
      <c r="G97" s="43"/>
      <c r="H97" s="43"/>
      <c r="I97" s="43"/>
      <c r="J97" s="44"/>
    </row>
    <row r="98" ht="90">
      <c r="A98" s="35" t="s">
        <v>61</v>
      </c>
      <c r="B98" s="42"/>
      <c r="C98" s="43"/>
      <c r="D98" s="43"/>
      <c r="E98" s="45" t="s">
        <v>223</v>
      </c>
      <c r="F98" s="43"/>
      <c r="G98" s="43"/>
      <c r="H98" s="43"/>
      <c r="I98" s="43"/>
      <c r="J98" s="44"/>
    </row>
    <row r="99">
      <c r="A99" s="35" t="s">
        <v>53</v>
      </c>
      <c r="B99" s="35">
        <v>30</v>
      </c>
      <c r="C99" s="36" t="s">
        <v>224</v>
      </c>
      <c r="D99" s="35" t="s">
        <v>55</v>
      </c>
      <c r="E99" s="37" t="s">
        <v>225</v>
      </c>
      <c r="F99" s="38" t="s">
        <v>140</v>
      </c>
      <c r="G99" s="39">
        <v>2222.8380000000002</v>
      </c>
      <c r="H99" s="40">
        <v>0</v>
      </c>
      <c r="I99" s="40">
        <f>ROUND(G99*H99,P4)</f>
        <v>0</v>
      </c>
      <c r="J99" s="38" t="s">
        <v>58</v>
      </c>
      <c r="O99" s="41">
        <f>I99*0.21</f>
        <v>0</v>
      </c>
      <c r="P99">
        <v>3</v>
      </c>
    </row>
    <row r="100">
      <c r="A100" s="35" t="s">
        <v>59</v>
      </c>
      <c r="B100" s="42"/>
      <c r="C100" s="43"/>
      <c r="D100" s="43"/>
      <c r="E100" s="37" t="s">
        <v>226</v>
      </c>
      <c r="F100" s="43"/>
      <c r="G100" s="43"/>
      <c r="H100" s="43"/>
      <c r="I100" s="43"/>
      <c r="J100" s="44"/>
    </row>
    <row r="101" ht="30">
      <c r="A101" s="35" t="s">
        <v>61</v>
      </c>
      <c r="B101" s="42"/>
      <c r="C101" s="43"/>
      <c r="D101" s="43"/>
      <c r="E101" s="45" t="s">
        <v>227</v>
      </c>
      <c r="F101" s="43"/>
      <c r="G101" s="43"/>
      <c r="H101" s="43"/>
      <c r="I101" s="43"/>
      <c r="J101" s="44"/>
    </row>
    <row r="102">
      <c r="A102" s="35" t="s">
        <v>53</v>
      </c>
      <c r="B102" s="35">
        <v>31</v>
      </c>
      <c r="C102" s="36" t="s">
        <v>228</v>
      </c>
      <c r="D102" s="35" t="s">
        <v>55</v>
      </c>
      <c r="E102" s="37" t="s">
        <v>229</v>
      </c>
      <c r="F102" s="38" t="s">
        <v>140</v>
      </c>
      <c r="G102" s="39">
        <v>4759.7030000000004</v>
      </c>
      <c r="H102" s="40">
        <v>0</v>
      </c>
      <c r="I102" s="40">
        <f>ROUND(G102*H102,P4)</f>
        <v>0</v>
      </c>
      <c r="J102" s="38" t="s">
        <v>230</v>
      </c>
      <c r="O102" s="41">
        <f>I102*0.21</f>
        <v>0</v>
      </c>
      <c r="P102">
        <v>3</v>
      </c>
    </row>
    <row r="103">
      <c r="A103" s="35" t="s">
        <v>59</v>
      </c>
      <c r="B103" s="42"/>
      <c r="C103" s="43"/>
      <c r="D103" s="43"/>
      <c r="E103" s="37" t="s">
        <v>231</v>
      </c>
      <c r="F103" s="43"/>
      <c r="G103" s="43"/>
      <c r="H103" s="43"/>
      <c r="I103" s="43"/>
      <c r="J103" s="44"/>
    </row>
    <row r="104" ht="30">
      <c r="A104" s="35" t="s">
        <v>61</v>
      </c>
      <c r="B104" s="42"/>
      <c r="C104" s="43"/>
      <c r="D104" s="43"/>
      <c r="E104" s="45" t="s">
        <v>232</v>
      </c>
      <c r="F104" s="43"/>
      <c r="G104" s="43"/>
      <c r="H104" s="43"/>
      <c r="I104" s="43"/>
      <c r="J104" s="44"/>
    </row>
    <row r="105">
      <c r="A105" s="35" t="s">
        <v>53</v>
      </c>
      <c r="B105" s="35">
        <v>32</v>
      </c>
      <c r="C105" s="36" t="s">
        <v>233</v>
      </c>
      <c r="D105" s="35" t="s">
        <v>55</v>
      </c>
      <c r="E105" s="37" t="s">
        <v>234</v>
      </c>
      <c r="F105" s="38" t="s">
        <v>140</v>
      </c>
      <c r="G105" s="39">
        <v>2236.3530000000001</v>
      </c>
      <c r="H105" s="40">
        <v>0</v>
      </c>
      <c r="I105" s="40">
        <f>ROUND(G105*H105,P4)</f>
        <v>0</v>
      </c>
      <c r="J105" s="38" t="s">
        <v>230</v>
      </c>
      <c r="O105" s="41">
        <f>I105*0.21</f>
        <v>0</v>
      </c>
      <c r="P105">
        <v>3</v>
      </c>
    </row>
    <row r="106" ht="60">
      <c r="A106" s="35" t="s">
        <v>59</v>
      </c>
      <c r="B106" s="42"/>
      <c r="C106" s="43"/>
      <c r="D106" s="43"/>
      <c r="E106" s="37" t="s">
        <v>235</v>
      </c>
      <c r="F106" s="43"/>
      <c r="G106" s="43"/>
      <c r="H106" s="43"/>
      <c r="I106" s="43"/>
      <c r="J106" s="44"/>
    </row>
    <row r="107" ht="75">
      <c r="A107" s="35" t="s">
        <v>61</v>
      </c>
      <c r="B107" s="42"/>
      <c r="C107" s="43"/>
      <c r="D107" s="43"/>
      <c r="E107" s="45" t="s">
        <v>236</v>
      </c>
      <c r="F107" s="43"/>
      <c r="G107" s="43"/>
      <c r="H107" s="43"/>
      <c r="I107" s="43"/>
      <c r="J107" s="44"/>
    </row>
    <row r="108" ht="30">
      <c r="A108" s="35" t="s">
        <v>53</v>
      </c>
      <c r="B108" s="35">
        <v>33</v>
      </c>
      <c r="C108" s="36" t="s">
        <v>237</v>
      </c>
      <c r="D108" s="35" t="s">
        <v>55</v>
      </c>
      <c r="E108" s="37" t="s">
        <v>238</v>
      </c>
      <c r="F108" s="38" t="s">
        <v>140</v>
      </c>
      <c r="G108" s="39">
        <v>2229.5949999999998</v>
      </c>
      <c r="H108" s="40">
        <v>0</v>
      </c>
      <c r="I108" s="40">
        <f>ROUND(G108*H108,P4)</f>
        <v>0</v>
      </c>
      <c r="J108" s="38" t="s">
        <v>58</v>
      </c>
      <c r="O108" s="41">
        <f>I108*0.21</f>
        <v>0</v>
      </c>
      <c r="P108">
        <v>3</v>
      </c>
    </row>
    <row r="109" ht="60">
      <c r="A109" s="35" t="s">
        <v>59</v>
      </c>
      <c r="B109" s="42"/>
      <c r="C109" s="43"/>
      <c r="D109" s="43"/>
      <c r="E109" s="37" t="s">
        <v>239</v>
      </c>
      <c r="F109" s="43"/>
      <c r="G109" s="43"/>
      <c r="H109" s="43"/>
      <c r="I109" s="43"/>
      <c r="J109" s="44"/>
    </row>
    <row r="110" ht="75">
      <c r="A110" s="35" t="s">
        <v>61</v>
      </c>
      <c r="B110" s="42"/>
      <c r="C110" s="43"/>
      <c r="D110" s="43"/>
      <c r="E110" s="45" t="s">
        <v>240</v>
      </c>
      <c r="F110" s="43"/>
      <c r="G110" s="43"/>
      <c r="H110" s="43"/>
      <c r="I110" s="43"/>
      <c r="J110" s="44"/>
    </row>
    <row r="111">
      <c r="A111" s="35" t="s">
        <v>53</v>
      </c>
      <c r="B111" s="35">
        <v>34</v>
      </c>
      <c r="C111" s="36" t="s">
        <v>241</v>
      </c>
      <c r="D111" s="35" t="s">
        <v>55</v>
      </c>
      <c r="E111" s="37" t="s">
        <v>242</v>
      </c>
      <c r="F111" s="38" t="s">
        <v>140</v>
      </c>
      <c r="G111" s="39">
        <v>2523.3499999999999</v>
      </c>
      <c r="H111" s="40">
        <v>0</v>
      </c>
      <c r="I111" s="40">
        <f>ROUND(G111*H111,P4)</f>
        <v>0</v>
      </c>
      <c r="J111" s="38" t="s">
        <v>230</v>
      </c>
      <c r="O111" s="41">
        <f>I111*0.21</f>
        <v>0</v>
      </c>
      <c r="P111">
        <v>3</v>
      </c>
    </row>
    <row r="112" ht="45">
      <c r="A112" s="35" t="s">
        <v>59</v>
      </c>
      <c r="B112" s="42"/>
      <c r="C112" s="43"/>
      <c r="D112" s="43"/>
      <c r="E112" s="37" t="s">
        <v>243</v>
      </c>
      <c r="F112" s="43"/>
      <c r="G112" s="43"/>
      <c r="H112" s="43"/>
      <c r="I112" s="43"/>
      <c r="J112" s="44"/>
    </row>
    <row r="113" ht="45">
      <c r="A113" s="35" t="s">
        <v>61</v>
      </c>
      <c r="B113" s="42"/>
      <c r="C113" s="43"/>
      <c r="D113" s="43"/>
      <c r="E113" s="45" t="s">
        <v>244</v>
      </c>
      <c r="F113" s="43"/>
      <c r="G113" s="43"/>
      <c r="H113" s="43"/>
      <c r="I113" s="43"/>
      <c r="J113" s="44"/>
    </row>
    <row r="114">
      <c r="A114" s="29" t="s">
        <v>50</v>
      </c>
      <c r="B114" s="30"/>
      <c r="C114" s="31" t="s">
        <v>245</v>
      </c>
      <c r="D114" s="32"/>
      <c r="E114" s="29" t="s">
        <v>246</v>
      </c>
      <c r="F114" s="32"/>
      <c r="G114" s="32"/>
      <c r="H114" s="32"/>
      <c r="I114" s="33">
        <f>SUMIFS(I115:I117,A115:A117,"P")</f>
        <v>0</v>
      </c>
      <c r="J114" s="34"/>
    </row>
    <row r="115">
      <c r="A115" s="35" t="s">
        <v>53</v>
      </c>
      <c r="B115" s="35">
        <v>35</v>
      </c>
      <c r="C115" s="36" t="s">
        <v>247</v>
      </c>
      <c r="D115" s="35" t="s">
        <v>55</v>
      </c>
      <c r="E115" s="37" t="s">
        <v>248</v>
      </c>
      <c r="F115" s="38" t="s">
        <v>140</v>
      </c>
      <c r="G115" s="39">
        <v>78.015000000000001</v>
      </c>
      <c r="H115" s="40">
        <v>0</v>
      </c>
      <c r="I115" s="40">
        <f>ROUND(G115*H115,P4)</f>
        <v>0</v>
      </c>
      <c r="J115" s="38" t="s">
        <v>58</v>
      </c>
      <c r="O115" s="41">
        <f>I115*0.21</f>
        <v>0</v>
      </c>
      <c r="P115">
        <v>3</v>
      </c>
    </row>
    <row r="116" ht="30">
      <c r="A116" s="35" t="s">
        <v>59</v>
      </c>
      <c r="B116" s="42"/>
      <c r="C116" s="43"/>
      <c r="D116" s="43"/>
      <c r="E116" s="37" t="s">
        <v>249</v>
      </c>
      <c r="F116" s="43"/>
      <c r="G116" s="43"/>
      <c r="H116" s="43"/>
      <c r="I116" s="43"/>
      <c r="J116" s="44"/>
    </row>
    <row r="117" ht="150">
      <c r="A117" s="35" t="s">
        <v>61</v>
      </c>
      <c r="B117" s="42"/>
      <c r="C117" s="43"/>
      <c r="D117" s="43"/>
      <c r="E117" s="45" t="s">
        <v>250</v>
      </c>
      <c r="F117" s="43"/>
      <c r="G117" s="43"/>
      <c r="H117" s="43"/>
      <c r="I117" s="43"/>
      <c r="J117" s="44"/>
    </row>
    <row r="118">
      <c r="A118" s="29" t="s">
        <v>50</v>
      </c>
      <c r="B118" s="30"/>
      <c r="C118" s="31" t="s">
        <v>251</v>
      </c>
      <c r="D118" s="32"/>
      <c r="E118" s="29" t="s">
        <v>252</v>
      </c>
      <c r="F118" s="32"/>
      <c r="G118" s="32"/>
      <c r="H118" s="32"/>
      <c r="I118" s="33">
        <f>SUMIFS(I119:I121,A119:A121,"P")</f>
        <v>0</v>
      </c>
      <c r="J118" s="34"/>
    </row>
    <row r="119" ht="30">
      <c r="A119" s="35" t="s">
        <v>53</v>
      </c>
      <c r="B119" s="35">
        <v>36</v>
      </c>
      <c r="C119" s="36" t="s">
        <v>253</v>
      </c>
      <c r="D119" s="35" t="s">
        <v>55</v>
      </c>
      <c r="E119" s="37" t="s">
        <v>254</v>
      </c>
      <c r="F119" s="38" t="s">
        <v>87</v>
      </c>
      <c r="G119" s="39">
        <v>4</v>
      </c>
      <c r="H119" s="40">
        <v>0</v>
      </c>
      <c r="I119" s="40">
        <f>ROUND(G119*H119,P4)</f>
        <v>0</v>
      </c>
      <c r="J119" s="35"/>
      <c r="O119" s="41">
        <f>I119*0.21</f>
        <v>0</v>
      </c>
      <c r="P119">
        <v>3</v>
      </c>
    </row>
    <row r="120" ht="90">
      <c r="A120" s="35" t="s">
        <v>59</v>
      </c>
      <c r="B120" s="42"/>
      <c r="C120" s="43"/>
      <c r="D120" s="43"/>
      <c r="E120" s="37" t="s">
        <v>255</v>
      </c>
      <c r="F120" s="43"/>
      <c r="G120" s="43"/>
      <c r="H120" s="43"/>
      <c r="I120" s="43"/>
      <c r="J120" s="44"/>
    </row>
    <row r="121" ht="30">
      <c r="A121" s="35" t="s">
        <v>61</v>
      </c>
      <c r="B121" s="42"/>
      <c r="C121" s="43"/>
      <c r="D121" s="43"/>
      <c r="E121" s="45" t="s">
        <v>256</v>
      </c>
      <c r="F121" s="43"/>
      <c r="G121" s="43"/>
      <c r="H121" s="43"/>
      <c r="I121" s="43"/>
      <c r="J121" s="44"/>
    </row>
    <row r="122">
      <c r="A122" s="29" t="s">
        <v>50</v>
      </c>
      <c r="B122" s="30"/>
      <c r="C122" s="31" t="s">
        <v>257</v>
      </c>
      <c r="D122" s="32"/>
      <c r="E122" s="29" t="s">
        <v>258</v>
      </c>
      <c r="F122" s="32"/>
      <c r="G122" s="32"/>
      <c r="H122" s="32"/>
      <c r="I122" s="33">
        <f>SUMIFS(I123:I155,A123:A155,"P")</f>
        <v>0</v>
      </c>
      <c r="J122" s="34"/>
    </row>
    <row r="123">
      <c r="A123" s="35" t="s">
        <v>53</v>
      </c>
      <c r="B123" s="35">
        <v>37</v>
      </c>
      <c r="C123" s="36" t="s">
        <v>259</v>
      </c>
      <c r="D123" s="35" t="s">
        <v>55</v>
      </c>
      <c r="E123" s="37" t="s">
        <v>260</v>
      </c>
      <c r="F123" s="38" t="s">
        <v>167</v>
      </c>
      <c r="G123" s="39">
        <v>221.5</v>
      </c>
      <c r="H123" s="40">
        <v>0</v>
      </c>
      <c r="I123" s="40">
        <f>ROUND(G123*H123,P4)</f>
        <v>0</v>
      </c>
      <c r="J123" s="38" t="s">
        <v>58</v>
      </c>
      <c r="O123" s="41">
        <f>I123*0.21</f>
        <v>0</v>
      </c>
      <c r="P123">
        <v>3</v>
      </c>
    </row>
    <row r="124" ht="60">
      <c r="A124" s="35" t="s">
        <v>59</v>
      </c>
      <c r="B124" s="42"/>
      <c r="C124" s="43"/>
      <c r="D124" s="43"/>
      <c r="E124" s="37" t="s">
        <v>261</v>
      </c>
      <c r="F124" s="43"/>
      <c r="G124" s="43"/>
      <c r="H124" s="43"/>
      <c r="I124" s="43"/>
      <c r="J124" s="44"/>
    </row>
    <row r="125" ht="105">
      <c r="A125" s="35" t="s">
        <v>61</v>
      </c>
      <c r="B125" s="42"/>
      <c r="C125" s="43"/>
      <c r="D125" s="43"/>
      <c r="E125" s="45" t="s">
        <v>262</v>
      </c>
      <c r="F125" s="43"/>
      <c r="G125" s="43"/>
      <c r="H125" s="43"/>
      <c r="I125" s="43"/>
      <c r="J125" s="44"/>
    </row>
    <row r="126">
      <c r="A126" s="35" t="s">
        <v>53</v>
      </c>
      <c r="B126" s="35">
        <v>38</v>
      </c>
      <c r="C126" s="36" t="s">
        <v>263</v>
      </c>
      <c r="D126" s="35" t="s">
        <v>55</v>
      </c>
      <c r="E126" s="37" t="s">
        <v>264</v>
      </c>
      <c r="F126" s="38" t="s">
        <v>167</v>
      </c>
      <c r="G126" s="39">
        <v>221.5</v>
      </c>
      <c r="H126" s="40">
        <v>0</v>
      </c>
      <c r="I126" s="40">
        <f>ROUND(G126*H126,P4)</f>
        <v>0</v>
      </c>
      <c r="J126" s="38" t="s">
        <v>58</v>
      </c>
      <c r="O126" s="41">
        <f>I126*0.21</f>
        <v>0</v>
      </c>
      <c r="P126">
        <v>3</v>
      </c>
    </row>
    <row r="127" ht="60">
      <c r="A127" s="35" t="s">
        <v>59</v>
      </c>
      <c r="B127" s="42"/>
      <c r="C127" s="43"/>
      <c r="D127" s="43"/>
      <c r="E127" s="37" t="s">
        <v>265</v>
      </c>
      <c r="F127" s="43"/>
      <c r="G127" s="43"/>
      <c r="H127" s="43"/>
      <c r="I127" s="43"/>
      <c r="J127" s="44"/>
    </row>
    <row r="128" ht="105">
      <c r="A128" s="35" t="s">
        <v>61</v>
      </c>
      <c r="B128" s="42"/>
      <c r="C128" s="43"/>
      <c r="D128" s="43"/>
      <c r="E128" s="45" t="s">
        <v>262</v>
      </c>
      <c r="F128" s="43"/>
      <c r="G128" s="43"/>
      <c r="H128" s="43"/>
      <c r="I128" s="43"/>
      <c r="J128" s="44"/>
    </row>
    <row r="129" ht="30">
      <c r="A129" s="35" t="s">
        <v>53</v>
      </c>
      <c r="B129" s="35">
        <v>39</v>
      </c>
      <c r="C129" s="36" t="s">
        <v>266</v>
      </c>
      <c r="D129" s="35" t="s">
        <v>55</v>
      </c>
      <c r="E129" s="37" t="s">
        <v>267</v>
      </c>
      <c r="F129" s="38" t="s">
        <v>87</v>
      </c>
      <c r="G129" s="39">
        <v>8</v>
      </c>
      <c r="H129" s="40">
        <v>0</v>
      </c>
      <c r="I129" s="40">
        <f>ROUND(G129*H129,P4)</f>
        <v>0</v>
      </c>
      <c r="J129" s="38" t="s">
        <v>58</v>
      </c>
      <c r="O129" s="41">
        <f>I129*0.21</f>
        <v>0</v>
      </c>
      <c r="P129">
        <v>3</v>
      </c>
    </row>
    <row r="130">
      <c r="A130" s="35" t="s">
        <v>59</v>
      </c>
      <c r="B130" s="42"/>
      <c r="C130" s="43"/>
      <c r="D130" s="43"/>
      <c r="E130" s="37" t="s">
        <v>268</v>
      </c>
      <c r="F130" s="43"/>
      <c r="G130" s="43"/>
      <c r="H130" s="43"/>
      <c r="I130" s="43"/>
      <c r="J130" s="44"/>
    </row>
    <row r="131" ht="30">
      <c r="A131" s="35" t="s">
        <v>61</v>
      </c>
      <c r="B131" s="42"/>
      <c r="C131" s="43"/>
      <c r="D131" s="43"/>
      <c r="E131" s="45" t="s">
        <v>269</v>
      </c>
      <c r="F131" s="43"/>
      <c r="G131" s="43"/>
      <c r="H131" s="43"/>
      <c r="I131" s="43"/>
      <c r="J131" s="44"/>
    </row>
    <row r="132" ht="30">
      <c r="A132" s="35" t="s">
        <v>53</v>
      </c>
      <c r="B132" s="35">
        <v>40</v>
      </c>
      <c r="C132" s="36" t="s">
        <v>270</v>
      </c>
      <c r="D132" s="35"/>
      <c r="E132" s="37" t="s">
        <v>271</v>
      </c>
      <c r="F132" s="38" t="s">
        <v>87</v>
      </c>
      <c r="G132" s="39">
        <v>8</v>
      </c>
      <c r="H132" s="40">
        <v>0</v>
      </c>
      <c r="I132" s="40">
        <f>ROUND(G132*H132,P4)</f>
        <v>0</v>
      </c>
      <c r="J132" s="38" t="s">
        <v>58</v>
      </c>
      <c r="O132" s="41">
        <f>I132*0.21</f>
        <v>0</v>
      </c>
      <c r="P132">
        <v>3</v>
      </c>
    </row>
    <row r="133" ht="60">
      <c r="A133" s="35" t="s">
        <v>59</v>
      </c>
      <c r="B133" s="42"/>
      <c r="C133" s="43"/>
      <c r="D133" s="43"/>
      <c r="E133" s="37" t="s">
        <v>272</v>
      </c>
      <c r="F133" s="43"/>
      <c r="G133" s="43"/>
      <c r="H133" s="43"/>
      <c r="I133" s="43"/>
      <c r="J133" s="44"/>
    </row>
    <row r="134" ht="30">
      <c r="A134" s="35" t="s">
        <v>61</v>
      </c>
      <c r="B134" s="42"/>
      <c r="C134" s="43"/>
      <c r="D134" s="43"/>
      <c r="E134" s="45" t="s">
        <v>273</v>
      </c>
      <c r="F134" s="43"/>
      <c r="G134" s="43"/>
      <c r="H134" s="43"/>
      <c r="I134" s="43"/>
      <c r="J134" s="44"/>
    </row>
    <row r="135" ht="30">
      <c r="A135" s="35" t="s">
        <v>53</v>
      </c>
      <c r="B135" s="35">
        <v>41</v>
      </c>
      <c r="C135" s="36" t="s">
        <v>274</v>
      </c>
      <c r="D135" s="35" t="s">
        <v>55</v>
      </c>
      <c r="E135" s="37" t="s">
        <v>275</v>
      </c>
      <c r="F135" s="38" t="s">
        <v>87</v>
      </c>
      <c r="G135" s="39">
        <v>6</v>
      </c>
      <c r="H135" s="40">
        <v>0</v>
      </c>
      <c r="I135" s="40">
        <f>ROUND(G135*H135,P4)</f>
        <v>0</v>
      </c>
      <c r="J135" s="38" t="s">
        <v>58</v>
      </c>
      <c r="O135" s="41">
        <f>I135*0.21</f>
        <v>0</v>
      </c>
      <c r="P135">
        <v>3</v>
      </c>
    </row>
    <row r="136" ht="30">
      <c r="A136" s="35" t="s">
        <v>59</v>
      </c>
      <c r="B136" s="42"/>
      <c r="C136" s="43"/>
      <c r="D136" s="43"/>
      <c r="E136" s="37" t="s">
        <v>276</v>
      </c>
      <c r="F136" s="43"/>
      <c r="G136" s="43"/>
      <c r="H136" s="43"/>
      <c r="I136" s="43"/>
      <c r="J136" s="44"/>
    </row>
    <row r="137" ht="30">
      <c r="A137" s="35" t="s">
        <v>61</v>
      </c>
      <c r="B137" s="42"/>
      <c r="C137" s="43"/>
      <c r="D137" s="43"/>
      <c r="E137" s="45" t="s">
        <v>277</v>
      </c>
      <c r="F137" s="43"/>
      <c r="G137" s="43"/>
      <c r="H137" s="43"/>
      <c r="I137" s="43"/>
      <c r="J137" s="44"/>
    </row>
    <row r="138" ht="30">
      <c r="A138" s="35" t="s">
        <v>53</v>
      </c>
      <c r="B138" s="35">
        <v>42</v>
      </c>
      <c r="C138" s="36" t="s">
        <v>278</v>
      </c>
      <c r="D138" s="35" t="s">
        <v>55</v>
      </c>
      <c r="E138" s="37" t="s">
        <v>279</v>
      </c>
      <c r="F138" s="38" t="s">
        <v>140</v>
      </c>
      <c r="G138" s="39">
        <v>128</v>
      </c>
      <c r="H138" s="40">
        <v>0</v>
      </c>
      <c r="I138" s="40">
        <f>ROUND(G138*H138,P4)</f>
        <v>0</v>
      </c>
      <c r="J138" s="38" t="s">
        <v>58</v>
      </c>
      <c r="O138" s="41">
        <f>I138*0.21</f>
        <v>0</v>
      </c>
      <c r="P138">
        <v>3</v>
      </c>
    </row>
    <row r="139" ht="30">
      <c r="A139" s="35" t="s">
        <v>59</v>
      </c>
      <c r="B139" s="42"/>
      <c r="C139" s="43"/>
      <c r="D139" s="43"/>
      <c r="E139" s="37" t="s">
        <v>280</v>
      </c>
      <c r="F139" s="43"/>
      <c r="G139" s="43"/>
      <c r="H139" s="43"/>
      <c r="I139" s="43"/>
      <c r="J139" s="44"/>
    </row>
    <row r="140" ht="75">
      <c r="A140" s="35" t="s">
        <v>61</v>
      </c>
      <c r="B140" s="42"/>
      <c r="C140" s="43"/>
      <c r="D140" s="43"/>
      <c r="E140" s="45" t="s">
        <v>281</v>
      </c>
      <c r="F140" s="43"/>
      <c r="G140" s="43"/>
      <c r="H140" s="43"/>
      <c r="I140" s="43"/>
      <c r="J140" s="44"/>
    </row>
    <row r="141" ht="30">
      <c r="A141" s="35" t="s">
        <v>53</v>
      </c>
      <c r="B141" s="35">
        <v>43</v>
      </c>
      <c r="C141" s="36" t="s">
        <v>282</v>
      </c>
      <c r="D141" s="35" t="s">
        <v>55</v>
      </c>
      <c r="E141" s="37" t="s">
        <v>283</v>
      </c>
      <c r="F141" s="38" t="s">
        <v>140</v>
      </c>
      <c r="G141" s="39">
        <v>128</v>
      </c>
      <c r="H141" s="40">
        <v>0</v>
      </c>
      <c r="I141" s="40">
        <f>ROUND(G141*H141,P4)</f>
        <v>0</v>
      </c>
      <c r="J141" s="38" t="s">
        <v>58</v>
      </c>
      <c r="O141" s="41">
        <f>I141*0.21</f>
        <v>0</v>
      </c>
      <c r="P141">
        <v>3</v>
      </c>
    </row>
    <row r="142">
      <c r="A142" s="35" t="s">
        <v>59</v>
      </c>
      <c r="B142" s="42"/>
      <c r="C142" s="43"/>
      <c r="D142" s="43"/>
      <c r="E142" s="37" t="s">
        <v>284</v>
      </c>
      <c r="F142" s="43"/>
      <c r="G142" s="43"/>
      <c r="H142" s="43"/>
      <c r="I142" s="43"/>
      <c r="J142" s="44"/>
    </row>
    <row r="143" ht="30">
      <c r="A143" s="35" t="s">
        <v>61</v>
      </c>
      <c r="B143" s="42"/>
      <c r="C143" s="43"/>
      <c r="D143" s="43"/>
      <c r="E143" s="45" t="s">
        <v>285</v>
      </c>
      <c r="F143" s="43"/>
      <c r="G143" s="43"/>
      <c r="H143" s="43"/>
      <c r="I143" s="43"/>
      <c r="J143" s="44"/>
    </row>
    <row r="144" ht="30">
      <c r="A144" s="35" t="s">
        <v>53</v>
      </c>
      <c r="B144" s="35">
        <v>44</v>
      </c>
      <c r="C144" s="36" t="s">
        <v>286</v>
      </c>
      <c r="D144" s="35" t="s">
        <v>55</v>
      </c>
      <c r="E144" s="37" t="s">
        <v>287</v>
      </c>
      <c r="F144" s="38" t="s">
        <v>167</v>
      </c>
      <c r="G144" s="39">
        <v>38.399999999999999</v>
      </c>
      <c r="H144" s="40">
        <v>0</v>
      </c>
      <c r="I144" s="40">
        <f>ROUND(G144*H144,P4)</f>
        <v>0</v>
      </c>
      <c r="J144" s="38" t="s">
        <v>58</v>
      </c>
      <c r="O144" s="41">
        <f>I144*0.21</f>
        <v>0</v>
      </c>
      <c r="P144">
        <v>3</v>
      </c>
    </row>
    <row r="145">
      <c r="A145" s="35" t="s">
        <v>59</v>
      </c>
      <c r="B145" s="42"/>
      <c r="C145" s="43"/>
      <c r="D145" s="43"/>
      <c r="E145" s="37" t="s">
        <v>288</v>
      </c>
      <c r="F145" s="43"/>
      <c r="G145" s="43"/>
      <c r="H145" s="43"/>
      <c r="I145" s="43"/>
      <c r="J145" s="44"/>
    </row>
    <row r="146" ht="45">
      <c r="A146" s="35" t="s">
        <v>61</v>
      </c>
      <c r="B146" s="42"/>
      <c r="C146" s="43"/>
      <c r="D146" s="43"/>
      <c r="E146" s="45" t="s">
        <v>289</v>
      </c>
      <c r="F146" s="43"/>
      <c r="G146" s="43"/>
      <c r="H146" s="43"/>
      <c r="I146" s="43"/>
      <c r="J146" s="44"/>
    </row>
    <row r="147">
      <c r="A147" s="35" t="s">
        <v>53</v>
      </c>
      <c r="B147" s="35">
        <v>45</v>
      </c>
      <c r="C147" s="36" t="s">
        <v>290</v>
      </c>
      <c r="D147" s="35" t="s">
        <v>55</v>
      </c>
      <c r="E147" s="37" t="s">
        <v>291</v>
      </c>
      <c r="F147" s="38" t="s">
        <v>167</v>
      </c>
      <c r="G147" s="39">
        <v>141.55000000000001</v>
      </c>
      <c r="H147" s="40">
        <v>0</v>
      </c>
      <c r="I147" s="40">
        <f>ROUND(G147*H147,P4)</f>
        <v>0</v>
      </c>
      <c r="J147" s="38" t="s">
        <v>58</v>
      </c>
      <c r="O147" s="41">
        <f>I147*0.21</f>
        <v>0</v>
      </c>
      <c r="P147">
        <v>3</v>
      </c>
    </row>
    <row r="148">
      <c r="A148" s="35" t="s">
        <v>59</v>
      </c>
      <c r="B148" s="42"/>
      <c r="C148" s="43"/>
      <c r="D148" s="43"/>
      <c r="E148" s="37" t="s">
        <v>292</v>
      </c>
      <c r="F148" s="43"/>
      <c r="G148" s="43"/>
      <c r="H148" s="43"/>
      <c r="I148" s="43"/>
      <c r="J148" s="44"/>
    </row>
    <row r="149" ht="45">
      <c r="A149" s="35" t="s">
        <v>61</v>
      </c>
      <c r="B149" s="42"/>
      <c r="C149" s="43"/>
      <c r="D149" s="43"/>
      <c r="E149" s="45" t="s">
        <v>177</v>
      </c>
      <c r="F149" s="43"/>
      <c r="G149" s="43"/>
      <c r="H149" s="43"/>
      <c r="I149" s="43"/>
      <c r="J149" s="44"/>
    </row>
    <row r="150">
      <c r="A150" s="35" t="s">
        <v>53</v>
      </c>
      <c r="B150" s="35">
        <v>46</v>
      </c>
      <c r="C150" s="36" t="s">
        <v>293</v>
      </c>
      <c r="D150" s="35" t="s">
        <v>294</v>
      </c>
      <c r="E150" s="37" t="s">
        <v>295</v>
      </c>
      <c r="F150" s="38" t="s">
        <v>167</v>
      </c>
      <c r="G150" s="39">
        <v>141.55000000000001</v>
      </c>
      <c r="H150" s="40">
        <v>0</v>
      </c>
      <c r="I150" s="40">
        <f>ROUND(G150*H150,P4)</f>
        <v>0</v>
      </c>
      <c r="J150" s="38" t="s">
        <v>230</v>
      </c>
      <c r="O150" s="41">
        <f>I150*0.21</f>
        <v>0</v>
      </c>
      <c r="P150">
        <v>3</v>
      </c>
    </row>
    <row r="151">
      <c r="A151" s="35" t="s">
        <v>59</v>
      </c>
      <c r="B151" s="42"/>
      <c r="C151" s="43"/>
      <c r="D151" s="43"/>
      <c r="E151" s="37" t="s">
        <v>296</v>
      </c>
      <c r="F151" s="43"/>
      <c r="G151" s="43"/>
      <c r="H151" s="43"/>
      <c r="I151" s="43"/>
      <c r="J151" s="44"/>
    </row>
    <row r="152" ht="30">
      <c r="A152" s="35" t="s">
        <v>61</v>
      </c>
      <c r="B152" s="42"/>
      <c r="C152" s="43"/>
      <c r="D152" s="43"/>
      <c r="E152" s="45" t="s">
        <v>297</v>
      </c>
      <c r="F152" s="43"/>
      <c r="G152" s="43"/>
      <c r="H152" s="43"/>
      <c r="I152" s="43"/>
      <c r="J152" s="44"/>
    </row>
    <row r="153">
      <c r="A153" s="35" t="s">
        <v>53</v>
      </c>
      <c r="B153" s="35">
        <v>47</v>
      </c>
      <c r="C153" s="36" t="s">
        <v>293</v>
      </c>
      <c r="D153" s="35" t="s">
        <v>298</v>
      </c>
      <c r="E153" s="37" t="s">
        <v>295</v>
      </c>
      <c r="F153" s="38" t="s">
        <v>167</v>
      </c>
      <c r="G153" s="39">
        <v>354.39999999999998</v>
      </c>
      <c r="H153" s="40">
        <v>0</v>
      </c>
      <c r="I153" s="40">
        <f>ROUND(G153*H153,P4)</f>
        <v>0</v>
      </c>
      <c r="J153" s="38" t="s">
        <v>230</v>
      </c>
      <c r="O153" s="41">
        <f>I153*0.21</f>
        <v>0</v>
      </c>
      <c r="P153">
        <v>3</v>
      </c>
    </row>
    <row r="154" ht="30">
      <c r="A154" s="35" t="s">
        <v>59</v>
      </c>
      <c r="B154" s="42"/>
      <c r="C154" s="43"/>
      <c r="D154" s="43"/>
      <c r="E154" s="37" t="s">
        <v>299</v>
      </c>
      <c r="F154" s="43"/>
      <c r="G154" s="43"/>
      <c r="H154" s="43"/>
      <c r="I154" s="43"/>
      <c r="J154" s="44"/>
    </row>
    <row r="155" ht="150">
      <c r="A155" s="35" t="s">
        <v>61</v>
      </c>
      <c r="B155" s="46"/>
      <c r="C155" s="47"/>
      <c r="D155" s="47"/>
      <c r="E155" s="45" t="s">
        <v>300</v>
      </c>
      <c r="F155" s="47"/>
      <c r="G155" s="47"/>
      <c r="H155" s="47"/>
      <c r="I155" s="47"/>
      <c r="J155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29</v>
      </c>
      <c r="F2" s="15"/>
      <c r="G2" s="15"/>
      <c r="H2" s="15"/>
      <c r="I2" s="15"/>
      <c r="J2" s="17"/>
    </row>
    <row r="3" ht="30">
      <c r="A3" s="3" t="s">
        <v>30</v>
      </c>
      <c r="B3" s="18" t="s">
        <v>31</v>
      </c>
      <c r="C3" s="19" t="s">
        <v>32</v>
      </c>
      <c r="D3" s="20"/>
      <c r="E3" s="21" t="s">
        <v>33</v>
      </c>
      <c r="F3" s="15"/>
      <c r="G3" s="15"/>
      <c r="H3" s="22" t="s">
        <v>15</v>
      </c>
      <c r="I3" s="23">
        <f>SUMIFS(I9:I12,A9:A12,"SD")</f>
        <v>0</v>
      </c>
      <c r="J3" s="17"/>
      <c r="O3">
        <v>0</v>
      </c>
      <c r="P3">
        <v>2</v>
      </c>
    </row>
    <row r="4">
      <c r="A4" s="3" t="s">
        <v>34</v>
      </c>
      <c r="B4" s="18" t="s">
        <v>35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37</v>
      </c>
      <c r="B5" s="18" t="s">
        <v>38</v>
      </c>
      <c r="C5" s="19" t="s">
        <v>15</v>
      </c>
      <c r="D5" s="20"/>
      <c r="E5" s="21" t="s">
        <v>16</v>
      </c>
      <c r="F5" s="15"/>
      <c r="G5" s="15"/>
      <c r="H5" s="15"/>
      <c r="I5" s="15"/>
      <c r="J5" s="17"/>
      <c r="O5">
        <v>0.20999999999999999</v>
      </c>
    </row>
    <row r="6">
      <c r="A6" s="24" t="s">
        <v>39</v>
      </c>
      <c r="B6" s="25" t="s">
        <v>40</v>
      </c>
      <c r="C6" s="7" t="s">
        <v>41</v>
      </c>
      <c r="D6" s="7" t="s">
        <v>42</v>
      </c>
      <c r="E6" s="7" t="s">
        <v>43</v>
      </c>
      <c r="F6" s="7" t="s">
        <v>44</v>
      </c>
      <c r="G6" s="7" t="s">
        <v>45</v>
      </c>
      <c r="H6" s="7" t="s">
        <v>46</v>
      </c>
      <c r="I6" s="7"/>
      <c r="J6" s="26" t="s">
        <v>47</v>
      </c>
    </row>
    <row r="7">
      <c r="A7" s="24"/>
      <c r="B7" s="25"/>
      <c r="C7" s="7"/>
      <c r="D7" s="7"/>
      <c r="E7" s="7"/>
      <c r="F7" s="7"/>
      <c r="G7" s="7"/>
      <c r="H7" s="7" t="s">
        <v>48</v>
      </c>
      <c r="I7" s="7" t="s">
        <v>49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50</v>
      </c>
      <c r="B9" s="30"/>
      <c r="C9" s="31" t="s">
        <v>51</v>
      </c>
      <c r="D9" s="32"/>
      <c r="E9" s="29" t="s">
        <v>52</v>
      </c>
      <c r="F9" s="32"/>
      <c r="G9" s="32"/>
      <c r="H9" s="32"/>
      <c r="I9" s="33">
        <f>SUMIFS(I10:I12,A10:A12,"P")</f>
        <v>0</v>
      </c>
      <c r="J9" s="34"/>
    </row>
    <row r="10">
      <c r="A10" s="35" t="s">
        <v>53</v>
      </c>
      <c r="B10" s="35">
        <v>1</v>
      </c>
      <c r="C10" s="36" t="s">
        <v>301</v>
      </c>
      <c r="D10" s="35" t="s">
        <v>55</v>
      </c>
      <c r="E10" s="37" t="s">
        <v>302</v>
      </c>
      <c r="F10" s="38" t="s">
        <v>57</v>
      </c>
      <c r="G10" s="39">
        <v>1</v>
      </c>
      <c r="H10" s="40">
        <v>0</v>
      </c>
      <c r="I10" s="40">
        <f>ROUND(G10*H10,P4)</f>
        <v>0</v>
      </c>
      <c r="J10" s="38" t="s">
        <v>58</v>
      </c>
      <c r="O10" s="41">
        <f>I10*0.21</f>
        <v>0</v>
      </c>
      <c r="P10">
        <v>3</v>
      </c>
    </row>
    <row r="11" ht="300">
      <c r="A11" s="35" t="s">
        <v>59</v>
      </c>
      <c r="B11" s="42"/>
      <c r="C11" s="43"/>
      <c r="D11" s="43"/>
      <c r="E11" s="37" t="s">
        <v>303</v>
      </c>
      <c r="F11" s="43"/>
      <c r="G11" s="43"/>
      <c r="H11" s="43"/>
      <c r="I11" s="43"/>
      <c r="J11" s="44"/>
    </row>
    <row r="12" ht="30">
      <c r="A12" s="35" t="s">
        <v>61</v>
      </c>
      <c r="B12" s="46"/>
      <c r="C12" s="47"/>
      <c r="D12" s="47"/>
      <c r="E12" s="45" t="s">
        <v>62</v>
      </c>
      <c r="F12" s="47"/>
      <c r="G12" s="47"/>
      <c r="H12" s="47"/>
      <c r="I12" s="47"/>
      <c r="J12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29</v>
      </c>
      <c r="F2" s="15"/>
      <c r="G2" s="15"/>
      <c r="H2" s="15"/>
      <c r="I2" s="15"/>
      <c r="J2" s="17"/>
    </row>
    <row r="3" ht="30">
      <c r="A3" s="3" t="s">
        <v>30</v>
      </c>
      <c r="B3" s="18" t="s">
        <v>31</v>
      </c>
      <c r="C3" s="19" t="s">
        <v>32</v>
      </c>
      <c r="D3" s="20"/>
      <c r="E3" s="21" t="s">
        <v>33</v>
      </c>
      <c r="F3" s="15"/>
      <c r="G3" s="15"/>
      <c r="H3" s="22" t="s">
        <v>17</v>
      </c>
      <c r="I3" s="23">
        <f>SUMIFS(I9:I261,A9:A261,"SD")</f>
        <v>0</v>
      </c>
      <c r="J3" s="17"/>
      <c r="O3">
        <v>0</v>
      </c>
      <c r="P3">
        <v>2</v>
      </c>
    </row>
    <row r="4">
      <c r="A4" s="3" t="s">
        <v>34</v>
      </c>
      <c r="B4" s="18" t="s">
        <v>35</v>
      </c>
      <c r="C4" s="19" t="s">
        <v>17</v>
      </c>
      <c r="D4" s="20"/>
      <c r="E4" s="21" t="s">
        <v>18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37</v>
      </c>
      <c r="B5" s="18" t="s">
        <v>38</v>
      </c>
      <c r="C5" s="19" t="s">
        <v>17</v>
      </c>
      <c r="D5" s="20"/>
      <c r="E5" s="21" t="s">
        <v>18</v>
      </c>
      <c r="F5" s="15"/>
      <c r="G5" s="15"/>
      <c r="H5" s="15"/>
      <c r="I5" s="15"/>
      <c r="J5" s="17"/>
      <c r="O5">
        <v>0.20999999999999999</v>
      </c>
    </row>
    <row r="6">
      <c r="A6" s="24" t="s">
        <v>39</v>
      </c>
      <c r="B6" s="25" t="s">
        <v>40</v>
      </c>
      <c r="C6" s="7" t="s">
        <v>41</v>
      </c>
      <c r="D6" s="7" t="s">
        <v>42</v>
      </c>
      <c r="E6" s="7" t="s">
        <v>43</v>
      </c>
      <c r="F6" s="7" t="s">
        <v>44</v>
      </c>
      <c r="G6" s="7" t="s">
        <v>45</v>
      </c>
      <c r="H6" s="7" t="s">
        <v>46</v>
      </c>
      <c r="I6" s="7"/>
      <c r="J6" s="26" t="s">
        <v>47</v>
      </c>
    </row>
    <row r="7">
      <c r="A7" s="24"/>
      <c r="B7" s="25"/>
      <c r="C7" s="7"/>
      <c r="D7" s="7"/>
      <c r="E7" s="7"/>
      <c r="F7" s="7"/>
      <c r="G7" s="7"/>
      <c r="H7" s="7" t="s">
        <v>48</v>
      </c>
      <c r="I7" s="7" t="s">
        <v>49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50</v>
      </c>
      <c r="B9" s="30"/>
      <c r="C9" s="31" t="s">
        <v>51</v>
      </c>
      <c r="D9" s="32"/>
      <c r="E9" s="29" t="s">
        <v>52</v>
      </c>
      <c r="F9" s="32"/>
      <c r="G9" s="32"/>
      <c r="H9" s="32"/>
      <c r="I9" s="33">
        <f>SUMIFS(I10:I45,A10:A45,"P")</f>
        <v>0</v>
      </c>
      <c r="J9" s="34"/>
    </row>
    <row r="10">
      <c r="A10" s="35" t="s">
        <v>53</v>
      </c>
      <c r="B10" s="35">
        <v>1</v>
      </c>
      <c r="C10" s="36" t="s">
        <v>108</v>
      </c>
      <c r="D10" s="35" t="s">
        <v>109</v>
      </c>
      <c r="E10" s="37" t="s">
        <v>110</v>
      </c>
      <c r="F10" s="38" t="s">
        <v>111</v>
      </c>
      <c r="G10" s="39">
        <v>634.15599999999995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 ht="30">
      <c r="A11" s="35" t="s">
        <v>59</v>
      </c>
      <c r="B11" s="42"/>
      <c r="C11" s="43"/>
      <c r="D11" s="43"/>
      <c r="E11" s="37" t="s">
        <v>112</v>
      </c>
      <c r="F11" s="43"/>
      <c r="G11" s="43"/>
      <c r="H11" s="43"/>
      <c r="I11" s="43"/>
      <c r="J11" s="44"/>
    </row>
    <row r="12" ht="30">
      <c r="A12" s="35" t="s">
        <v>61</v>
      </c>
      <c r="B12" s="42"/>
      <c r="C12" s="43"/>
      <c r="D12" s="43"/>
      <c r="E12" s="45" t="s">
        <v>304</v>
      </c>
      <c r="F12" s="43"/>
      <c r="G12" s="43"/>
      <c r="H12" s="43"/>
      <c r="I12" s="43"/>
      <c r="J12" s="44"/>
    </row>
    <row r="13">
      <c r="A13" s="35" t="s">
        <v>53</v>
      </c>
      <c r="B13" s="35">
        <v>2</v>
      </c>
      <c r="C13" s="36" t="s">
        <v>108</v>
      </c>
      <c r="D13" s="35" t="s">
        <v>114</v>
      </c>
      <c r="E13" s="37" t="s">
        <v>110</v>
      </c>
      <c r="F13" s="38" t="s">
        <v>111</v>
      </c>
      <c r="G13" s="39">
        <v>76.700000000000003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60">
      <c r="A14" s="35" t="s">
        <v>59</v>
      </c>
      <c r="B14" s="42"/>
      <c r="C14" s="43"/>
      <c r="D14" s="43"/>
      <c r="E14" s="37" t="s">
        <v>305</v>
      </c>
      <c r="F14" s="43"/>
      <c r="G14" s="43"/>
      <c r="H14" s="43"/>
      <c r="I14" s="43"/>
      <c r="J14" s="44"/>
    </row>
    <row r="15" ht="45">
      <c r="A15" s="35" t="s">
        <v>61</v>
      </c>
      <c r="B15" s="42"/>
      <c r="C15" s="43"/>
      <c r="D15" s="43"/>
      <c r="E15" s="45" t="s">
        <v>306</v>
      </c>
      <c r="F15" s="43"/>
      <c r="G15" s="43"/>
      <c r="H15" s="43"/>
      <c r="I15" s="43"/>
      <c r="J15" s="44"/>
    </row>
    <row r="16">
      <c r="A16" s="35" t="s">
        <v>53</v>
      </c>
      <c r="B16" s="35">
        <v>3</v>
      </c>
      <c r="C16" s="36" t="s">
        <v>108</v>
      </c>
      <c r="D16" s="35" t="s">
        <v>117</v>
      </c>
      <c r="E16" s="37" t="s">
        <v>110</v>
      </c>
      <c r="F16" s="38" t="s">
        <v>111</v>
      </c>
      <c r="G16" s="39">
        <v>193.297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 ht="30">
      <c r="A17" s="35" t="s">
        <v>59</v>
      </c>
      <c r="B17" s="42"/>
      <c r="C17" s="43"/>
      <c r="D17" s="43"/>
      <c r="E17" s="37" t="s">
        <v>118</v>
      </c>
      <c r="F17" s="43"/>
      <c r="G17" s="43"/>
      <c r="H17" s="43"/>
      <c r="I17" s="43"/>
      <c r="J17" s="44"/>
    </row>
    <row r="18" ht="45">
      <c r="A18" s="35" t="s">
        <v>61</v>
      </c>
      <c r="B18" s="42"/>
      <c r="C18" s="43"/>
      <c r="D18" s="43"/>
      <c r="E18" s="45" t="s">
        <v>307</v>
      </c>
      <c r="F18" s="43"/>
      <c r="G18" s="43"/>
      <c r="H18" s="43"/>
      <c r="I18" s="43"/>
      <c r="J18" s="44"/>
    </row>
    <row r="19">
      <c r="A19" s="35" t="s">
        <v>53</v>
      </c>
      <c r="B19" s="35">
        <v>4</v>
      </c>
      <c r="C19" s="36" t="s">
        <v>108</v>
      </c>
      <c r="D19" s="35" t="s">
        <v>308</v>
      </c>
      <c r="E19" s="37" t="s">
        <v>110</v>
      </c>
      <c r="F19" s="38" t="s">
        <v>111</v>
      </c>
      <c r="G19" s="39">
        <v>26.149999999999999</v>
      </c>
      <c r="H19" s="40">
        <v>0</v>
      </c>
      <c r="I19" s="40">
        <f>ROUND(G19*H19,P4)</f>
        <v>0</v>
      </c>
      <c r="J19" s="35"/>
      <c r="O19" s="41">
        <f>I19*0.21</f>
        <v>0</v>
      </c>
      <c r="P19">
        <v>3</v>
      </c>
    </row>
    <row r="20" ht="30">
      <c r="A20" s="35" t="s">
        <v>59</v>
      </c>
      <c r="B20" s="42"/>
      <c r="C20" s="43"/>
      <c r="D20" s="43"/>
      <c r="E20" s="37" t="s">
        <v>309</v>
      </c>
      <c r="F20" s="43"/>
      <c r="G20" s="43"/>
      <c r="H20" s="43"/>
      <c r="I20" s="43"/>
      <c r="J20" s="44"/>
    </row>
    <row r="21" ht="30">
      <c r="A21" s="35" t="s">
        <v>61</v>
      </c>
      <c r="B21" s="42"/>
      <c r="C21" s="43"/>
      <c r="D21" s="43"/>
      <c r="E21" s="45" t="s">
        <v>310</v>
      </c>
      <c r="F21" s="43"/>
      <c r="G21" s="43"/>
      <c r="H21" s="43"/>
      <c r="I21" s="43"/>
      <c r="J21" s="44"/>
    </row>
    <row r="22" ht="30">
      <c r="A22" s="35" t="s">
        <v>53</v>
      </c>
      <c r="B22" s="35">
        <v>5</v>
      </c>
      <c r="C22" s="36" t="s">
        <v>108</v>
      </c>
      <c r="D22" s="35" t="s">
        <v>120</v>
      </c>
      <c r="E22" s="37" t="s">
        <v>121</v>
      </c>
      <c r="F22" s="38" t="s">
        <v>111</v>
      </c>
      <c r="G22" s="39">
        <v>6.7229999999999999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 ht="120">
      <c r="A23" s="35" t="s">
        <v>59</v>
      </c>
      <c r="B23" s="42"/>
      <c r="C23" s="43"/>
      <c r="D23" s="43"/>
      <c r="E23" s="37" t="s">
        <v>311</v>
      </c>
      <c r="F23" s="43"/>
      <c r="G23" s="43"/>
      <c r="H23" s="43"/>
      <c r="I23" s="43"/>
      <c r="J23" s="44"/>
    </row>
    <row r="24" ht="30">
      <c r="A24" s="35" t="s">
        <v>61</v>
      </c>
      <c r="B24" s="42"/>
      <c r="C24" s="43"/>
      <c r="D24" s="43"/>
      <c r="E24" s="45" t="s">
        <v>312</v>
      </c>
      <c r="F24" s="43"/>
      <c r="G24" s="43"/>
      <c r="H24" s="43"/>
      <c r="I24" s="43"/>
      <c r="J24" s="44"/>
    </row>
    <row r="25" ht="30">
      <c r="A25" s="35" t="s">
        <v>53</v>
      </c>
      <c r="B25" s="35">
        <v>6</v>
      </c>
      <c r="C25" s="36" t="s">
        <v>132</v>
      </c>
      <c r="D25" s="35" t="s">
        <v>74</v>
      </c>
      <c r="E25" s="37" t="s">
        <v>133</v>
      </c>
      <c r="F25" s="38" t="s">
        <v>111</v>
      </c>
      <c r="G25" s="39">
        <v>11.108000000000001</v>
      </c>
      <c r="H25" s="40">
        <v>0</v>
      </c>
      <c r="I25" s="40">
        <f>ROUND(G25*H25,P4)</f>
        <v>0</v>
      </c>
      <c r="J25" s="38" t="s">
        <v>58</v>
      </c>
      <c r="O25" s="41">
        <f>I25*0.21</f>
        <v>0</v>
      </c>
      <c r="P25">
        <v>3</v>
      </c>
    </row>
    <row r="26" ht="120">
      <c r="A26" s="35" t="s">
        <v>59</v>
      </c>
      <c r="B26" s="42"/>
      <c r="C26" s="43"/>
      <c r="D26" s="43"/>
      <c r="E26" s="37" t="s">
        <v>313</v>
      </c>
      <c r="F26" s="43"/>
      <c r="G26" s="43"/>
      <c r="H26" s="43"/>
      <c r="I26" s="43"/>
      <c r="J26" s="44"/>
    </row>
    <row r="27" ht="30">
      <c r="A27" s="35" t="s">
        <v>61</v>
      </c>
      <c r="B27" s="42"/>
      <c r="C27" s="43"/>
      <c r="D27" s="43"/>
      <c r="E27" s="45" t="s">
        <v>314</v>
      </c>
      <c r="F27" s="43"/>
      <c r="G27" s="43"/>
      <c r="H27" s="43"/>
      <c r="I27" s="43"/>
      <c r="J27" s="44"/>
    </row>
    <row r="28" ht="30">
      <c r="A28" s="35" t="s">
        <v>53</v>
      </c>
      <c r="B28" s="35">
        <v>7</v>
      </c>
      <c r="C28" s="36" t="s">
        <v>132</v>
      </c>
      <c r="D28" s="35" t="s">
        <v>83</v>
      </c>
      <c r="E28" s="37" t="s">
        <v>133</v>
      </c>
      <c r="F28" s="38" t="s">
        <v>111</v>
      </c>
      <c r="G28" s="39">
        <v>1.448</v>
      </c>
      <c r="H28" s="40">
        <v>0</v>
      </c>
      <c r="I28" s="40">
        <f>ROUND(G28*H28,P4)</f>
        <v>0</v>
      </c>
      <c r="J28" s="38" t="s">
        <v>58</v>
      </c>
      <c r="O28" s="41">
        <f>I28*0.21</f>
        <v>0</v>
      </c>
      <c r="P28">
        <v>3</v>
      </c>
    </row>
    <row r="29" ht="30">
      <c r="A29" s="35" t="s">
        <v>59</v>
      </c>
      <c r="B29" s="42"/>
      <c r="C29" s="43"/>
      <c r="D29" s="43"/>
      <c r="E29" s="37" t="s">
        <v>315</v>
      </c>
      <c r="F29" s="43"/>
      <c r="G29" s="43"/>
      <c r="H29" s="43"/>
      <c r="I29" s="43"/>
      <c r="J29" s="44"/>
    </row>
    <row r="30" ht="30">
      <c r="A30" s="35" t="s">
        <v>61</v>
      </c>
      <c r="B30" s="42"/>
      <c r="C30" s="43"/>
      <c r="D30" s="43"/>
      <c r="E30" s="45" t="s">
        <v>316</v>
      </c>
      <c r="F30" s="43"/>
      <c r="G30" s="43"/>
      <c r="H30" s="43"/>
      <c r="I30" s="43"/>
      <c r="J30" s="44"/>
    </row>
    <row r="31">
      <c r="A31" s="35" t="s">
        <v>53</v>
      </c>
      <c r="B31" s="35">
        <v>8</v>
      </c>
      <c r="C31" s="36" t="s">
        <v>317</v>
      </c>
      <c r="D31" s="35" t="s">
        <v>74</v>
      </c>
      <c r="E31" s="37" t="s">
        <v>318</v>
      </c>
      <c r="F31" s="38" t="s">
        <v>57</v>
      </c>
      <c r="G31" s="39">
        <v>1</v>
      </c>
      <c r="H31" s="40">
        <v>0</v>
      </c>
      <c r="I31" s="40">
        <f>ROUND(G31*H31,P4)</f>
        <v>0</v>
      </c>
      <c r="J31" s="38" t="s">
        <v>58</v>
      </c>
      <c r="O31" s="41">
        <f>I31*0.21</f>
        <v>0</v>
      </c>
      <c r="P31">
        <v>3</v>
      </c>
    </row>
    <row r="32">
      <c r="A32" s="35" t="s">
        <v>59</v>
      </c>
      <c r="B32" s="42"/>
      <c r="C32" s="43"/>
      <c r="D32" s="43"/>
      <c r="E32" s="37" t="s">
        <v>319</v>
      </c>
      <c r="F32" s="43"/>
      <c r="G32" s="43"/>
      <c r="H32" s="43"/>
      <c r="I32" s="43"/>
      <c r="J32" s="44"/>
    </row>
    <row r="33" ht="30">
      <c r="A33" s="35" t="s">
        <v>61</v>
      </c>
      <c r="B33" s="42"/>
      <c r="C33" s="43"/>
      <c r="D33" s="43"/>
      <c r="E33" s="45" t="s">
        <v>62</v>
      </c>
      <c r="F33" s="43"/>
      <c r="G33" s="43"/>
      <c r="H33" s="43"/>
      <c r="I33" s="43"/>
      <c r="J33" s="44"/>
    </row>
    <row r="34">
      <c r="A34" s="35" t="s">
        <v>53</v>
      </c>
      <c r="B34" s="35">
        <v>9</v>
      </c>
      <c r="C34" s="36" t="s">
        <v>85</v>
      </c>
      <c r="D34" s="35" t="s">
        <v>83</v>
      </c>
      <c r="E34" s="37" t="s">
        <v>86</v>
      </c>
      <c r="F34" s="38" t="s">
        <v>87</v>
      </c>
      <c r="G34" s="39">
        <v>1</v>
      </c>
      <c r="H34" s="40">
        <v>0</v>
      </c>
      <c r="I34" s="40">
        <f>ROUND(G34*H34,P4)</f>
        <v>0</v>
      </c>
      <c r="J34" s="38" t="s">
        <v>58</v>
      </c>
      <c r="O34" s="41">
        <f>I34*0.21</f>
        <v>0</v>
      </c>
      <c r="P34">
        <v>3</v>
      </c>
    </row>
    <row r="35" ht="30">
      <c r="A35" s="35" t="s">
        <v>59</v>
      </c>
      <c r="B35" s="42"/>
      <c r="C35" s="43"/>
      <c r="D35" s="43"/>
      <c r="E35" s="37" t="s">
        <v>320</v>
      </c>
      <c r="F35" s="43"/>
      <c r="G35" s="43"/>
      <c r="H35" s="43"/>
      <c r="I35" s="43"/>
      <c r="J35" s="44"/>
    </row>
    <row r="36" ht="30">
      <c r="A36" s="35" t="s">
        <v>61</v>
      </c>
      <c r="B36" s="42"/>
      <c r="C36" s="43"/>
      <c r="D36" s="43"/>
      <c r="E36" s="45" t="s">
        <v>62</v>
      </c>
      <c r="F36" s="43"/>
      <c r="G36" s="43"/>
      <c r="H36" s="43"/>
      <c r="I36" s="43"/>
      <c r="J36" s="44"/>
    </row>
    <row r="37">
      <c r="A37" s="35" t="s">
        <v>53</v>
      </c>
      <c r="B37" s="35">
        <v>10</v>
      </c>
      <c r="C37" s="36" t="s">
        <v>321</v>
      </c>
      <c r="D37" s="35" t="s">
        <v>55</v>
      </c>
      <c r="E37" s="37" t="s">
        <v>322</v>
      </c>
      <c r="F37" s="38" t="s">
        <v>87</v>
      </c>
      <c r="G37" s="39">
        <v>1</v>
      </c>
      <c r="H37" s="40">
        <v>0</v>
      </c>
      <c r="I37" s="40">
        <f>ROUND(G37*H37,P4)</f>
        <v>0</v>
      </c>
      <c r="J37" s="38" t="s">
        <v>58</v>
      </c>
      <c r="O37" s="41">
        <f>I37*0.21</f>
        <v>0</v>
      </c>
      <c r="P37">
        <v>3</v>
      </c>
    </row>
    <row r="38" ht="30">
      <c r="A38" s="35" t="s">
        <v>59</v>
      </c>
      <c r="B38" s="42"/>
      <c r="C38" s="43"/>
      <c r="D38" s="43"/>
      <c r="E38" s="37" t="s">
        <v>323</v>
      </c>
      <c r="F38" s="43"/>
      <c r="G38" s="43"/>
      <c r="H38" s="43"/>
      <c r="I38" s="43"/>
      <c r="J38" s="44"/>
    </row>
    <row r="39" ht="30">
      <c r="A39" s="35" t="s">
        <v>61</v>
      </c>
      <c r="B39" s="42"/>
      <c r="C39" s="43"/>
      <c r="D39" s="43"/>
      <c r="E39" s="45" t="s">
        <v>62</v>
      </c>
      <c r="F39" s="43"/>
      <c r="G39" s="43"/>
      <c r="H39" s="43"/>
      <c r="I39" s="43"/>
      <c r="J39" s="44"/>
    </row>
    <row r="40">
      <c r="A40" s="35" t="s">
        <v>53</v>
      </c>
      <c r="B40" s="35">
        <v>11</v>
      </c>
      <c r="C40" s="36" t="s">
        <v>324</v>
      </c>
      <c r="D40" s="35" t="s">
        <v>74</v>
      </c>
      <c r="E40" s="37" t="s">
        <v>325</v>
      </c>
      <c r="F40" s="38" t="s">
        <v>57</v>
      </c>
      <c r="G40" s="39">
        <v>1</v>
      </c>
      <c r="H40" s="40">
        <v>0</v>
      </c>
      <c r="I40" s="40">
        <f>ROUND(G40*H40,P4)</f>
        <v>0</v>
      </c>
      <c r="J40" s="38" t="s">
        <v>58</v>
      </c>
      <c r="O40" s="41">
        <f>I40*0.21</f>
        <v>0</v>
      </c>
      <c r="P40">
        <v>3</v>
      </c>
    </row>
    <row r="41">
      <c r="A41" s="35" t="s">
        <v>59</v>
      </c>
      <c r="B41" s="42"/>
      <c r="C41" s="43"/>
      <c r="D41" s="43"/>
      <c r="E41" s="37" t="s">
        <v>326</v>
      </c>
      <c r="F41" s="43"/>
      <c r="G41" s="43"/>
      <c r="H41" s="43"/>
      <c r="I41" s="43"/>
      <c r="J41" s="44"/>
    </row>
    <row r="42" ht="30">
      <c r="A42" s="35" t="s">
        <v>61</v>
      </c>
      <c r="B42" s="42"/>
      <c r="C42" s="43"/>
      <c r="D42" s="43"/>
      <c r="E42" s="45" t="s">
        <v>62</v>
      </c>
      <c r="F42" s="43"/>
      <c r="G42" s="43"/>
      <c r="H42" s="43"/>
      <c r="I42" s="43"/>
      <c r="J42" s="44"/>
    </row>
    <row r="43">
      <c r="A43" s="35" t="s">
        <v>53</v>
      </c>
      <c r="B43" s="35">
        <v>12</v>
      </c>
      <c r="C43" s="36" t="s">
        <v>327</v>
      </c>
      <c r="D43" s="35" t="s">
        <v>55</v>
      </c>
      <c r="E43" s="37" t="s">
        <v>328</v>
      </c>
      <c r="F43" s="38" t="s">
        <v>87</v>
      </c>
      <c r="G43" s="39">
        <v>1</v>
      </c>
      <c r="H43" s="40">
        <v>0</v>
      </c>
      <c r="I43" s="40">
        <f>ROUND(G43*H43,P4)</f>
        <v>0</v>
      </c>
      <c r="J43" s="38" t="s">
        <v>58</v>
      </c>
      <c r="O43" s="41">
        <f>I43*0.21</f>
        <v>0</v>
      </c>
      <c r="P43">
        <v>3</v>
      </c>
    </row>
    <row r="44">
      <c r="A44" s="35" t="s">
        <v>59</v>
      </c>
      <c r="B44" s="42"/>
      <c r="C44" s="43"/>
      <c r="D44" s="43"/>
      <c r="E44" s="37" t="s">
        <v>329</v>
      </c>
      <c r="F44" s="43"/>
      <c r="G44" s="43"/>
      <c r="H44" s="43"/>
      <c r="I44" s="43"/>
      <c r="J44" s="44"/>
    </row>
    <row r="45" ht="30">
      <c r="A45" s="35" t="s">
        <v>61</v>
      </c>
      <c r="B45" s="42"/>
      <c r="C45" s="43"/>
      <c r="D45" s="43"/>
      <c r="E45" s="45" t="s">
        <v>62</v>
      </c>
      <c r="F45" s="43"/>
      <c r="G45" s="43"/>
      <c r="H45" s="43"/>
      <c r="I45" s="43"/>
      <c r="J45" s="44"/>
    </row>
    <row r="46">
      <c r="A46" s="29" t="s">
        <v>50</v>
      </c>
      <c r="B46" s="30"/>
      <c r="C46" s="31" t="s">
        <v>136</v>
      </c>
      <c r="D46" s="32"/>
      <c r="E46" s="29" t="s">
        <v>137</v>
      </c>
      <c r="F46" s="32"/>
      <c r="G46" s="32"/>
      <c r="H46" s="32"/>
      <c r="I46" s="33">
        <f>SUMIFS(I47:I79,A47:A79,"P")</f>
        <v>0</v>
      </c>
      <c r="J46" s="34"/>
    </row>
    <row r="47" ht="30">
      <c r="A47" s="35" t="s">
        <v>53</v>
      </c>
      <c r="B47" s="35">
        <v>13</v>
      </c>
      <c r="C47" s="36" t="s">
        <v>330</v>
      </c>
      <c r="D47" s="35" t="s">
        <v>74</v>
      </c>
      <c r="E47" s="37" t="s">
        <v>331</v>
      </c>
      <c r="F47" s="38" t="s">
        <v>129</v>
      </c>
      <c r="G47" s="39">
        <v>24.359999999999999</v>
      </c>
      <c r="H47" s="40">
        <v>0</v>
      </c>
      <c r="I47" s="40">
        <f>ROUND(G47*H47,P4)</f>
        <v>0</v>
      </c>
      <c r="J47" s="38" t="s">
        <v>58</v>
      </c>
      <c r="O47" s="41">
        <f>I47*0.21</f>
        <v>0</v>
      </c>
      <c r="P47">
        <v>3</v>
      </c>
    </row>
    <row r="48" ht="120">
      <c r="A48" s="35" t="s">
        <v>59</v>
      </c>
      <c r="B48" s="42"/>
      <c r="C48" s="43"/>
      <c r="D48" s="43"/>
      <c r="E48" s="37" t="s">
        <v>332</v>
      </c>
      <c r="F48" s="43"/>
      <c r="G48" s="43"/>
      <c r="H48" s="43"/>
      <c r="I48" s="43"/>
      <c r="J48" s="44"/>
    </row>
    <row r="49" ht="30">
      <c r="A49" s="35" t="s">
        <v>61</v>
      </c>
      <c r="B49" s="42"/>
      <c r="C49" s="43"/>
      <c r="D49" s="43"/>
      <c r="E49" s="45" t="s">
        <v>333</v>
      </c>
      <c r="F49" s="43"/>
      <c r="G49" s="43"/>
      <c r="H49" s="43"/>
      <c r="I49" s="43"/>
      <c r="J49" s="44"/>
    </row>
    <row r="50" ht="30">
      <c r="A50" s="35" t="s">
        <v>53</v>
      </c>
      <c r="B50" s="35">
        <v>14</v>
      </c>
      <c r="C50" s="36" t="s">
        <v>330</v>
      </c>
      <c r="D50" s="35" t="s">
        <v>83</v>
      </c>
      <c r="E50" s="37" t="s">
        <v>331</v>
      </c>
      <c r="F50" s="38" t="s">
        <v>129</v>
      </c>
      <c r="G50" s="39">
        <v>3.6539999999999999</v>
      </c>
      <c r="H50" s="40">
        <v>0</v>
      </c>
      <c r="I50" s="40">
        <f>ROUND(G50*H50,P4)</f>
        <v>0</v>
      </c>
      <c r="J50" s="38" t="s">
        <v>58</v>
      </c>
      <c r="O50" s="41">
        <f>I50*0.21</f>
        <v>0</v>
      </c>
      <c r="P50">
        <v>3</v>
      </c>
    </row>
    <row r="51" ht="105">
      <c r="A51" s="35" t="s">
        <v>59</v>
      </c>
      <c r="B51" s="42"/>
      <c r="C51" s="43"/>
      <c r="D51" s="43"/>
      <c r="E51" s="37" t="s">
        <v>334</v>
      </c>
      <c r="F51" s="43"/>
      <c r="G51" s="43"/>
      <c r="H51" s="43"/>
      <c r="I51" s="43"/>
      <c r="J51" s="44"/>
    </row>
    <row r="52" ht="75">
      <c r="A52" s="35" t="s">
        <v>61</v>
      </c>
      <c r="B52" s="42"/>
      <c r="C52" s="43"/>
      <c r="D52" s="43"/>
      <c r="E52" s="45" t="s">
        <v>335</v>
      </c>
      <c r="F52" s="43"/>
      <c r="G52" s="43"/>
      <c r="H52" s="43"/>
      <c r="I52" s="43"/>
      <c r="J52" s="44"/>
    </row>
    <row r="53" ht="30">
      <c r="A53" s="35" t="s">
        <v>53</v>
      </c>
      <c r="B53" s="35">
        <v>15</v>
      </c>
      <c r="C53" s="36" t="s">
        <v>147</v>
      </c>
      <c r="D53" s="35" t="s">
        <v>74</v>
      </c>
      <c r="E53" s="37" t="s">
        <v>148</v>
      </c>
      <c r="F53" s="38" t="s">
        <v>129</v>
      </c>
      <c r="G53" s="39">
        <v>36.539999999999999</v>
      </c>
      <c r="H53" s="40">
        <v>0</v>
      </c>
      <c r="I53" s="40">
        <f>ROUND(G53*H53,P4)</f>
        <v>0</v>
      </c>
      <c r="J53" s="38" t="s">
        <v>58</v>
      </c>
      <c r="O53" s="41">
        <f>I53*0.21</f>
        <v>0</v>
      </c>
      <c r="P53">
        <v>3</v>
      </c>
    </row>
    <row r="54" ht="30">
      <c r="A54" s="35" t="s">
        <v>59</v>
      </c>
      <c r="B54" s="42"/>
      <c r="C54" s="43"/>
      <c r="D54" s="43"/>
      <c r="E54" s="37" t="s">
        <v>336</v>
      </c>
      <c r="F54" s="43"/>
      <c r="G54" s="43"/>
      <c r="H54" s="43"/>
      <c r="I54" s="43"/>
      <c r="J54" s="44"/>
    </row>
    <row r="55" ht="30">
      <c r="A55" s="35" t="s">
        <v>61</v>
      </c>
      <c r="B55" s="42"/>
      <c r="C55" s="43"/>
      <c r="D55" s="43"/>
      <c r="E55" s="45" t="s">
        <v>337</v>
      </c>
      <c r="F55" s="43"/>
      <c r="G55" s="43"/>
      <c r="H55" s="43"/>
      <c r="I55" s="43"/>
      <c r="J55" s="44"/>
    </row>
    <row r="56" ht="30">
      <c r="A56" s="35" t="s">
        <v>53</v>
      </c>
      <c r="B56" s="35">
        <v>16</v>
      </c>
      <c r="C56" s="36" t="s">
        <v>147</v>
      </c>
      <c r="D56" s="35" t="s">
        <v>83</v>
      </c>
      <c r="E56" s="37" t="s">
        <v>148</v>
      </c>
      <c r="F56" s="38" t="s">
        <v>129</v>
      </c>
      <c r="G56" s="39">
        <v>10.962</v>
      </c>
      <c r="H56" s="40">
        <v>0</v>
      </c>
      <c r="I56" s="40">
        <f>ROUND(G56*H56,P4)</f>
        <v>0</v>
      </c>
      <c r="J56" s="38" t="s">
        <v>58</v>
      </c>
      <c r="O56" s="41">
        <f>I56*0.21</f>
        <v>0</v>
      </c>
      <c r="P56">
        <v>3</v>
      </c>
    </row>
    <row r="57" ht="30">
      <c r="A57" s="35" t="s">
        <v>59</v>
      </c>
      <c r="B57" s="42"/>
      <c r="C57" s="43"/>
      <c r="D57" s="43"/>
      <c r="E57" s="37" t="s">
        <v>338</v>
      </c>
      <c r="F57" s="43"/>
      <c r="G57" s="43"/>
      <c r="H57" s="43"/>
      <c r="I57" s="43"/>
      <c r="J57" s="44"/>
    </row>
    <row r="58" ht="75">
      <c r="A58" s="35" t="s">
        <v>61</v>
      </c>
      <c r="B58" s="42"/>
      <c r="C58" s="43"/>
      <c r="D58" s="43"/>
      <c r="E58" s="45" t="s">
        <v>339</v>
      </c>
      <c r="F58" s="43"/>
      <c r="G58" s="43"/>
      <c r="H58" s="43"/>
      <c r="I58" s="43"/>
      <c r="J58" s="44"/>
    </row>
    <row r="59" ht="30">
      <c r="A59" s="35" t="s">
        <v>53</v>
      </c>
      <c r="B59" s="35">
        <v>17</v>
      </c>
      <c r="C59" s="36" t="s">
        <v>165</v>
      </c>
      <c r="D59" s="35" t="s">
        <v>55</v>
      </c>
      <c r="E59" s="37" t="s">
        <v>166</v>
      </c>
      <c r="F59" s="38" t="s">
        <v>167</v>
      </c>
      <c r="G59" s="39">
        <v>60.899999999999999</v>
      </c>
      <c r="H59" s="40">
        <v>0</v>
      </c>
      <c r="I59" s="40">
        <f>ROUND(G59*H59,P4)</f>
        <v>0</v>
      </c>
      <c r="J59" s="38" t="s">
        <v>58</v>
      </c>
      <c r="O59" s="41">
        <f>I59*0.21</f>
        <v>0</v>
      </c>
      <c r="P59">
        <v>3</v>
      </c>
    </row>
    <row r="60" ht="45">
      <c r="A60" s="35" t="s">
        <v>59</v>
      </c>
      <c r="B60" s="42"/>
      <c r="C60" s="43"/>
      <c r="D60" s="43"/>
      <c r="E60" s="37" t="s">
        <v>340</v>
      </c>
      <c r="F60" s="43"/>
      <c r="G60" s="43"/>
      <c r="H60" s="43"/>
      <c r="I60" s="43"/>
      <c r="J60" s="44"/>
    </row>
    <row r="61" ht="45">
      <c r="A61" s="35" t="s">
        <v>61</v>
      </c>
      <c r="B61" s="42"/>
      <c r="C61" s="43"/>
      <c r="D61" s="43"/>
      <c r="E61" s="45" t="s">
        <v>341</v>
      </c>
      <c r="F61" s="43"/>
      <c r="G61" s="43"/>
      <c r="H61" s="43"/>
      <c r="I61" s="43"/>
      <c r="J61" s="44"/>
    </row>
    <row r="62">
      <c r="A62" s="35" t="s">
        <v>53</v>
      </c>
      <c r="B62" s="35">
        <v>18</v>
      </c>
      <c r="C62" s="36" t="s">
        <v>174</v>
      </c>
      <c r="D62" s="35" t="s">
        <v>55</v>
      </c>
      <c r="E62" s="37" t="s">
        <v>175</v>
      </c>
      <c r="F62" s="38" t="s">
        <v>167</v>
      </c>
      <c r="G62" s="39">
        <v>32.32</v>
      </c>
      <c r="H62" s="40">
        <v>0</v>
      </c>
      <c r="I62" s="40">
        <f>ROUND(G62*H62,P4)</f>
        <v>0</v>
      </c>
      <c r="J62" s="38" t="s">
        <v>58</v>
      </c>
      <c r="O62" s="41">
        <f>I62*0.21</f>
        <v>0</v>
      </c>
      <c r="P62">
        <v>3</v>
      </c>
    </row>
    <row r="63" ht="30">
      <c r="A63" s="35" t="s">
        <v>59</v>
      </c>
      <c r="B63" s="42"/>
      <c r="C63" s="43"/>
      <c r="D63" s="43"/>
      <c r="E63" s="37" t="s">
        <v>342</v>
      </c>
      <c r="F63" s="43"/>
      <c r="G63" s="43"/>
      <c r="H63" s="43"/>
      <c r="I63" s="43"/>
      <c r="J63" s="44"/>
    </row>
    <row r="64" ht="30">
      <c r="A64" s="35" t="s">
        <v>61</v>
      </c>
      <c r="B64" s="42"/>
      <c r="C64" s="43"/>
      <c r="D64" s="43"/>
      <c r="E64" s="45" t="s">
        <v>343</v>
      </c>
      <c r="F64" s="43"/>
      <c r="G64" s="43"/>
      <c r="H64" s="43"/>
      <c r="I64" s="43"/>
      <c r="J64" s="44"/>
    </row>
    <row r="65">
      <c r="A65" s="35" t="s">
        <v>53</v>
      </c>
      <c r="B65" s="35">
        <v>19</v>
      </c>
      <c r="C65" s="36" t="s">
        <v>178</v>
      </c>
      <c r="D65" s="35" t="s">
        <v>55</v>
      </c>
      <c r="E65" s="37" t="s">
        <v>179</v>
      </c>
      <c r="F65" s="38" t="s">
        <v>129</v>
      </c>
      <c r="G65" s="39">
        <v>10</v>
      </c>
      <c r="H65" s="40">
        <v>0</v>
      </c>
      <c r="I65" s="40">
        <f>ROUND(G65*H65,P4)</f>
        <v>0</v>
      </c>
      <c r="J65" s="38" t="s">
        <v>58</v>
      </c>
      <c r="O65" s="41">
        <f>I65*0.21</f>
        <v>0</v>
      </c>
      <c r="P65">
        <v>3</v>
      </c>
    </row>
    <row r="66">
      <c r="A66" s="35" t="s">
        <v>59</v>
      </c>
      <c r="B66" s="42"/>
      <c r="C66" s="43"/>
      <c r="D66" s="43"/>
      <c r="E66" s="37" t="s">
        <v>344</v>
      </c>
      <c r="F66" s="43"/>
      <c r="G66" s="43"/>
      <c r="H66" s="43"/>
      <c r="I66" s="43"/>
      <c r="J66" s="44"/>
    </row>
    <row r="67" ht="30">
      <c r="A67" s="35" t="s">
        <v>61</v>
      </c>
      <c r="B67" s="42"/>
      <c r="C67" s="43"/>
      <c r="D67" s="43"/>
      <c r="E67" s="45" t="s">
        <v>345</v>
      </c>
      <c r="F67" s="43"/>
      <c r="G67" s="43"/>
      <c r="H67" s="43"/>
      <c r="I67" s="43"/>
      <c r="J67" s="44"/>
    </row>
    <row r="68">
      <c r="A68" s="35" t="s">
        <v>53</v>
      </c>
      <c r="B68" s="35">
        <v>20</v>
      </c>
      <c r="C68" s="36" t="s">
        <v>186</v>
      </c>
      <c r="D68" s="35" t="s">
        <v>55</v>
      </c>
      <c r="E68" s="37" t="s">
        <v>187</v>
      </c>
      <c r="F68" s="38" t="s">
        <v>129</v>
      </c>
      <c r="G68" s="39">
        <v>10</v>
      </c>
      <c r="H68" s="40">
        <v>0</v>
      </c>
      <c r="I68" s="40">
        <f>ROUND(G68*H68,P4)</f>
        <v>0</v>
      </c>
      <c r="J68" s="38" t="s">
        <v>58</v>
      </c>
      <c r="O68" s="41">
        <f>I68*0.21</f>
        <v>0</v>
      </c>
      <c r="P68">
        <v>3</v>
      </c>
    </row>
    <row r="69">
      <c r="A69" s="35" t="s">
        <v>59</v>
      </c>
      <c r="B69" s="42"/>
      <c r="C69" s="43"/>
      <c r="D69" s="43"/>
      <c r="E69" s="37" t="s">
        <v>346</v>
      </c>
      <c r="F69" s="43"/>
      <c r="G69" s="43"/>
      <c r="H69" s="43"/>
      <c r="I69" s="43"/>
      <c r="J69" s="44"/>
    </row>
    <row r="70" ht="30">
      <c r="A70" s="35" t="s">
        <v>61</v>
      </c>
      <c r="B70" s="42"/>
      <c r="C70" s="43"/>
      <c r="D70" s="43"/>
      <c r="E70" s="45" t="s">
        <v>347</v>
      </c>
      <c r="F70" s="43"/>
      <c r="G70" s="43"/>
      <c r="H70" s="43"/>
      <c r="I70" s="43"/>
      <c r="J70" s="44"/>
    </row>
    <row r="71">
      <c r="A71" s="35" t="s">
        <v>53</v>
      </c>
      <c r="B71" s="35">
        <v>21</v>
      </c>
      <c r="C71" s="36" t="s">
        <v>348</v>
      </c>
      <c r="D71" s="35" t="s">
        <v>55</v>
      </c>
      <c r="E71" s="37" t="s">
        <v>349</v>
      </c>
      <c r="F71" s="38" t="s">
        <v>129</v>
      </c>
      <c r="G71" s="39">
        <v>317.07799999999997</v>
      </c>
      <c r="H71" s="40">
        <v>0</v>
      </c>
      <c r="I71" s="40">
        <f>ROUND(G71*H71,P4)</f>
        <v>0</v>
      </c>
      <c r="J71" s="38" t="s">
        <v>58</v>
      </c>
      <c r="O71" s="41">
        <f>I71*0.21</f>
        <v>0</v>
      </c>
      <c r="P71">
        <v>3</v>
      </c>
    </row>
    <row r="72" ht="30">
      <c r="A72" s="35" t="s">
        <v>59</v>
      </c>
      <c r="B72" s="42"/>
      <c r="C72" s="43"/>
      <c r="D72" s="43"/>
      <c r="E72" s="37" t="s">
        <v>350</v>
      </c>
      <c r="F72" s="43"/>
      <c r="G72" s="43"/>
      <c r="H72" s="43"/>
      <c r="I72" s="43"/>
      <c r="J72" s="44"/>
    </row>
    <row r="73" ht="135">
      <c r="A73" s="35" t="s">
        <v>61</v>
      </c>
      <c r="B73" s="42"/>
      <c r="C73" s="43"/>
      <c r="D73" s="43"/>
      <c r="E73" s="45" t="s">
        <v>351</v>
      </c>
      <c r="F73" s="43"/>
      <c r="G73" s="43"/>
      <c r="H73" s="43"/>
      <c r="I73" s="43"/>
      <c r="J73" s="44"/>
    </row>
    <row r="74">
      <c r="A74" s="35" t="s">
        <v>53</v>
      </c>
      <c r="B74" s="35">
        <v>22</v>
      </c>
      <c r="C74" s="36" t="s">
        <v>190</v>
      </c>
      <c r="D74" s="35" t="s">
        <v>55</v>
      </c>
      <c r="E74" s="37" t="s">
        <v>191</v>
      </c>
      <c r="F74" s="38" t="s">
        <v>129</v>
      </c>
      <c r="G74" s="39">
        <v>327.07799999999997</v>
      </c>
      <c r="H74" s="40">
        <v>0</v>
      </c>
      <c r="I74" s="40">
        <f>ROUND(G74*H74,P4)</f>
        <v>0</v>
      </c>
      <c r="J74" s="38" t="s">
        <v>58</v>
      </c>
      <c r="O74" s="41">
        <f>I74*0.21</f>
        <v>0</v>
      </c>
      <c r="P74">
        <v>3</v>
      </c>
    </row>
    <row r="75">
      <c r="A75" s="35" t="s">
        <v>59</v>
      </c>
      <c r="B75" s="42"/>
      <c r="C75" s="43"/>
      <c r="D75" s="43"/>
      <c r="E75" s="37" t="s">
        <v>352</v>
      </c>
      <c r="F75" s="43"/>
      <c r="G75" s="43"/>
      <c r="H75" s="43"/>
      <c r="I75" s="43"/>
      <c r="J75" s="44"/>
    </row>
    <row r="76" ht="45">
      <c r="A76" s="35" t="s">
        <v>61</v>
      </c>
      <c r="B76" s="42"/>
      <c r="C76" s="43"/>
      <c r="D76" s="43"/>
      <c r="E76" s="45" t="s">
        <v>353</v>
      </c>
      <c r="F76" s="43"/>
      <c r="G76" s="43"/>
      <c r="H76" s="43"/>
      <c r="I76" s="43"/>
      <c r="J76" s="44"/>
    </row>
    <row r="77">
      <c r="A77" s="35" t="s">
        <v>53</v>
      </c>
      <c r="B77" s="35">
        <v>23</v>
      </c>
      <c r="C77" s="36" t="s">
        <v>194</v>
      </c>
      <c r="D77" s="35" t="s">
        <v>55</v>
      </c>
      <c r="E77" s="37" t="s">
        <v>195</v>
      </c>
      <c r="F77" s="38" t="s">
        <v>129</v>
      </c>
      <c r="G77" s="39">
        <v>10</v>
      </c>
      <c r="H77" s="40">
        <v>0</v>
      </c>
      <c r="I77" s="40">
        <f>ROUND(G77*H77,P4)</f>
        <v>0</v>
      </c>
      <c r="J77" s="38" t="s">
        <v>58</v>
      </c>
      <c r="O77" s="41">
        <f>I77*0.21</f>
        <v>0</v>
      </c>
      <c r="P77">
        <v>3</v>
      </c>
    </row>
    <row r="78">
      <c r="A78" s="35" t="s">
        <v>59</v>
      </c>
      <c r="B78" s="42"/>
      <c r="C78" s="43"/>
      <c r="D78" s="43"/>
      <c r="E78" s="37" t="s">
        <v>354</v>
      </c>
      <c r="F78" s="43"/>
      <c r="G78" s="43"/>
      <c r="H78" s="43"/>
      <c r="I78" s="43"/>
      <c r="J78" s="44"/>
    </row>
    <row r="79" ht="75">
      <c r="A79" s="35" t="s">
        <v>61</v>
      </c>
      <c r="B79" s="42"/>
      <c r="C79" s="43"/>
      <c r="D79" s="43"/>
      <c r="E79" s="45" t="s">
        <v>355</v>
      </c>
      <c r="F79" s="43"/>
      <c r="G79" s="43"/>
      <c r="H79" s="43"/>
      <c r="I79" s="43"/>
      <c r="J79" s="44"/>
    </row>
    <row r="80">
      <c r="A80" s="29" t="s">
        <v>50</v>
      </c>
      <c r="B80" s="30"/>
      <c r="C80" s="31" t="s">
        <v>356</v>
      </c>
      <c r="D80" s="32"/>
      <c r="E80" s="29" t="s">
        <v>357</v>
      </c>
      <c r="F80" s="32"/>
      <c r="G80" s="32"/>
      <c r="H80" s="32"/>
      <c r="I80" s="33">
        <f>SUMIFS(I81:I95,A81:A95,"P")</f>
        <v>0</v>
      </c>
      <c r="J80" s="34"/>
    </row>
    <row r="81">
      <c r="A81" s="35" t="s">
        <v>53</v>
      </c>
      <c r="B81" s="35">
        <v>24</v>
      </c>
      <c r="C81" s="36" t="s">
        <v>358</v>
      </c>
      <c r="D81" s="35" t="s">
        <v>55</v>
      </c>
      <c r="E81" s="37" t="s">
        <v>359</v>
      </c>
      <c r="F81" s="38" t="s">
        <v>129</v>
      </c>
      <c r="G81" s="39">
        <v>1.782</v>
      </c>
      <c r="H81" s="40">
        <v>0</v>
      </c>
      <c r="I81" s="40">
        <f>ROUND(G81*H81,P4)</f>
        <v>0</v>
      </c>
      <c r="J81" s="38" t="s">
        <v>58</v>
      </c>
      <c r="O81" s="41">
        <f>I81*0.21</f>
        <v>0</v>
      </c>
      <c r="P81">
        <v>3</v>
      </c>
    </row>
    <row r="82" ht="30">
      <c r="A82" s="35" t="s">
        <v>59</v>
      </c>
      <c r="B82" s="42"/>
      <c r="C82" s="43"/>
      <c r="D82" s="43"/>
      <c r="E82" s="37" t="s">
        <v>360</v>
      </c>
      <c r="F82" s="43"/>
      <c r="G82" s="43"/>
      <c r="H82" s="43"/>
      <c r="I82" s="43"/>
      <c r="J82" s="44"/>
    </row>
    <row r="83" ht="45">
      <c r="A83" s="35" t="s">
        <v>61</v>
      </c>
      <c r="B83" s="42"/>
      <c r="C83" s="43"/>
      <c r="D83" s="43"/>
      <c r="E83" s="45" t="s">
        <v>361</v>
      </c>
      <c r="F83" s="43"/>
      <c r="G83" s="43"/>
      <c r="H83" s="43"/>
      <c r="I83" s="43"/>
      <c r="J83" s="44"/>
    </row>
    <row r="84">
      <c r="A84" s="35" t="s">
        <v>53</v>
      </c>
      <c r="B84" s="35">
        <v>25</v>
      </c>
      <c r="C84" s="36" t="s">
        <v>362</v>
      </c>
      <c r="D84" s="35" t="s">
        <v>55</v>
      </c>
      <c r="E84" s="37" t="s">
        <v>363</v>
      </c>
      <c r="F84" s="38" t="s">
        <v>129</v>
      </c>
      <c r="G84" s="39">
        <v>0.071999999999999995</v>
      </c>
      <c r="H84" s="40">
        <v>0</v>
      </c>
      <c r="I84" s="40">
        <f>ROUND(G84*H84,P4)</f>
        <v>0</v>
      </c>
      <c r="J84" s="38" t="s">
        <v>58</v>
      </c>
      <c r="O84" s="41">
        <f>I84*0.21</f>
        <v>0</v>
      </c>
      <c r="P84">
        <v>3</v>
      </c>
    </row>
    <row r="85">
      <c r="A85" s="35" t="s">
        <v>59</v>
      </c>
      <c r="B85" s="42"/>
      <c r="C85" s="43"/>
      <c r="D85" s="43"/>
      <c r="E85" s="37" t="s">
        <v>364</v>
      </c>
      <c r="F85" s="43"/>
      <c r="G85" s="43"/>
      <c r="H85" s="43"/>
      <c r="I85" s="43"/>
      <c r="J85" s="44"/>
    </row>
    <row r="86" ht="30">
      <c r="A86" s="35" t="s">
        <v>61</v>
      </c>
      <c r="B86" s="42"/>
      <c r="C86" s="43"/>
      <c r="D86" s="43"/>
      <c r="E86" s="45" t="s">
        <v>365</v>
      </c>
      <c r="F86" s="43"/>
      <c r="G86" s="43"/>
      <c r="H86" s="43"/>
      <c r="I86" s="43"/>
      <c r="J86" s="44"/>
    </row>
    <row r="87" ht="30">
      <c r="A87" s="35" t="s">
        <v>53</v>
      </c>
      <c r="B87" s="35">
        <v>26</v>
      </c>
      <c r="C87" s="36" t="s">
        <v>366</v>
      </c>
      <c r="D87" s="35" t="s">
        <v>55</v>
      </c>
      <c r="E87" s="37" t="s">
        <v>367</v>
      </c>
      <c r="F87" s="38" t="s">
        <v>167</v>
      </c>
      <c r="G87" s="39">
        <v>4</v>
      </c>
      <c r="H87" s="40">
        <v>0</v>
      </c>
      <c r="I87" s="40">
        <f>ROUND(G87*H87,P4)</f>
        <v>0</v>
      </c>
      <c r="J87" s="38" t="s">
        <v>58</v>
      </c>
      <c r="O87" s="41">
        <f>I87*0.21</f>
        <v>0</v>
      </c>
      <c r="P87">
        <v>3</v>
      </c>
    </row>
    <row r="88" ht="30">
      <c r="A88" s="35" t="s">
        <v>59</v>
      </c>
      <c r="B88" s="42"/>
      <c r="C88" s="43"/>
      <c r="D88" s="43"/>
      <c r="E88" s="37" t="s">
        <v>368</v>
      </c>
      <c r="F88" s="43"/>
      <c r="G88" s="43"/>
      <c r="H88" s="43"/>
      <c r="I88" s="43"/>
      <c r="J88" s="44"/>
    </row>
    <row r="89" ht="45">
      <c r="A89" s="35" t="s">
        <v>61</v>
      </c>
      <c r="B89" s="42"/>
      <c r="C89" s="43"/>
      <c r="D89" s="43"/>
      <c r="E89" s="45" t="s">
        <v>369</v>
      </c>
      <c r="F89" s="43"/>
      <c r="G89" s="43"/>
      <c r="H89" s="43"/>
      <c r="I89" s="43"/>
      <c r="J89" s="44"/>
    </row>
    <row r="90" ht="30">
      <c r="A90" s="35" t="s">
        <v>53</v>
      </c>
      <c r="B90" s="35">
        <v>27</v>
      </c>
      <c r="C90" s="36" t="s">
        <v>370</v>
      </c>
      <c r="D90" s="35" t="s">
        <v>55</v>
      </c>
      <c r="E90" s="37" t="s">
        <v>371</v>
      </c>
      <c r="F90" s="38" t="s">
        <v>87</v>
      </c>
      <c r="G90" s="39">
        <v>2862</v>
      </c>
      <c r="H90" s="40">
        <v>0</v>
      </c>
      <c r="I90" s="40">
        <f>ROUND(G90*H90,P4)</f>
        <v>0</v>
      </c>
      <c r="J90" s="38" t="s">
        <v>58</v>
      </c>
      <c r="O90" s="41">
        <f>I90*0.21</f>
        <v>0</v>
      </c>
      <c r="P90">
        <v>3</v>
      </c>
    </row>
    <row r="91" ht="45">
      <c r="A91" s="35" t="s">
        <v>59</v>
      </c>
      <c r="B91" s="42"/>
      <c r="C91" s="43"/>
      <c r="D91" s="43"/>
      <c r="E91" s="37" t="s">
        <v>372</v>
      </c>
      <c r="F91" s="43"/>
      <c r="G91" s="43"/>
      <c r="H91" s="43"/>
      <c r="I91" s="43"/>
      <c r="J91" s="44"/>
    </row>
    <row r="92" ht="45">
      <c r="A92" s="35" t="s">
        <v>61</v>
      </c>
      <c r="B92" s="42"/>
      <c r="C92" s="43"/>
      <c r="D92" s="43"/>
      <c r="E92" s="45" t="s">
        <v>373</v>
      </c>
      <c r="F92" s="43"/>
      <c r="G92" s="43"/>
      <c r="H92" s="43"/>
      <c r="I92" s="43"/>
      <c r="J92" s="44"/>
    </row>
    <row r="93" ht="30">
      <c r="A93" s="35" t="s">
        <v>53</v>
      </c>
      <c r="B93" s="35">
        <v>28</v>
      </c>
      <c r="C93" s="36" t="s">
        <v>374</v>
      </c>
      <c r="D93" s="35" t="s">
        <v>55</v>
      </c>
      <c r="E93" s="37" t="s">
        <v>375</v>
      </c>
      <c r="F93" s="38" t="s">
        <v>87</v>
      </c>
      <c r="G93" s="39">
        <v>426</v>
      </c>
      <c r="H93" s="40">
        <v>0</v>
      </c>
      <c r="I93" s="40">
        <f>ROUND(G93*H93,P4)</f>
        <v>0</v>
      </c>
      <c r="J93" s="38" t="s">
        <v>58</v>
      </c>
      <c r="O93" s="41">
        <f>I93*0.21</f>
        <v>0</v>
      </c>
      <c r="P93">
        <v>3</v>
      </c>
    </row>
    <row r="94" ht="45">
      <c r="A94" s="35" t="s">
        <v>59</v>
      </c>
      <c r="B94" s="42"/>
      <c r="C94" s="43"/>
      <c r="D94" s="43"/>
      <c r="E94" s="37" t="s">
        <v>376</v>
      </c>
      <c r="F94" s="43"/>
      <c r="G94" s="43"/>
      <c r="H94" s="43"/>
      <c r="I94" s="43"/>
      <c r="J94" s="44"/>
    </row>
    <row r="95" ht="45">
      <c r="A95" s="35" t="s">
        <v>61</v>
      </c>
      <c r="B95" s="42"/>
      <c r="C95" s="43"/>
      <c r="D95" s="43"/>
      <c r="E95" s="45" t="s">
        <v>377</v>
      </c>
      <c r="F95" s="43"/>
      <c r="G95" s="43"/>
      <c r="H95" s="43"/>
      <c r="I95" s="43"/>
      <c r="J95" s="44"/>
    </row>
    <row r="96">
      <c r="A96" s="29" t="s">
        <v>50</v>
      </c>
      <c r="B96" s="30"/>
      <c r="C96" s="31" t="s">
        <v>378</v>
      </c>
      <c r="D96" s="32"/>
      <c r="E96" s="29" t="s">
        <v>379</v>
      </c>
      <c r="F96" s="32"/>
      <c r="G96" s="32"/>
      <c r="H96" s="32"/>
      <c r="I96" s="33">
        <f>SUMIFS(I97:I108,A97:A108,"P")</f>
        <v>0</v>
      </c>
      <c r="J96" s="34"/>
    </row>
    <row r="97">
      <c r="A97" s="35" t="s">
        <v>53</v>
      </c>
      <c r="B97" s="35">
        <v>29</v>
      </c>
      <c r="C97" s="36" t="s">
        <v>380</v>
      </c>
      <c r="D97" s="35" t="s">
        <v>55</v>
      </c>
      <c r="E97" s="37" t="s">
        <v>381</v>
      </c>
      <c r="F97" s="38" t="s">
        <v>382</v>
      </c>
      <c r="G97" s="39">
        <v>372</v>
      </c>
      <c r="H97" s="40">
        <v>0</v>
      </c>
      <c r="I97" s="40">
        <f>ROUND(G97*H97,P4)</f>
        <v>0</v>
      </c>
      <c r="J97" s="38" t="s">
        <v>58</v>
      </c>
      <c r="O97" s="41">
        <f>I97*0.21</f>
        <v>0</v>
      </c>
      <c r="P97">
        <v>3</v>
      </c>
    </row>
    <row r="98" ht="45">
      <c r="A98" s="35" t="s">
        <v>59</v>
      </c>
      <c r="B98" s="42"/>
      <c r="C98" s="43"/>
      <c r="D98" s="43"/>
      <c r="E98" s="37" t="s">
        <v>383</v>
      </c>
      <c r="F98" s="43"/>
      <c r="G98" s="43"/>
      <c r="H98" s="43"/>
      <c r="I98" s="43"/>
      <c r="J98" s="44"/>
    </row>
    <row r="99" ht="30">
      <c r="A99" s="35" t="s">
        <v>61</v>
      </c>
      <c r="B99" s="42"/>
      <c r="C99" s="43"/>
      <c r="D99" s="43"/>
      <c r="E99" s="45" t="s">
        <v>384</v>
      </c>
      <c r="F99" s="43"/>
      <c r="G99" s="43"/>
      <c r="H99" s="43"/>
      <c r="I99" s="43"/>
      <c r="J99" s="44"/>
    </row>
    <row r="100">
      <c r="A100" s="35" t="s">
        <v>53</v>
      </c>
      <c r="B100" s="35">
        <v>30</v>
      </c>
      <c r="C100" s="36" t="s">
        <v>385</v>
      </c>
      <c r="D100" s="35" t="s">
        <v>55</v>
      </c>
      <c r="E100" s="37" t="s">
        <v>386</v>
      </c>
      <c r="F100" s="38" t="s">
        <v>129</v>
      </c>
      <c r="G100" s="39">
        <v>38.445</v>
      </c>
      <c r="H100" s="40">
        <v>0</v>
      </c>
      <c r="I100" s="40">
        <f>ROUND(G100*H100,P4)</f>
        <v>0</v>
      </c>
      <c r="J100" s="38" t="s">
        <v>58</v>
      </c>
      <c r="O100" s="41">
        <f>I100*0.21</f>
        <v>0</v>
      </c>
      <c r="P100">
        <v>3</v>
      </c>
    </row>
    <row r="101" ht="60">
      <c r="A101" s="35" t="s">
        <v>59</v>
      </c>
      <c r="B101" s="42"/>
      <c r="C101" s="43"/>
      <c r="D101" s="43"/>
      <c r="E101" s="37" t="s">
        <v>387</v>
      </c>
      <c r="F101" s="43"/>
      <c r="G101" s="43"/>
      <c r="H101" s="43"/>
      <c r="I101" s="43"/>
      <c r="J101" s="44"/>
    </row>
    <row r="102" ht="45">
      <c r="A102" s="35" t="s">
        <v>61</v>
      </c>
      <c r="B102" s="42"/>
      <c r="C102" s="43"/>
      <c r="D102" s="43"/>
      <c r="E102" s="45" t="s">
        <v>388</v>
      </c>
      <c r="F102" s="43"/>
      <c r="G102" s="43"/>
      <c r="H102" s="43"/>
      <c r="I102" s="43"/>
      <c r="J102" s="44"/>
    </row>
    <row r="103">
      <c r="A103" s="35" t="s">
        <v>53</v>
      </c>
      <c r="B103" s="35">
        <v>31</v>
      </c>
      <c r="C103" s="36" t="s">
        <v>389</v>
      </c>
      <c r="D103" s="35" t="s">
        <v>55</v>
      </c>
      <c r="E103" s="37" t="s">
        <v>390</v>
      </c>
      <c r="F103" s="38" t="s">
        <v>111</v>
      </c>
      <c r="G103" s="39">
        <v>6.9199999999999999</v>
      </c>
      <c r="H103" s="40">
        <v>0</v>
      </c>
      <c r="I103" s="40">
        <f>ROUND(G103*H103,P4)</f>
        <v>0</v>
      </c>
      <c r="J103" s="38" t="s">
        <v>58</v>
      </c>
      <c r="O103" s="41">
        <f>I103*0.21</f>
        <v>0</v>
      </c>
      <c r="P103">
        <v>3</v>
      </c>
    </row>
    <row r="104" ht="30">
      <c r="A104" s="35" t="s">
        <v>59</v>
      </c>
      <c r="B104" s="42"/>
      <c r="C104" s="43"/>
      <c r="D104" s="43"/>
      <c r="E104" s="37" t="s">
        <v>391</v>
      </c>
      <c r="F104" s="43"/>
      <c r="G104" s="43"/>
      <c r="H104" s="43"/>
      <c r="I104" s="43"/>
      <c r="J104" s="44"/>
    </row>
    <row r="105" ht="30">
      <c r="A105" s="35" t="s">
        <v>61</v>
      </c>
      <c r="B105" s="42"/>
      <c r="C105" s="43"/>
      <c r="D105" s="43"/>
      <c r="E105" s="45" t="s">
        <v>392</v>
      </c>
      <c r="F105" s="43"/>
      <c r="G105" s="43"/>
      <c r="H105" s="43"/>
      <c r="I105" s="43"/>
      <c r="J105" s="44"/>
    </row>
    <row r="106">
      <c r="A106" s="35" t="s">
        <v>53</v>
      </c>
      <c r="B106" s="35">
        <v>32</v>
      </c>
      <c r="C106" s="36" t="s">
        <v>393</v>
      </c>
      <c r="D106" s="35" t="s">
        <v>55</v>
      </c>
      <c r="E106" s="37" t="s">
        <v>394</v>
      </c>
      <c r="F106" s="38" t="s">
        <v>129</v>
      </c>
      <c r="G106" s="39">
        <v>7.9500000000000002</v>
      </c>
      <c r="H106" s="40">
        <v>0</v>
      </c>
      <c r="I106" s="40">
        <f>ROUND(G106*H106,P4)</f>
        <v>0</v>
      </c>
      <c r="J106" s="38" t="s">
        <v>58</v>
      </c>
      <c r="O106" s="41">
        <f>I106*0.21</f>
        <v>0</v>
      </c>
      <c r="P106">
        <v>3</v>
      </c>
    </row>
    <row r="107" ht="60">
      <c r="A107" s="35" t="s">
        <v>59</v>
      </c>
      <c r="B107" s="42"/>
      <c r="C107" s="43"/>
      <c r="D107" s="43"/>
      <c r="E107" s="37" t="s">
        <v>395</v>
      </c>
      <c r="F107" s="43"/>
      <c r="G107" s="43"/>
      <c r="H107" s="43"/>
      <c r="I107" s="43"/>
      <c r="J107" s="44"/>
    </row>
    <row r="108" ht="30">
      <c r="A108" s="35" t="s">
        <v>61</v>
      </c>
      <c r="B108" s="42"/>
      <c r="C108" s="43"/>
      <c r="D108" s="43"/>
      <c r="E108" s="45" t="s">
        <v>396</v>
      </c>
      <c r="F108" s="43"/>
      <c r="G108" s="43"/>
      <c r="H108" s="43"/>
      <c r="I108" s="43"/>
      <c r="J108" s="44"/>
    </row>
    <row r="109">
      <c r="A109" s="29" t="s">
        <v>50</v>
      </c>
      <c r="B109" s="30"/>
      <c r="C109" s="31" t="s">
        <v>397</v>
      </c>
      <c r="D109" s="32"/>
      <c r="E109" s="29" t="s">
        <v>398</v>
      </c>
      <c r="F109" s="32"/>
      <c r="G109" s="32"/>
      <c r="H109" s="32"/>
      <c r="I109" s="33">
        <f>SUMIFS(I110:I127,A110:A127,"P")</f>
        <v>0</v>
      </c>
      <c r="J109" s="34"/>
    </row>
    <row r="110">
      <c r="A110" s="35" t="s">
        <v>53</v>
      </c>
      <c r="B110" s="35">
        <v>33</v>
      </c>
      <c r="C110" s="36" t="s">
        <v>399</v>
      </c>
      <c r="D110" s="35" t="s">
        <v>55</v>
      </c>
      <c r="E110" s="37" t="s">
        <v>400</v>
      </c>
      <c r="F110" s="38" t="s">
        <v>129</v>
      </c>
      <c r="G110" s="39">
        <v>178.70500000000001</v>
      </c>
      <c r="H110" s="40">
        <v>0</v>
      </c>
      <c r="I110" s="40">
        <f>ROUND(G110*H110,P4)</f>
        <v>0</v>
      </c>
      <c r="J110" s="38" t="s">
        <v>58</v>
      </c>
      <c r="O110" s="41">
        <f>I110*0.21</f>
        <v>0</v>
      </c>
      <c r="P110">
        <v>3</v>
      </c>
    </row>
    <row r="111" ht="75">
      <c r="A111" s="35" t="s">
        <v>59</v>
      </c>
      <c r="B111" s="42"/>
      <c r="C111" s="43"/>
      <c r="D111" s="43"/>
      <c r="E111" s="37" t="s">
        <v>401</v>
      </c>
      <c r="F111" s="43"/>
      <c r="G111" s="43"/>
      <c r="H111" s="43"/>
      <c r="I111" s="43"/>
      <c r="J111" s="44"/>
    </row>
    <row r="112" ht="60">
      <c r="A112" s="35" t="s">
        <v>61</v>
      </c>
      <c r="B112" s="42"/>
      <c r="C112" s="43"/>
      <c r="D112" s="43"/>
      <c r="E112" s="45" t="s">
        <v>402</v>
      </c>
      <c r="F112" s="43"/>
      <c r="G112" s="43"/>
      <c r="H112" s="43"/>
      <c r="I112" s="43"/>
      <c r="J112" s="44"/>
    </row>
    <row r="113">
      <c r="A113" s="35" t="s">
        <v>53</v>
      </c>
      <c r="B113" s="35">
        <v>34</v>
      </c>
      <c r="C113" s="36" t="s">
        <v>403</v>
      </c>
      <c r="D113" s="35" t="s">
        <v>55</v>
      </c>
      <c r="E113" s="37" t="s">
        <v>404</v>
      </c>
      <c r="F113" s="38" t="s">
        <v>111</v>
      </c>
      <c r="G113" s="39">
        <v>30.379999999999999</v>
      </c>
      <c r="H113" s="40">
        <v>0</v>
      </c>
      <c r="I113" s="40">
        <f>ROUND(G113*H113,P4)</f>
        <v>0</v>
      </c>
      <c r="J113" s="38" t="s">
        <v>58</v>
      </c>
      <c r="O113" s="41">
        <f>I113*0.21</f>
        <v>0</v>
      </c>
      <c r="P113">
        <v>3</v>
      </c>
    </row>
    <row r="114" ht="30">
      <c r="A114" s="35" t="s">
        <v>59</v>
      </c>
      <c r="B114" s="42"/>
      <c r="C114" s="43"/>
      <c r="D114" s="43"/>
      <c r="E114" s="37" t="s">
        <v>405</v>
      </c>
      <c r="F114" s="43"/>
      <c r="G114" s="43"/>
      <c r="H114" s="43"/>
      <c r="I114" s="43"/>
      <c r="J114" s="44"/>
    </row>
    <row r="115" ht="30">
      <c r="A115" s="35" t="s">
        <v>61</v>
      </c>
      <c r="B115" s="42"/>
      <c r="C115" s="43"/>
      <c r="D115" s="43"/>
      <c r="E115" s="45" t="s">
        <v>406</v>
      </c>
      <c r="F115" s="43"/>
      <c r="G115" s="43"/>
      <c r="H115" s="43"/>
      <c r="I115" s="43"/>
      <c r="J115" s="44"/>
    </row>
    <row r="116">
      <c r="A116" s="35" t="s">
        <v>53</v>
      </c>
      <c r="B116" s="35">
        <v>35</v>
      </c>
      <c r="C116" s="36" t="s">
        <v>407</v>
      </c>
      <c r="D116" s="35" t="s">
        <v>55</v>
      </c>
      <c r="E116" s="37" t="s">
        <v>408</v>
      </c>
      <c r="F116" s="38" t="s">
        <v>111</v>
      </c>
      <c r="G116" s="39">
        <v>6.5979999999999999</v>
      </c>
      <c r="H116" s="40">
        <v>0</v>
      </c>
      <c r="I116" s="40">
        <f>ROUND(G116*H116,P4)</f>
        <v>0</v>
      </c>
      <c r="J116" s="38" t="s">
        <v>58</v>
      </c>
      <c r="O116" s="41">
        <f>I116*0.21</f>
        <v>0</v>
      </c>
      <c r="P116">
        <v>3</v>
      </c>
    </row>
    <row r="117" ht="45">
      <c r="A117" s="35" t="s">
        <v>59</v>
      </c>
      <c r="B117" s="42"/>
      <c r="C117" s="43"/>
      <c r="D117" s="43"/>
      <c r="E117" s="37" t="s">
        <v>409</v>
      </c>
      <c r="F117" s="43"/>
      <c r="G117" s="43"/>
      <c r="H117" s="43"/>
      <c r="I117" s="43"/>
      <c r="J117" s="44"/>
    </row>
    <row r="118" ht="30">
      <c r="A118" s="35" t="s">
        <v>61</v>
      </c>
      <c r="B118" s="42"/>
      <c r="C118" s="43"/>
      <c r="D118" s="43"/>
      <c r="E118" s="45" t="s">
        <v>410</v>
      </c>
      <c r="F118" s="43"/>
      <c r="G118" s="43"/>
      <c r="H118" s="43"/>
      <c r="I118" s="43"/>
      <c r="J118" s="44"/>
    </row>
    <row r="119">
      <c r="A119" s="35" t="s">
        <v>53</v>
      </c>
      <c r="B119" s="35">
        <v>36</v>
      </c>
      <c r="C119" s="36" t="s">
        <v>411</v>
      </c>
      <c r="D119" s="35" t="s">
        <v>55</v>
      </c>
      <c r="E119" s="37" t="s">
        <v>412</v>
      </c>
      <c r="F119" s="38" t="s">
        <v>129</v>
      </c>
      <c r="G119" s="39">
        <v>3.96</v>
      </c>
      <c r="H119" s="40">
        <v>0</v>
      </c>
      <c r="I119" s="40">
        <f>ROUND(G119*H119,P4)</f>
        <v>0</v>
      </c>
      <c r="J119" s="38" t="s">
        <v>58</v>
      </c>
      <c r="O119" s="41">
        <f>I119*0.21</f>
        <v>0</v>
      </c>
      <c r="P119">
        <v>3</v>
      </c>
    </row>
    <row r="120" ht="30">
      <c r="A120" s="35" t="s">
        <v>59</v>
      </c>
      <c r="B120" s="42"/>
      <c r="C120" s="43"/>
      <c r="D120" s="43"/>
      <c r="E120" s="37" t="s">
        <v>413</v>
      </c>
      <c r="F120" s="43"/>
      <c r="G120" s="43"/>
      <c r="H120" s="43"/>
      <c r="I120" s="43"/>
      <c r="J120" s="44"/>
    </row>
    <row r="121" ht="60">
      <c r="A121" s="35" t="s">
        <v>61</v>
      </c>
      <c r="B121" s="42"/>
      <c r="C121" s="43"/>
      <c r="D121" s="43"/>
      <c r="E121" s="45" t="s">
        <v>414</v>
      </c>
      <c r="F121" s="43"/>
      <c r="G121" s="43"/>
      <c r="H121" s="43"/>
      <c r="I121" s="43"/>
      <c r="J121" s="44"/>
    </row>
    <row r="122">
      <c r="A122" s="35" t="s">
        <v>53</v>
      </c>
      <c r="B122" s="35">
        <v>37</v>
      </c>
      <c r="C122" s="36" t="s">
        <v>415</v>
      </c>
      <c r="D122" s="35" t="s">
        <v>55</v>
      </c>
      <c r="E122" s="37" t="s">
        <v>416</v>
      </c>
      <c r="F122" s="38" t="s">
        <v>129</v>
      </c>
      <c r="G122" s="39">
        <v>185</v>
      </c>
      <c r="H122" s="40">
        <v>0</v>
      </c>
      <c r="I122" s="40">
        <f>ROUND(G122*H122,P4)</f>
        <v>0</v>
      </c>
      <c r="J122" s="35"/>
      <c r="O122" s="41">
        <f>I122*0.21</f>
        <v>0</v>
      </c>
      <c r="P122">
        <v>3</v>
      </c>
    </row>
    <row r="123" ht="30">
      <c r="A123" s="35" t="s">
        <v>59</v>
      </c>
      <c r="B123" s="42"/>
      <c r="C123" s="43"/>
      <c r="D123" s="43"/>
      <c r="E123" s="37" t="s">
        <v>417</v>
      </c>
      <c r="F123" s="43"/>
      <c r="G123" s="43"/>
      <c r="H123" s="43"/>
      <c r="I123" s="43"/>
      <c r="J123" s="44"/>
    </row>
    <row r="124" ht="30">
      <c r="A124" s="35" t="s">
        <v>61</v>
      </c>
      <c r="B124" s="42"/>
      <c r="C124" s="43"/>
      <c r="D124" s="43"/>
      <c r="E124" s="45" t="s">
        <v>418</v>
      </c>
      <c r="F124" s="43"/>
      <c r="G124" s="43"/>
      <c r="H124" s="43"/>
      <c r="I124" s="43"/>
      <c r="J124" s="44"/>
    </row>
    <row r="125">
      <c r="A125" s="35" t="s">
        <v>53</v>
      </c>
      <c r="B125" s="35">
        <v>38</v>
      </c>
      <c r="C125" s="36" t="s">
        <v>419</v>
      </c>
      <c r="D125" s="35" t="s">
        <v>55</v>
      </c>
      <c r="E125" s="37" t="s">
        <v>420</v>
      </c>
      <c r="F125" s="38" t="s">
        <v>129</v>
      </c>
      <c r="G125" s="39">
        <v>51.667999999999999</v>
      </c>
      <c r="H125" s="40">
        <v>0</v>
      </c>
      <c r="I125" s="40">
        <f>ROUND(G125*H125,P4)</f>
        <v>0</v>
      </c>
      <c r="J125" s="38" t="s">
        <v>58</v>
      </c>
      <c r="O125" s="41">
        <f>I125*0.21</f>
        <v>0</v>
      </c>
      <c r="P125">
        <v>3</v>
      </c>
    </row>
    <row r="126" ht="30">
      <c r="A126" s="35" t="s">
        <v>59</v>
      </c>
      <c r="B126" s="42"/>
      <c r="C126" s="43"/>
      <c r="D126" s="43"/>
      <c r="E126" s="37" t="s">
        <v>421</v>
      </c>
      <c r="F126" s="43"/>
      <c r="G126" s="43"/>
      <c r="H126" s="43"/>
      <c r="I126" s="43"/>
      <c r="J126" s="44"/>
    </row>
    <row r="127" ht="45">
      <c r="A127" s="35" t="s">
        <v>61</v>
      </c>
      <c r="B127" s="42"/>
      <c r="C127" s="43"/>
      <c r="D127" s="43"/>
      <c r="E127" s="45" t="s">
        <v>422</v>
      </c>
      <c r="F127" s="43"/>
      <c r="G127" s="43"/>
      <c r="H127" s="43"/>
      <c r="I127" s="43"/>
      <c r="J127" s="44"/>
    </row>
    <row r="128">
      <c r="A128" s="29" t="s">
        <v>50</v>
      </c>
      <c r="B128" s="30"/>
      <c r="C128" s="31" t="s">
        <v>213</v>
      </c>
      <c r="D128" s="32"/>
      <c r="E128" s="29" t="s">
        <v>214</v>
      </c>
      <c r="F128" s="32"/>
      <c r="G128" s="32"/>
      <c r="H128" s="32"/>
      <c r="I128" s="33">
        <f>SUMIFS(I129:I134,A129:A134,"P")</f>
        <v>0</v>
      </c>
      <c r="J128" s="34"/>
    </row>
    <row r="129">
      <c r="A129" s="35" t="s">
        <v>53</v>
      </c>
      <c r="B129" s="35">
        <v>39</v>
      </c>
      <c r="C129" s="36" t="s">
        <v>228</v>
      </c>
      <c r="D129" s="35" t="s">
        <v>55</v>
      </c>
      <c r="E129" s="37" t="s">
        <v>229</v>
      </c>
      <c r="F129" s="38" t="s">
        <v>140</v>
      </c>
      <c r="G129" s="39">
        <v>243.59999999999999</v>
      </c>
      <c r="H129" s="40">
        <v>0</v>
      </c>
      <c r="I129" s="40">
        <f>ROUND(G129*H129,P4)</f>
        <v>0</v>
      </c>
      <c r="J129" s="38" t="s">
        <v>58</v>
      </c>
      <c r="O129" s="41">
        <f>I129*0.21</f>
        <v>0</v>
      </c>
      <c r="P129">
        <v>3</v>
      </c>
    </row>
    <row r="130">
      <c r="A130" s="35" t="s">
        <v>59</v>
      </c>
      <c r="B130" s="42"/>
      <c r="C130" s="43"/>
      <c r="D130" s="43"/>
      <c r="E130" s="37" t="s">
        <v>231</v>
      </c>
      <c r="F130" s="43"/>
      <c r="G130" s="43"/>
      <c r="H130" s="43"/>
      <c r="I130" s="43"/>
      <c r="J130" s="44"/>
    </row>
    <row r="131" ht="30">
      <c r="A131" s="35" t="s">
        <v>61</v>
      </c>
      <c r="B131" s="42"/>
      <c r="C131" s="43"/>
      <c r="D131" s="43"/>
      <c r="E131" s="45" t="s">
        <v>423</v>
      </c>
      <c r="F131" s="43"/>
      <c r="G131" s="43"/>
      <c r="H131" s="43"/>
      <c r="I131" s="43"/>
      <c r="J131" s="44"/>
    </row>
    <row r="132">
      <c r="A132" s="35" t="s">
        <v>53</v>
      </c>
      <c r="B132" s="35">
        <v>40</v>
      </c>
      <c r="C132" s="36" t="s">
        <v>424</v>
      </c>
      <c r="D132" s="35" t="s">
        <v>55</v>
      </c>
      <c r="E132" s="37" t="s">
        <v>425</v>
      </c>
      <c r="F132" s="38" t="s">
        <v>140</v>
      </c>
      <c r="G132" s="39">
        <v>243.59999999999999</v>
      </c>
      <c r="H132" s="40">
        <v>0</v>
      </c>
      <c r="I132" s="40">
        <f>ROUND(G132*H132,P4)</f>
        <v>0</v>
      </c>
      <c r="J132" s="38" t="s">
        <v>58</v>
      </c>
      <c r="O132" s="41">
        <f>I132*0.21</f>
        <v>0</v>
      </c>
      <c r="P132">
        <v>3</v>
      </c>
    </row>
    <row r="133" ht="30">
      <c r="A133" s="35" t="s">
        <v>59</v>
      </c>
      <c r="B133" s="42"/>
      <c r="C133" s="43"/>
      <c r="D133" s="43"/>
      <c r="E133" s="37" t="s">
        <v>426</v>
      </c>
      <c r="F133" s="43"/>
      <c r="G133" s="43"/>
      <c r="H133" s="43"/>
      <c r="I133" s="43"/>
      <c r="J133" s="44"/>
    </row>
    <row r="134" ht="30">
      <c r="A134" s="35" t="s">
        <v>61</v>
      </c>
      <c r="B134" s="42"/>
      <c r="C134" s="43"/>
      <c r="D134" s="43"/>
      <c r="E134" s="45" t="s">
        <v>427</v>
      </c>
      <c r="F134" s="43"/>
      <c r="G134" s="43"/>
      <c r="H134" s="43"/>
      <c r="I134" s="43"/>
      <c r="J134" s="44"/>
    </row>
    <row r="135">
      <c r="A135" s="29" t="s">
        <v>50</v>
      </c>
      <c r="B135" s="30"/>
      <c r="C135" s="31" t="s">
        <v>428</v>
      </c>
      <c r="D135" s="32"/>
      <c r="E135" s="29" t="s">
        <v>429</v>
      </c>
      <c r="F135" s="32"/>
      <c r="G135" s="32"/>
      <c r="H135" s="32"/>
      <c r="I135" s="33">
        <f>SUMIFS(I136:I156,A136:A156,"P")</f>
        <v>0</v>
      </c>
      <c r="J135" s="34"/>
    </row>
    <row r="136" ht="30">
      <c r="A136" s="35" t="s">
        <v>53</v>
      </c>
      <c r="B136" s="35">
        <v>41</v>
      </c>
      <c r="C136" s="36" t="s">
        <v>430</v>
      </c>
      <c r="D136" s="35" t="s">
        <v>55</v>
      </c>
      <c r="E136" s="37" t="s">
        <v>431</v>
      </c>
      <c r="F136" s="38" t="s">
        <v>140</v>
      </c>
      <c r="G136" s="39">
        <v>52.799999999999997</v>
      </c>
      <c r="H136" s="40">
        <v>0</v>
      </c>
      <c r="I136" s="40">
        <f>ROUND(G136*H136,P4)</f>
        <v>0</v>
      </c>
      <c r="J136" s="38" t="s">
        <v>58</v>
      </c>
      <c r="O136" s="41">
        <f>I136*0.21</f>
        <v>0</v>
      </c>
      <c r="P136">
        <v>3</v>
      </c>
    </row>
    <row r="137" ht="45">
      <c r="A137" s="35" t="s">
        <v>59</v>
      </c>
      <c r="B137" s="42"/>
      <c r="C137" s="43"/>
      <c r="D137" s="43"/>
      <c r="E137" s="37" t="s">
        <v>432</v>
      </c>
      <c r="F137" s="43"/>
      <c r="G137" s="43"/>
      <c r="H137" s="43"/>
      <c r="I137" s="43"/>
      <c r="J137" s="44"/>
    </row>
    <row r="138" ht="30">
      <c r="A138" s="35" t="s">
        <v>61</v>
      </c>
      <c r="B138" s="42"/>
      <c r="C138" s="43"/>
      <c r="D138" s="43"/>
      <c r="E138" s="45" t="s">
        <v>433</v>
      </c>
      <c r="F138" s="43"/>
      <c r="G138" s="43"/>
      <c r="H138" s="43"/>
      <c r="I138" s="43"/>
      <c r="J138" s="44"/>
    </row>
    <row r="139" ht="30">
      <c r="A139" s="35" t="s">
        <v>53</v>
      </c>
      <c r="B139" s="35">
        <v>42</v>
      </c>
      <c r="C139" s="36" t="s">
        <v>434</v>
      </c>
      <c r="D139" s="35" t="s">
        <v>55</v>
      </c>
      <c r="E139" s="37" t="s">
        <v>435</v>
      </c>
      <c r="F139" s="38" t="s">
        <v>140</v>
      </c>
      <c r="G139" s="39">
        <v>13.199999999999999</v>
      </c>
      <c r="H139" s="40">
        <v>0</v>
      </c>
      <c r="I139" s="40">
        <f>ROUND(G139*H139,P4)</f>
        <v>0</v>
      </c>
      <c r="J139" s="38" t="s">
        <v>221</v>
      </c>
      <c r="O139" s="41">
        <f>I139*0.21</f>
        <v>0</v>
      </c>
      <c r="P139">
        <v>3</v>
      </c>
    </row>
    <row r="140" ht="45">
      <c r="A140" s="35" t="s">
        <v>59</v>
      </c>
      <c r="B140" s="42"/>
      <c r="C140" s="43"/>
      <c r="D140" s="43"/>
      <c r="E140" s="37" t="s">
        <v>432</v>
      </c>
      <c r="F140" s="43"/>
      <c r="G140" s="43"/>
      <c r="H140" s="43"/>
      <c r="I140" s="43"/>
      <c r="J140" s="44"/>
    </row>
    <row r="141" ht="30">
      <c r="A141" s="35" t="s">
        <v>61</v>
      </c>
      <c r="B141" s="42"/>
      <c r="C141" s="43"/>
      <c r="D141" s="43"/>
      <c r="E141" s="45" t="s">
        <v>436</v>
      </c>
      <c r="F141" s="43"/>
      <c r="G141" s="43"/>
      <c r="H141" s="43"/>
      <c r="I141" s="43"/>
      <c r="J141" s="44"/>
    </row>
    <row r="142" ht="30">
      <c r="A142" s="35" t="s">
        <v>53</v>
      </c>
      <c r="B142" s="35">
        <v>43</v>
      </c>
      <c r="C142" s="36" t="s">
        <v>437</v>
      </c>
      <c r="D142" s="35" t="s">
        <v>55</v>
      </c>
      <c r="E142" s="37" t="s">
        <v>438</v>
      </c>
      <c r="F142" s="38" t="s">
        <v>140</v>
      </c>
      <c r="G142" s="39">
        <v>26.399999999999999</v>
      </c>
      <c r="H142" s="40">
        <v>0</v>
      </c>
      <c r="I142" s="40">
        <f>ROUND(G142*H142,P4)</f>
        <v>0</v>
      </c>
      <c r="J142" s="38" t="s">
        <v>58</v>
      </c>
      <c r="O142" s="41">
        <f>I142*0.21</f>
        <v>0</v>
      </c>
      <c r="P142">
        <v>3</v>
      </c>
    </row>
    <row r="143" ht="45">
      <c r="A143" s="35" t="s">
        <v>59</v>
      </c>
      <c r="B143" s="42"/>
      <c r="C143" s="43"/>
      <c r="D143" s="43"/>
      <c r="E143" s="37" t="s">
        <v>432</v>
      </c>
      <c r="F143" s="43"/>
      <c r="G143" s="43"/>
      <c r="H143" s="43"/>
      <c r="I143" s="43"/>
      <c r="J143" s="44"/>
    </row>
    <row r="144" ht="30">
      <c r="A144" s="35" t="s">
        <v>61</v>
      </c>
      <c r="B144" s="42"/>
      <c r="C144" s="43"/>
      <c r="D144" s="43"/>
      <c r="E144" s="45" t="s">
        <v>439</v>
      </c>
      <c r="F144" s="43"/>
      <c r="G144" s="43"/>
      <c r="H144" s="43"/>
      <c r="I144" s="43"/>
      <c r="J144" s="44"/>
    </row>
    <row r="145">
      <c r="A145" s="35" t="s">
        <v>53</v>
      </c>
      <c r="B145" s="35">
        <v>44</v>
      </c>
      <c r="C145" s="36" t="s">
        <v>440</v>
      </c>
      <c r="D145" s="35" t="s">
        <v>55</v>
      </c>
      <c r="E145" s="37" t="s">
        <v>441</v>
      </c>
      <c r="F145" s="38" t="s">
        <v>140</v>
      </c>
      <c r="G145" s="39">
        <v>264</v>
      </c>
      <c r="H145" s="40">
        <v>0</v>
      </c>
      <c r="I145" s="40">
        <f>ROUND(G145*H145,P4)</f>
        <v>0</v>
      </c>
      <c r="J145" s="38" t="s">
        <v>58</v>
      </c>
      <c r="O145" s="41">
        <f>I145*0.21</f>
        <v>0</v>
      </c>
      <c r="P145">
        <v>3</v>
      </c>
    </row>
    <row r="146">
      <c r="A146" s="35" t="s">
        <v>59</v>
      </c>
      <c r="B146" s="42"/>
      <c r="C146" s="43"/>
      <c r="D146" s="43"/>
      <c r="E146" s="37" t="s">
        <v>442</v>
      </c>
      <c r="F146" s="43"/>
      <c r="G146" s="43"/>
      <c r="H146" s="43"/>
      <c r="I146" s="43"/>
      <c r="J146" s="44"/>
    </row>
    <row r="147" ht="30">
      <c r="A147" s="35" t="s">
        <v>61</v>
      </c>
      <c r="B147" s="42"/>
      <c r="C147" s="43"/>
      <c r="D147" s="43"/>
      <c r="E147" s="45" t="s">
        <v>443</v>
      </c>
      <c r="F147" s="43"/>
      <c r="G147" s="43"/>
      <c r="H147" s="43"/>
      <c r="I147" s="43"/>
      <c r="J147" s="44"/>
    </row>
    <row r="148">
      <c r="A148" s="35" t="s">
        <v>53</v>
      </c>
      <c r="B148" s="35">
        <v>45</v>
      </c>
      <c r="C148" s="36" t="s">
        <v>444</v>
      </c>
      <c r="D148" s="35" t="s">
        <v>55</v>
      </c>
      <c r="E148" s="37" t="s">
        <v>445</v>
      </c>
      <c r="F148" s="38" t="s">
        <v>140</v>
      </c>
      <c r="G148" s="39">
        <v>19.800000000000001</v>
      </c>
      <c r="H148" s="40">
        <v>0</v>
      </c>
      <c r="I148" s="40">
        <f>ROUND(G148*H148,P4)</f>
        <v>0</v>
      </c>
      <c r="J148" s="38" t="s">
        <v>58</v>
      </c>
      <c r="O148" s="41">
        <f>I148*0.21</f>
        <v>0</v>
      </c>
      <c r="P148">
        <v>3</v>
      </c>
    </row>
    <row r="149">
      <c r="A149" s="35" t="s">
        <v>59</v>
      </c>
      <c r="B149" s="42"/>
      <c r="C149" s="43"/>
      <c r="D149" s="43"/>
      <c r="E149" s="37" t="s">
        <v>446</v>
      </c>
      <c r="F149" s="43"/>
      <c r="G149" s="43"/>
      <c r="H149" s="43"/>
      <c r="I149" s="43"/>
      <c r="J149" s="44"/>
    </row>
    <row r="150" ht="30">
      <c r="A150" s="35" t="s">
        <v>61</v>
      </c>
      <c r="B150" s="42"/>
      <c r="C150" s="43"/>
      <c r="D150" s="43"/>
      <c r="E150" s="45" t="s">
        <v>447</v>
      </c>
      <c r="F150" s="43"/>
      <c r="G150" s="43"/>
      <c r="H150" s="43"/>
      <c r="I150" s="43"/>
      <c r="J150" s="44"/>
    </row>
    <row r="151">
      <c r="A151" s="35" t="s">
        <v>53</v>
      </c>
      <c r="B151" s="35">
        <v>46</v>
      </c>
      <c r="C151" s="36" t="s">
        <v>448</v>
      </c>
      <c r="D151" s="35" t="s">
        <v>55</v>
      </c>
      <c r="E151" s="37" t="s">
        <v>449</v>
      </c>
      <c r="F151" s="38" t="s">
        <v>167</v>
      </c>
      <c r="G151" s="39">
        <v>25</v>
      </c>
      <c r="H151" s="40">
        <v>0</v>
      </c>
      <c r="I151" s="40">
        <f>ROUND(G151*H151,P4)</f>
        <v>0</v>
      </c>
      <c r="J151" s="38" t="s">
        <v>58</v>
      </c>
      <c r="O151" s="41">
        <f>I151*0.21</f>
        <v>0</v>
      </c>
      <c r="P151">
        <v>3</v>
      </c>
    </row>
    <row r="152" ht="45">
      <c r="A152" s="35" t="s">
        <v>59</v>
      </c>
      <c r="B152" s="42"/>
      <c r="C152" s="43"/>
      <c r="D152" s="43"/>
      <c r="E152" s="37" t="s">
        <v>450</v>
      </c>
      <c r="F152" s="43"/>
      <c r="G152" s="43"/>
      <c r="H152" s="43"/>
      <c r="I152" s="43"/>
      <c r="J152" s="44"/>
    </row>
    <row r="153" ht="30">
      <c r="A153" s="35" t="s">
        <v>61</v>
      </c>
      <c r="B153" s="42"/>
      <c r="C153" s="43"/>
      <c r="D153" s="43"/>
      <c r="E153" s="45" t="s">
        <v>451</v>
      </c>
      <c r="F153" s="43"/>
      <c r="G153" s="43"/>
      <c r="H153" s="43"/>
      <c r="I153" s="43"/>
      <c r="J153" s="44"/>
    </row>
    <row r="154">
      <c r="A154" s="35" t="s">
        <v>53</v>
      </c>
      <c r="B154" s="35">
        <v>47</v>
      </c>
      <c r="C154" s="36" t="s">
        <v>452</v>
      </c>
      <c r="D154" s="35" t="s">
        <v>55</v>
      </c>
      <c r="E154" s="37" t="s">
        <v>453</v>
      </c>
      <c r="F154" s="38" t="s">
        <v>140</v>
      </c>
      <c r="G154" s="39">
        <v>419.33999999999997</v>
      </c>
      <c r="H154" s="40">
        <v>0</v>
      </c>
      <c r="I154" s="40">
        <f>ROUND(G154*H154,P4)</f>
        <v>0</v>
      </c>
      <c r="J154" s="38" t="s">
        <v>58</v>
      </c>
      <c r="O154" s="41">
        <f>I154*0.21</f>
        <v>0</v>
      </c>
      <c r="P154">
        <v>3</v>
      </c>
    </row>
    <row r="155" ht="45">
      <c r="A155" s="35" t="s">
        <v>59</v>
      </c>
      <c r="B155" s="42"/>
      <c r="C155" s="43"/>
      <c r="D155" s="43"/>
      <c r="E155" s="37" t="s">
        <v>454</v>
      </c>
      <c r="F155" s="43"/>
      <c r="G155" s="43"/>
      <c r="H155" s="43"/>
      <c r="I155" s="43"/>
      <c r="J155" s="44"/>
    </row>
    <row r="156" ht="30">
      <c r="A156" s="35" t="s">
        <v>61</v>
      </c>
      <c r="B156" s="42"/>
      <c r="C156" s="43"/>
      <c r="D156" s="43"/>
      <c r="E156" s="45" t="s">
        <v>455</v>
      </c>
      <c r="F156" s="43"/>
      <c r="G156" s="43"/>
      <c r="H156" s="43"/>
      <c r="I156" s="43"/>
      <c r="J156" s="44"/>
    </row>
    <row r="157">
      <c r="A157" s="29" t="s">
        <v>50</v>
      </c>
      <c r="B157" s="30"/>
      <c r="C157" s="31" t="s">
        <v>245</v>
      </c>
      <c r="D157" s="32"/>
      <c r="E157" s="29" t="s">
        <v>246</v>
      </c>
      <c r="F157" s="32"/>
      <c r="G157" s="32"/>
      <c r="H157" s="32"/>
      <c r="I157" s="33">
        <f>SUMIFS(I158:I178,A158:A178,"P")</f>
        <v>0</v>
      </c>
      <c r="J157" s="34"/>
    </row>
    <row r="158" ht="30">
      <c r="A158" s="35" t="s">
        <v>53</v>
      </c>
      <c r="B158" s="35">
        <v>48</v>
      </c>
      <c r="C158" s="36" t="s">
        <v>456</v>
      </c>
      <c r="D158" s="35" t="s">
        <v>55</v>
      </c>
      <c r="E158" s="37" t="s">
        <v>457</v>
      </c>
      <c r="F158" s="38" t="s">
        <v>140</v>
      </c>
      <c r="G158" s="39">
        <v>344.08499999999998</v>
      </c>
      <c r="H158" s="40">
        <v>0</v>
      </c>
      <c r="I158" s="40">
        <f>ROUND(G158*H158,P4)</f>
        <v>0</v>
      </c>
      <c r="J158" s="38" t="s">
        <v>58</v>
      </c>
      <c r="O158" s="41">
        <f>I158*0.21</f>
        <v>0</v>
      </c>
      <c r="P158">
        <v>3</v>
      </c>
    </row>
    <row r="159">
      <c r="A159" s="35" t="s">
        <v>59</v>
      </c>
      <c r="B159" s="42"/>
      <c r="C159" s="43"/>
      <c r="D159" s="43"/>
      <c r="E159" s="37" t="s">
        <v>458</v>
      </c>
      <c r="F159" s="43"/>
      <c r="G159" s="43"/>
      <c r="H159" s="43"/>
      <c r="I159" s="43"/>
      <c r="J159" s="44"/>
    </row>
    <row r="160" ht="30">
      <c r="A160" s="35" t="s">
        <v>61</v>
      </c>
      <c r="B160" s="42"/>
      <c r="C160" s="43"/>
      <c r="D160" s="43"/>
      <c r="E160" s="45" t="s">
        <v>459</v>
      </c>
      <c r="F160" s="43"/>
      <c r="G160" s="43"/>
      <c r="H160" s="43"/>
      <c r="I160" s="43"/>
      <c r="J160" s="44"/>
    </row>
    <row r="161">
      <c r="A161" s="35" t="s">
        <v>53</v>
      </c>
      <c r="B161" s="35">
        <v>49</v>
      </c>
      <c r="C161" s="36" t="s">
        <v>460</v>
      </c>
      <c r="D161" s="35" t="s">
        <v>55</v>
      </c>
      <c r="E161" s="37" t="s">
        <v>461</v>
      </c>
      <c r="F161" s="38" t="s">
        <v>140</v>
      </c>
      <c r="G161" s="39">
        <v>109.62</v>
      </c>
      <c r="H161" s="40">
        <v>0</v>
      </c>
      <c r="I161" s="40">
        <f>ROUND(G161*H161,P4)</f>
        <v>0</v>
      </c>
      <c r="J161" s="38" t="s">
        <v>58</v>
      </c>
      <c r="O161" s="41">
        <f>I161*0.21</f>
        <v>0</v>
      </c>
      <c r="P161">
        <v>3</v>
      </c>
    </row>
    <row r="162" ht="30">
      <c r="A162" s="35" t="s">
        <v>59</v>
      </c>
      <c r="B162" s="42"/>
      <c r="C162" s="43"/>
      <c r="D162" s="43"/>
      <c r="E162" s="37" t="s">
        <v>462</v>
      </c>
      <c r="F162" s="43"/>
      <c r="G162" s="43"/>
      <c r="H162" s="43"/>
      <c r="I162" s="43"/>
      <c r="J162" s="44"/>
    </row>
    <row r="163" ht="45">
      <c r="A163" s="35" t="s">
        <v>61</v>
      </c>
      <c r="B163" s="42"/>
      <c r="C163" s="43"/>
      <c r="D163" s="43"/>
      <c r="E163" s="45" t="s">
        <v>463</v>
      </c>
      <c r="F163" s="43"/>
      <c r="G163" s="43"/>
      <c r="H163" s="43"/>
      <c r="I163" s="43"/>
      <c r="J163" s="44"/>
    </row>
    <row r="164">
      <c r="A164" s="35" t="s">
        <v>53</v>
      </c>
      <c r="B164" s="35">
        <v>50</v>
      </c>
      <c r="C164" s="36" t="s">
        <v>464</v>
      </c>
      <c r="D164" s="35" t="s">
        <v>55</v>
      </c>
      <c r="E164" s="37" t="s">
        <v>465</v>
      </c>
      <c r="F164" s="38" t="s">
        <v>140</v>
      </c>
      <c r="G164" s="39">
        <v>398.05200000000002</v>
      </c>
      <c r="H164" s="40">
        <v>0</v>
      </c>
      <c r="I164" s="40">
        <f>ROUND(G164*H164,P4)</f>
        <v>0</v>
      </c>
      <c r="J164" s="38" t="s">
        <v>58</v>
      </c>
      <c r="O164" s="41">
        <f>I164*0.21</f>
        <v>0</v>
      </c>
      <c r="P164">
        <v>3</v>
      </c>
    </row>
    <row r="165" ht="45">
      <c r="A165" s="35" t="s">
        <v>59</v>
      </c>
      <c r="B165" s="42"/>
      <c r="C165" s="43"/>
      <c r="D165" s="43"/>
      <c r="E165" s="37" t="s">
        <v>466</v>
      </c>
      <c r="F165" s="43"/>
      <c r="G165" s="43"/>
      <c r="H165" s="43"/>
      <c r="I165" s="43"/>
      <c r="J165" s="44"/>
    </row>
    <row r="166" ht="60">
      <c r="A166" s="35" t="s">
        <v>61</v>
      </c>
      <c r="B166" s="42"/>
      <c r="C166" s="43"/>
      <c r="D166" s="43"/>
      <c r="E166" s="45" t="s">
        <v>467</v>
      </c>
      <c r="F166" s="43"/>
      <c r="G166" s="43"/>
      <c r="H166" s="43"/>
      <c r="I166" s="43"/>
      <c r="J166" s="44"/>
    </row>
    <row r="167">
      <c r="A167" s="35" t="s">
        <v>53</v>
      </c>
      <c r="B167" s="35">
        <v>51</v>
      </c>
      <c r="C167" s="36" t="s">
        <v>468</v>
      </c>
      <c r="D167" s="35" t="s">
        <v>55</v>
      </c>
      <c r="E167" s="37" t="s">
        <v>469</v>
      </c>
      <c r="F167" s="38" t="s">
        <v>167</v>
      </c>
      <c r="G167" s="39">
        <v>2</v>
      </c>
      <c r="H167" s="40">
        <v>0</v>
      </c>
      <c r="I167" s="40">
        <f>ROUND(G167*H167,P4)</f>
        <v>0</v>
      </c>
      <c r="J167" s="38" t="s">
        <v>58</v>
      </c>
      <c r="O167" s="41">
        <f>I167*0.21</f>
        <v>0</v>
      </c>
      <c r="P167">
        <v>3</v>
      </c>
    </row>
    <row r="168" ht="30">
      <c r="A168" s="35" t="s">
        <v>59</v>
      </c>
      <c r="B168" s="42"/>
      <c r="C168" s="43"/>
      <c r="D168" s="43"/>
      <c r="E168" s="37" t="s">
        <v>470</v>
      </c>
      <c r="F168" s="43"/>
      <c r="G168" s="43"/>
      <c r="H168" s="43"/>
      <c r="I168" s="43"/>
      <c r="J168" s="44"/>
    </row>
    <row r="169" ht="30">
      <c r="A169" s="35" t="s">
        <v>61</v>
      </c>
      <c r="B169" s="42"/>
      <c r="C169" s="43"/>
      <c r="D169" s="43"/>
      <c r="E169" s="45" t="s">
        <v>471</v>
      </c>
      <c r="F169" s="43"/>
      <c r="G169" s="43"/>
      <c r="H169" s="43"/>
      <c r="I169" s="43"/>
      <c r="J169" s="44"/>
    </row>
    <row r="170">
      <c r="A170" s="35" t="s">
        <v>53</v>
      </c>
      <c r="B170" s="35">
        <v>52</v>
      </c>
      <c r="C170" s="36" t="s">
        <v>472</v>
      </c>
      <c r="D170" s="35" t="s">
        <v>55</v>
      </c>
      <c r="E170" s="37" t="s">
        <v>473</v>
      </c>
      <c r="F170" s="38" t="s">
        <v>140</v>
      </c>
      <c r="G170" s="39">
        <v>264</v>
      </c>
      <c r="H170" s="40">
        <v>0</v>
      </c>
      <c r="I170" s="40">
        <f>ROUND(G170*H170,P4)</f>
        <v>0</v>
      </c>
      <c r="J170" s="38" t="s">
        <v>58</v>
      </c>
      <c r="O170" s="41">
        <f>I170*0.21</f>
        <v>0</v>
      </c>
      <c r="P170">
        <v>3</v>
      </c>
    </row>
    <row r="171" ht="30">
      <c r="A171" s="35" t="s">
        <v>59</v>
      </c>
      <c r="B171" s="42"/>
      <c r="C171" s="43"/>
      <c r="D171" s="43"/>
      <c r="E171" s="37" t="s">
        <v>474</v>
      </c>
      <c r="F171" s="43"/>
      <c r="G171" s="43"/>
      <c r="H171" s="43"/>
      <c r="I171" s="43"/>
      <c r="J171" s="44"/>
    </row>
    <row r="172" ht="30">
      <c r="A172" s="35" t="s">
        <v>61</v>
      </c>
      <c r="B172" s="42"/>
      <c r="C172" s="43"/>
      <c r="D172" s="43"/>
      <c r="E172" s="45" t="s">
        <v>443</v>
      </c>
      <c r="F172" s="43"/>
      <c r="G172" s="43"/>
      <c r="H172" s="43"/>
      <c r="I172" s="43"/>
      <c r="J172" s="44"/>
    </row>
    <row r="173">
      <c r="A173" s="35" t="s">
        <v>53</v>
      </c>
      <c r="B173" s="35">
        <v>53</v>
      </c>
      <c r="C173" s="36" t="s">
        <v>475</v>
      </c>
      <c r="D173" s="35" t="s">
        <v>55</v>
      </c>
      <c r="E173" s="37" t="s">
        <v>476</v>
      </c>
      <c r="F173" s="38" t="s">
        <v>140</v>
      </c>
      <c r="G173" s="39">
        <v>18.27</v>
      </c>
      <c r="H173" s="40">
        <v>0</v>
      </c>
      <c r="I173" s="40">
        <f>ROUND(G173*H173,P4)</f>
        <v>0</v>
      </c>
      <c r="J173" s="38" t="s">
        <v>58</v>
      </c>
      <c r="O173" s="41">
        <f>I173*0.21</f>
        <v>0</v>
      </c>
      <c r="P173">
        <v>3</v>
      </c>
    </row>
    <row r="174">
      <c r="A174" s="35" t="s">
        <v>59</v>
      </c>
      <c r="B174" s="42"/>
      <c r="C174" s="43"/>
      <c r="D174" s="43"/>
      <c r="E174" s="37" t="s">
        <v>477</v>
      </c>
      <c r="F174" s="43"/>
      <c r="G174" s="43"/>
      <c r="H174" s="43"/>
      <c r="I174" s="43"/>
      <c r="J174" s="44"/>
    </row>
    <row r="175" ht="45">
      <c r="A175" s="35" t="s">
        <v>61</v>
      </c>
      <c r="B175" s="42"/>
      <c r="C175" s="43"/>
      <c r="D175" s="43"/>
      <c r="E175" s="45" t="s">
        <v>478</v>
      </c>
      <c r="F175" s="43"/>
      <c r="G175" s="43"/>
      <c r="H175" s="43"/>
      <c r="I175" s="43"/>
      <c r="J175" s="44"/>
    </row>
    <row r="176">
      <c r="A176" s="35" t="s">
        <v>53</v>
      </c>
      <c r="B176" s="35">
        <v>54</v>
      </c>
      <c r="C176" s="36" t="s">
        <v>247</v>
      </c>
      <c r="D176" s="35" t="s">
        <v>55</v>
      </c>
      <c r="E176" s="37" t="s">
        <v>248</v>
      </c>
      <c r="F176" s="38" t="s">
        <v>140</v>
      </c>
      <c r="G176" s="39">
        <v>19.800000000000001</v>
      </c>
      <c r="H176" s="40">
        <v>0</v>
      </c>
      <c r="I176" s="40">
        <f>ROUND(G176*H176,P4)</f>
        <v>0</v>
      </c>
      <c r="J176" s="38" t="s">
        <v>58</v>
      </c>
      <c r="O176" s="41">
        <f>I176*0.21</f>
        <v>0</v>
      </c>
      <c r="P176">
        <v>3</v>
      </c>
    </row>
    <row r="177">
      <c r="A177" s="35" t="s">
        <v>59</v>
      </c>
      <c r="B177" s="42"/>
      <c r="C177" s="43"/>
      <c r="D177" s="43"/>
      <c r="E177" s="37" t="s">
        <v>479</v>
      </c>
      <c r="F177" s="43"/>
      <c r="G177" s="43"/>
      <c r="H177" s="43"/>
      <c r="I177" s="43"/>
      <c r="J177" s="44"/>
    </row>
    <row r="178" ht="45">
      <c r="A178" s="35" t="s">
        <v>61</v>
      </c>
      <c r="B178" s="42"/>
      <c r="C178" s="43"/>
      <c r="D178" s="43"/>
      <c r="E178" s="45" t="s">
        <v>480</v>
      </c>
      <c r="F178" s="43"/>
      <c r="G178" s="43"/>
      <c r="H178" s="43"/>
      <c r="I178" s="43"/>
      <c r="J178" s="44"/>
    </row>
    <row r="179">
      <c r="A179" s="29" t="s">
        <v>50</v>
      </c>
      <c r="B179" s="30"/>
      <c r="C179" s="31" t="s">
        <v>251</v>
      </c>
      <c r="D179" s="32"/>
      <c r="E179" s="29" t="s">
        <v>252</v>
      </c>
      <c r="F179" s="32"/>
      <c r="G179" s="32"/>
      <c r="H179" s="32"/>
      <c r="I179" s="33">
        <f>SUMIFS(I180:I188,A180:A188,"P")</f>
        <v>0</v>
      </c>
      <c r="J179" s="34"/>
    </row>
    <row r="180">
      <c r="A180" s="35" t="s">
        <v>53</v>
      </c>
      <c r="B180" s="35">
        <v>55</v>
      </c>
      <c r="C180" s="36" t="s">
        <v>481</v>
      </c>
      <c r="D180" s="35" t="s">
        <v>55</v>
      </c>
      <c r="E180" s="37" t="s">
        <v>482</v>
      </c>
      <c r="F180" s="38" t="s">
        <v>167</v>
      </c>
      <c r="G180" s="39">
        <v>24.826000000000001</v>
      </c>
      <c r="H180" s="40">
        <v>0</v>
      </c>
      <c r="I180" s="40">
        <f>ROUND(G180*H180,P4)</f>
        <v>0</v>
      </c>
      <c r="J180" s="38" t="s">
        <v>58</v>
      </c>
      <c r="O180" s="41">
        <f>I180*0.21</f>
        <v>0</v>
      </c>
      <c r="P180">
        <v>3</v>
      </c>
    </row>
    <row r="181" ht="90">
      <c r="A181" s="35" t="s">
        <v>59</v>
      </c>
      <c r="B181" s="42"/>
      <c r="C181" s="43"/>
      <c r="D181" s="43"/>
      <c r="E181" s="37" t="s">
        <v>483</v>
      </c>
      <c r="F181" s="43"/>
      <c r="G181" s="43"/>
      <c r="H181" s="43"/>
      <c r="I181" s="43"/>
      <c r="J181" s="44"/>
    </row>
    <row r="182" ht="45">
      <c r="A182" s="35" t="s">
        <v>61</v>
      </c>
      <c r="B182" s="42"/>
      <c r="C182" s="43"/>
      <c r="D182" s="43"/>
      <c r="E182" s="45" t="s">
        <v>484</v>
      </c>
      <c r="F182" s="43"/>
      <c r="G182" s="43"/>
      <c r="H182" s="43"/>
      <c r="I182" s="43"/>
      <c r="J182" s="44"/>
    </row>
    <row r="183">
      <c r="A183" s="35" t="s">
        <v>53</v>
      </c>
      <c r="B183" s="35">
        <v>56</v>
      </c>
      <c r="C183" s="36" t="s">
        <v>485</v>
      </c>
      <c r="D183" s="35" t="s">
        <v>55</v>
      </c>
      <c r="E183" s="37" t="s">
        <v>486</v>
      </c>
      <c r="F183" s="38" t="s">
        <v>167</v>
      </c>
      <c r="G183" s="39">
        <v>97.150000000000006</v>
      </c>
      <c r="H183" s="40">
        <v>0</v>
      </c>
      <c r="I183" s="40">
        <f>ROUND(G183*H183,P4)</f>
        <v>0</v>
      </c>
      <c r="J183" s="38" t="s">
        <v>58</v>
      </c>
      <c r="O183" s="41">
        <f>I183*0.21</f>
        <v>0</v>
      </c>
      <c r="P183">
        <v>3</v>
      </c>
    </row>
    <row r="184" ht="30">
      <c r="A184" s="35" t="s">
        <v>59</v>
      </c>
      <c r="B184" s="42"/>
      <c r="C184" s="43"/>
      <c r="D184" s="43"/>
      <c r="E184" s="37" t="s">
        <v>487</v>
      </c>
      <c r="F184" s="43"/>
      <c r="G184" s="43"/>
      <c r="H184" s="43"/>
      <c r="I184" s="43"/>
      <c r="J184" s="44"/>
    </row>
    <row r="185" ht="45">
      <c r="A185" s="35" t="s">
        <v>61</v>
      </c>
      <c r="B185" s="42"/>
      <c r="C185" s="43"/>
      <c r="D185" s="43"/>
      <c r="E185" s="45" t="s">
        <v>488</v>
      </c>
      <c r="F185" s="43"/>
      <c r="G185" s="43"/>
      <c r="H185" s="43"/>
      <c r="I185" s="43"/>
      <c r="J185" s="44"/>
    </row>
    <row r="186">
      <c r="A186" s="35" t="s">
        <v>53</v>
      </c>
      <c r="B186" s="35">
        <v>57</v>
      </c>
      <c r="C186" s="36" t="s">
        <v>489</v>
      </c>
      <c r="D186" s="35" t="s">
        <v>55</v>
      </c>
      <c r="E186" s="37" t="s">
        <v>490</v>
      </c>
      <c r="F186" s="38" t="s">
        <v>167</v>
      </c>
      <c r="G186" s="39">
        <v>66</v>
      </c>
      <c r="H186" s="40">
        <v>0</v>
      </c>
      <c r="I186" s="40">
        <f>ROUND(G186*H186,P4)</f>
        <v>0</v>
      </c>
      <c r="J186" s="38" t="s">
        <v>58</v>
      </c>
      <c r="O186" s="41">
        <f>I186*0.21</f>
        <v>0</v>
      </c>
      <c r="P186">
        <v>3</v>
      </c>
    </row>
    <row r="187" ht="30">
      <c r="A187" s="35" t="s">
        <v>59</v>
      </c>
      <c r="B187" s="42"/>
      <c r="C187" s="43"/>
      <c r="D187" s="43"/>
      <c r="E187" s="37" t="s">
        <v>491</v>
      </c>
      <c r="F187" s="43"/>
      <c r="G187" s="43"/>
      <c r="H187" s="43"/>
      <c r="I187" s="43"/>
      <c r="J187" s="44"/>
    </row>
    <row r="188" ht="45">
      <c r="A188" s="35" t="s">
        <v>61</v>
      </c>
      <c r="B188" s="42"/>
      <c r="C188" s="43"/>
      <c r="D188" s="43"/>
      <c r="E188" s="45" t="s">
        <v>492</v>
      </c>
      <c r="F188" s="43"/>
      <c r="G188" s="43"/>
      <c r="H188" s="43"/>
      <c r="I188" s="43"/>
      <c r="J188" s="44"/>
    </row>
    <row r="189">
      <c r="A189" s="29" t="s">
        <v>50</v>
      </c>
      <c r="B189" s="30"/>
      <c r="C189" s="31" t="s">
        <v>257</v>
      </c>
      <c r="D189" s="32"/>
      <c r="E189" s="29" t="s">
        <v>258</v>
      </c>
      <c r="F189" s="32"/>
      <c r="G189" s="32"/>
      <c r="H189" s="32"/>
      <c r="I189" s="33">
        <f>SUMIFS(I190:I261,A190:A261,"P")</f>
        <v>0</v>
      </c>
      <c r="J189" s="34"/>
    </row>
    <row r="190">
      <c r="A190" s="35" t="s">
        <v>53</v>
      </c>
      <c r="B190" s="35">
        <v>58</v>
      </c>
      <c r="C190" s="36" t="s">
        <v>493</v>
      </c>
      <c r="D190" s="35" t="s">
        <v>55</v>
      </c>
      <c r="E190" s="37" t="s">
        <v>494</v>
      </c>
      <c r="F190" s="38" t="s">
        <v>167</v>
      </c>
      <c r="G190" s="39">
        <v>66</v>
      </c>
      <c r="H190" s="40">
        <v>0</v>
      </c>
      <c r="I190" s="40">
        <f>ROUND(G190*H190,P4)</f>
        <v>0</v>
      </c>
      <c r="J190" s="38" t="s">
        <v>58</v>
      </c>
      <c r="O190" s="41">
        <f>I190*0.21</f>
        <v>0</v>
      </c>
      <c r="P190">
        <v>3</v>
      </c>
    </row>
    <row r="191" ht="45">
      <c r="A191" s="35" t="s">
        <v>59</v>
      </c>
      <c r="B191" s="42"/>
      <c r="C191" s="43"/>
      <c r="D191" s="43"/>
      <c r="E191" s="37" t="s">
        <v>495</v>
      </c>
      <c r="F191" s="43"/>
      <c r="G191" s="43"/>
      <c r="H191" s="43"/>
      <c r="I191" s="43"/>
      <c r="J191" s="44"/>
    </row>
    <row r="192" ht="45">
      <c r="A192" s="35" t="s">
        <v>61</v>
      </c>
      <c r="B192" s="42"/>
      <c r="C192" s="43"/>
      <c r="D192" s="43"/>
      <c r="E192" s="45" t="s">
        <v>496</v>
      </c>
      <c r="F192" s="43"/>
      <c r="G192" s="43"/>
      <c r="H192" s="43"/>
      <c r="I192" s="43"/>
      <c r="J192" s="44"/>
    </row>
    <row r="193">
      <c r="A193" s="35" t="s">
        <v>53</v>
      </c>
      <c r="B193" s="35">
        <v>59</v>
      </c>
      <c r="C193" s="36" t="s">
        <v>259</v>
      </c>
      <c r="D193" s="35" t="s">
        <v>55</v>
      </c>
      <c r="E193" s="37" t="s">
        <v>260</v>
      </c>
      <c r="F193" s="38" t="s">
        <v>167</v>
      </c>
      <c r="G193" s="39">
        <v>66</v>
      </c>
      <c r="H193" s="40">
        <v>0</v>
      </c>
      <c r="I193" s="40">
        <f>ROUND(G193*H193,P4)</f>
        <v>0</v>
      </c>
      <c r="J193" s="38" t="s">
        <v>58</v>
      </c>
      <c r="O193" s="41">
        <f>I193*0.21</f>
        <v>0</v>
      </c>
      <c r="P193">
        <v>3</v>
      </c>
    </row>
    <row r="194" ht="45">
      <c r="A194" s="35" t="s">
        <v>59</v>
      </c>
      <c r="B194" s="42"/>
      <c r="C194" s="43"/>
      <c r="D194" s="43"/>
      <c r="E194" s="37" t="s">
        <v>497</v>
      </c>
      <c r="F194" s="43"/>
      <c r="G194" s="43"/>
      <c r="H194" s="43"/>
      <c r="I194" s="43"/>
      <c r="J194" s="44"/>
    </row>
    <row r="195" ht="45">
      <c r="A195" s="35" t="s">
        <v>61</v>
      </c>
      <c r="B195" s="42"/>
      <c r="C195" s="43"/>
      <c r="D195" s="43"/>
      <c r="E195" s="45" t="s">
        <v>498</v>
      </c>
      <c r="F195" s="43"/>
      <c r="G195" s="43"/>
      <c r="H195" s="43"/>
      <c r="I195" s="43"/>
      <c r="J195" s="44"/>
    </row>
    <row r="196">
      <c r="A196" s="35" t="s">
        <v>53</v>
      </c>
      <c r="B196" s="35">
        <v>60</v>
      </c>
      <c r="C196" s="36" t="s">
        <v>499</v>
      </c>
      <c r="D196" s="35" t="s">
        <v>55</v>
      </c>
      <c r="E196" s="37" t="s">
        <v>500</v>
      </c>
      <c r="F196" s="38" t="s">
        <v>87</v>
      </c>
      <c r="G196" s="39">
        <v>14</v>
      </c>
      <c r="H196" s="40">
        <v>0</v>
      </c>
      <c r="I196" s="40">
        <f>ROUND(G196*H196,P4)</f>
        <v>0</v>
      </c>
      <c r="J196" s="38" t="s">
        <v>58</v>
      </c>
      <c r="O196" s="41">
        <f>I196*0.21</f>
        <v>0</v>
      </c>
      <c r="P196">
        <v>3</v>
      </c>
    </row>
    <row r="197">
      <c r="A197" s="35" t="s">
        <v>59</v>
      </c>
      <c r="B197" s="42"/>
      <c r="C197" s="43"/>
      <c r="D197" s="43"/>
      <c r="E197" s="37" t="s">
        <v>501</v>
      </c>
      <c r="F197" s="43"/>
      <c r="G197" s="43"/>
      <c r="H197" s="43"/>
      <c r="I197" s="43"/>
      <c r="J197" s="44"/>
    </row>
    <row r="198" ht="45">
      <c r="A198" s="35" t="s">
        <v>61</v>
      </c>
      <c r="B198" s="42"/>
      <c r="C198" s="43"/>
      <c r="D198" s="43"/>
      <c r="E198" s="45" t="s">
        <v>502</v>
      </c>
      <c r="F198" s="43"/>
      <c r="G198" s="43"/>
      <c r="H198" s="43"/>
      <c r="I198" s="43"/>
      <c r="J198" s="44"/>
    </row>
    <row r="199">
      <c r="A199" s="35" t="s">
        <v>53</v>
      </c>
      <c r="B199" s="35">
        <v>61</v>
      </c>
      <c r="C199" s="36" t="s">
        <v>503</v>
      </c>
      <c r="D199" s="35" t="s">
        <v>55</v>
      </c>
      <c r="E199" s="37" t="s">
        <v>504</v>
      </c>
      <c r="F199" s="38" t="s">
        <v>87</v>
      </c>
      <c r="G199" s="39">
        <v>2</v>
      </c>
      <c r="H199" s="40">
        <v>0</v>
      </c>
      <c r="I199" s="40">
        <f>ROUND(G199*H199,P4)</f>
        <v>0</v>
      </c>
      <c r="J199" s="38" t="s">
        <v>58</v>
      </c>
      <c r="O199" s="41">
        <f>I199*0.21</f>
        <v>0</v>
      </c>
      <c r="P199">
        <v>3</v>
      </c>
    </row>
    <row r="200" ht="30">
      <c r="A200" s="35" t="s">
        <v>59</v>
      </c>
      <c r="B200" s="42"/>
      <c r="C200" s="43"/>
      <c r="D200" s="43"/>
      <c r="E200" s="37" t="s">
        <v>505</v>
      </c>
      <c r="F200" s="43"/>
      <c r="G200" s="43"/>
      <c r="H200" s="43"/>
      <c r="I200" s="43"/>
      <c r="J200" s="44"/>
    </row>
    <row r="201" ht="30">
      <c r="A201" s="35" t="s">
        <v>61</v>
      </c>
      <c r="B201" s="42"/>
      <c r="C201" s="43"/>
      <c r="D201" s="43"/>
      <c r="E201" s="45" t="s">
        <v>104</v>
      </c>
      <c r="F201" s="43"/>
      <c r="G201" s="43"/>
      <c r="H201" s="43"/>
      <c r="I201" s="43"/>
      <c r="J201" s="44"/>
    </row>
    <row r="202" ht="30">
      <c r="A202" s="35" t="s">
        <v>53</v>
      </c>
      <c r="B202" s="35">
        <v>62</v>
      </c>
      <c r="C202" s="36" t="s">
        <v>266</v>
      </c>
      <c r="D202" s="35" t="s">
        <v>55</v>
      </c>
      <c r="E202" s="37" t="s">
        <v>267</v>
      </c>
      <c r="F202" s="38" t="s">
        <v>87</v>
      </c>
      <c r="G202" s="39">
        <v>2</v>
      </c>
      <c r="H202" s="40">
        <v>0</v>
      </c>
      <c r="I202" s="40">
        <f>ROUND(G202*H202,P4)</f>
        <v>0</v>
      </c>
      <c r="J202" s="38" t="s">
        <v>58</v>
      </c>
      <c r="O202" s="41">
        <f>I202*0.21</f>
        <v>0</v>
      </c>
      <c r="P202">
        <v>3</v>
      </c>
    </row>
    <row r="203">
      <c r="A203" s="35" t="s">
        <v>59</v>
      </c>
      <c r="B203" s="42"/>
      <c r="C203" s="43"/>
      <c r="D203" s="43"/>
      <c r="E203" s="37" t="s">
        <v>506</v>
      </c>
      <c r="F203" s="43"/>
      <c r="G203" s="43"/>
      <c r="H203" s="43"/>
      <c r="I203" s="43"/>
      <c r="J203" s="44"/>
    </row>
    <row r="204" ht="45">
      <c r="A204" s="35" t="s">
        <v>61</v>
      </c>
      <c r="B204" s="42"/>
      <c r="C204" s="43"/>
      <c r="D204" s="43"/>
      <c r="E204" s="45" t="s">
        <v>507</v>
      </c>
      <c r="F204" s="43"/>
      <c r="G204" s="43"/>
      <c r="H204" s="43"/>
      <c r="I204" s="43"/>
      <c r="J204" s="44"/>
    </row>
    <row r="205" ht="30">
      <c r="A205" s="35" t="s">
        <v>53</v>
      </c>
      <c r="B205" s="35">
        <v>63</v>
      </c>
      <c r="C205" s="36" t="s">
        <v>274</v>
      </c>
      <c r="D205" s="35" t="s">
        <v>55</v>
      </c>
      <c r="E205" s="37" t="s">
        <v>275</v>
      </c>
      <c r="F205" s="38" t="s">
        <v>87</v>
      </c>
      <c r="G205" s="39">
        <v>2</v>
      </c>
      <c r="H205" s="40">
        <v>0</v>
      </c>
      <c r="I205" s="40">
        <f>ROUND(G205*H205,P4)</f>
        <v>0</v>
      </c>
      <c r="J205" s="38" t="s">
        <v>58</v>
      </c>
      <c r="O205" s="41">
        <f>I205*0.21</f>
        <v>0</v>
      </c>
      <c r="P205">
        <v>3</v>
      </c>
    </row>
    <row r="206">
      <c r="A206" s="35" t="s">
        <v>59</v>
      </c>
      <c r="B206" s="42"/>
      <c r="C206" s="43"/>
      <c r="D206" s="43"/>
      <c r="E206" s="37" t="s">
        <v>508</v>
      </c>
      <c r="F206" s="43"/>
      <c r="G206" s="43"/>
      <c r="H206" s="43"/>
      <c r="I206" s="43"/>
      <c r="J206" s="44"/>
    </row>
    <row r="207" ht="30">
      <c r="A207" s="35" t="s">
        <v>61</v>
      </c>
      <c r="B207" s="42"/>
      <c r="C207" s="43"/>
      <c r="D207" s="43"/>
      <c r="E207" s="45" t="s">
        <v>104</v>
      </c>
      <c r="F207" s="43"/>
      <c r="G207" s="43"/>
      <c r="H207" s="43"/>
      <c r="I207" s="43"/>
      <c r="J207" s="44"/>
    </row>
    <row r="208">
      <c r="A208" s="35" t="s">
        <v>53</v>
      </c>
      <c r="B208" s="35">
        <v>64</v>
      </c>
      <c r="C208" s="36" t="s">
        <v>290</v>
      </c>
      <c r="D208" s="35" t="s">
        <v>55</v>
      </c>
      <c r="E208" s="37" t="s">
        <v>291</v>
      </c>
      <c r="F208" s="38" t="s">
        <v>167</v>
      </c>
      <c r="G208" s="39">
        <v>32.32</v>
      </c>
      <c r="H208" s="40">
        <v>0</v>
      </c>
      <c r="I208" s="40">
        <f>ROUND(G208*H208,P4)</f>
        <v>0</v>
      </c>
      <c r="J208" s="38" t="s">
        <v>58</v>
      </c>
      <c r="O208" s="41">
        <f>I208*0.21</f>
        <v>0</v>
      </c>
      <c r="P208">
        <v>3</v>
      </c>
    </row>
    <row r="209" ht="30">
      <c r="A209" s="35" t="s">
        <v>59</v>
      </c>
      <c r="B209" s="42"/>
      <c r="C209" s="43"/>
      <c r="D209" s="43"/>
      <c r="E209" s="37" t="s">
        <v>509</v>
      </c>
      <c r="F209" s="43"/>
      <c r="G209" s="43"/>
      <c r="H209" s="43"/>
      <c r="I209" s="43"/>
      <c r="J209" s="44"/>
    </row>
    <row r="210" ht="30">
      <c r="A210" s="35" t="s">
        <v>61</v>
      </c>
      <c r="B210" s="42"/>
      <c r="C210" s="43"/>
      <c r="D210" s="43"/>
      <c r="E210" s="45" t="s">
        <v>510</v>
      </c>
      <c r="F210" s="43"/>
      <c r="G210" s="43"/>
      <c r="H210" s="43"/>
      <c r="I210" s="43"/>
      <c r="J210" s="44"/>
    </row>
    <row r="211">
      <c r="A211" s="35" t="s">
        <v>53</v>
      </c>
      <c r="B211" s="35">
        <v>65</v>
      </c>
      <c r="C211" s="36" t="s">
        <v>293</v>
      </c>
      <c r="D211" s="35" t="s">
        <v>294</v>
      </c>
      <c r="E211" s="37" t="s">
        <v>295</v>
      </c>
      <c r="F211" s="38" t="s">
        <v>167</v>
      </c>
      <c r="G211" s="39">
        <v>98</v>
      </c>
      <c r="H211" s="40">
        <v>0</v>
      </c>
      <c r="I211" s="40">
        <f>ROUND(G211*H211,P4)</f>
        <v>0</v>
      </c>
      <c r="J211" s="38" t="s">
        <v>230</v>
      </c>
      <c r="O211" s="41">
        <f>I211*0.21</f>
        <v>0</v>
      </c>
      <c r="P211">
        <v>3</v>
      </c>
    </row>
    <row r="212">
      <c r="A212" s="35" t="s">
        <v>59</v>
      </c>
      <c r="B212" s="42"/>
      <c r="C212" s="43"/>
      <c r="D212" s="43"/>
      <c r="E212" s="37" t="s">
        <v>511</v>
      </c>
      <c r="F212" s="43"/>
      <c r="G212" s="43"/>
      <c r="H212" s="43"/>
      <c r="I212" s="43"/>
      <c r="J212" s="44"/>
    </row>
    <row r="213" ht="60">
      <c r="A213" s="35" t="s">
        <v>61</v>
      </c>
      <c r="B213" s="42"/>
      <c r="C213" s="43"/>
      <c r="D213" s="43"/>
      <c r="E213" s="45" t="s">
        <v>512</v>
      </c>
      <c r="F213" s="43"/>
      <c r="G213" s="43"/>
      <c r="H213" s="43"/>
      <c r="I213" s="43"/>
      <c r="J213" s="44"/>
    </row>
    <row r="214">
      <c r="A214" s="35" t="s">
        <v>53</v>
      </c>
      <c r="B214" s="35">
        <v>66</v>
      </c>
      <c r="C214" s="36" t="s">
        <v>293</v>
      </c>
      <c r="D214" s="35" t="s">
        <v>298</v>
      </c>
      <c r="E214" s="37" t="s">
        <v>295</v>
      </c>
      <c r="F214" s="38" t="s">
        <v>167</v>
      </c>
      <c r="G214" s="39">
        <v>66</v>
      </c>
      <c r="H214" s="40">
        <v>0</v>
      </c>
      <c r="I214" s="40">
        <f>ROUND(G214*H214,P4)</f>
        <v>0</v>
      </c>
      <c r="J214" s="38" t="s">
        <v>230</v>
      </c>
      <c r="O214" s="41">
        <f>I214*0.21</f>
        <v>0</v>
      </c>
      <c r="P214">
        <v>3</v>
      </c>
    </row>
    <row r="215" ht="30">
      <c r="A215" s="35" t="s">
        <v>59</v>
      </c>
      <c r="B215" s="42"/>
      <c r="C215" s="43"/>
      <c r="D215" s="43"/>
      <c r="E215" s="37" t="s">
        <v>513</v>
      </c>
      <c r="F215" s="43"/>
      <c r="G215" s="43"/>
      <c r="H215" s="43"/>
      <c r="I215" s="43"/>
      <c r="J215" s="44"/>
    </row>
    <row r="216" ht="45">
      <c r="A216" s="35" t="s">
        <v>61</v>
      </c>
      <c r="B216" s="42"/>
      <c r="C216" s="43"/>
      <c r="D216" s="43"/>
      <c r="E216" s="45" t="s">
        <v>514</v>
      </c>
      <c r="F216" s="43"/>
      <c r="G216" s="43"/>
      <c r="H216" s="43"/>
      <c r="I216" s="43"/>
      <c r="J216" s="44"/>
    </row>
    <row r="217">
      <c r="A217" s="35" t="s">
        <v>53</v>
      </c>
      <c r="B217" s="35">
        <v>67</v>
      </c>
      <c r="C217" s="36" t="s">
        <v>515</v>
      </c>
      <c r="D217" s="35" t="s">
        <v>55</v>
      </c>
      <c r="E217" s="37" t="s">
        <v>516</v>
      </c>
      <c r="F217" s="38" t="s">
        <v>87</v>
      </c>
      <c r="G217" s="39">
        <v>4</v>
      </c>
      <c r="H217" s="40">
        <v>0</v>
      </c>
      <c r="I217" s="40">
        <f>ROUND(G217*H217,P4)</f>
        <v>0</v>
      </c>
      <c r="J217" s="38" t="s">
        <v>58</v>
      </c>
      <c r="O217" s="41">
        <f>I217*0.21</f>
        <v>0</v>
      </c>
      <c r="P217">
        <v>3</v>
      </c>
    </row>
    <row r="218" ht="30">
      <c r="A218" s="35" t="s">
        <v>59</v>
      </c>
      <c r="B218" s="42"/>
      <c r="C218" s="43"/>
      <c r="D218" s="43"/>
      <c r="E218" s="37" t="s">
        <v>517</v>
      </c>
      <c r="F218" s="43"/>
      <c r="G218" s="43"/>
      <c r="H218" s="43"/>
      <c r="I218" s="43"/>
      <c r="J218" s="44"/>
    </row>
    <row r="219" ht="30">
      <c r="A219" s="35" t="s">
        <v>61</v>
      </c>
      <c r="B219" s="42"/>
      <c r="C219" s="43"/>
      <c r="D219" s="43"/>
      <c r="E219" s="45" t="s">
        <v>256</v>
      </c>
      <c r="F219" s="43"/>
      <c r="G219" s="43"/>
      <c r="H219" s="43"/>
      <c r="I219" s="43"/>
      <c r="J219" s="44"/>
    </row>
    <row r="220">
      <c r="A220" s="35" t="s">
        <v>53</v>
      </c>
      <c r="B220" s="35">
        <v>68</v>
      </c>
      <c r="C220" s="36" t="s">
        <v>518</v>
      </c>
      <c r="D220" s="35" t="s">
        <v>55</v>
      </c>
      <c r="E220" s="37" t="s">
        <v>519</v>
      </c>
      <c r="F220" s="38" t="s">
        <v>140</v>
      </c>
      <c r="G220" s="39">
        <v>419.33999999999997</v>
      </c>
      <c r="H220" s="40">
        <v>0</v>
      </c>
      <c r="I220" s="40">
        <f>ROUND(G220*H220,P4)</f>
        <v>0</v>
      </c>
      <c r="J220" s="38" t="s">
        <v>58</v>
      </c>
      <c r="O220" s="41">
        <f>I220*0.21</f>
        <v>0</v>
      </c>
      <c r="P220">
        <v>3</v>
      </c>
    </row>
    <row r="221" ht="45">
      <c r="A221" s="35" t="s">
        <v>59</v>
      </c>
      <c r="B221" s="42"/>
      <c r="C221" s="43"/>
      <c r="D221" s="43"/>
      <c r="E221" s="37" t="s">
        <v>520</v>
      </c>
      <c r="F221" s="43"/>
      <c r="G221" s="43"/>
      <c r="H221" s="43"/>
      <c r="I221" s="43"/>
      <c r="J221" s="44"/>
    </row>
    <row r="222" ht="30">
      <c r="A222" s="35" t="s">
        <v>61</v>
      </c>
      <c r="B222" s="42"/>
      <c r="C222" s="43"/>
      <c r="D222" s="43"/>
      <c r="E222" s="45" t="s">
        <v>521</v>
      </c>
      <c r="F222" s="43"/>
      <c r="G222" s="43"/>
      <c r="H222" s="43"/>
      <c r="I222" s="43"/>
      <c r="J222" s="44"/>
    </row>
    <row r="223">
      <c r="A223" s="35" t="s">
        <v>53</v>
      </c>
      <c r="B223" s="35">
        <v>69</v>
      </c>
      <c r="C223" s="36" t="s">
        <v>522</v>
      </c>
      <c r="D223" s="35" t="s">
        <v>55</v>
      </c>
      <c r="E223" s="37" t="s">
        <v>523</v>
      </c>
      <c r="F223" s="38" t="s">
        <v>140</v>
      </c>
      <c r="G223" s="39">
        <v>419.33999999999997</v>
      </c>
      <c r="H223" s="40">
        <v>0</v>
      </c>
      <c r="I223" s="40">
        <f>ROUND(G223*H223,P4)</f>
        <v>0</v>
      </c>
      <c r="J223" s="38" t="s">
        <v>58</v>
      </c>
      <c r="O223" s="41">
        <f>I223*0.21</f>
        <v>0</v>
      </c>
      <c r="P223">
        <v>3</v>
      </c>
    </row>
    <row r="224" ht="75">
      <c r="A224" s="35" t="s">
        <v>59</v>
      </c>
      <c r="B224" s="42"/>
      <c r="C224" s="43"/>
      <c r="D224" s="43"/>
      <c r="E224" s="37" t="s">
        <v>524</v>
      </c>
      <c r="F224" s="43"/>
      <c r="G224" s="43"/>
      <c r="H224" s="43"/>
      <c r="I224" s="43"/>
      <c r="J224" s="44"/>
    </row>
    <row r="225" ht="60">
      <c r="A225" s="35" t="s">
        <v>61</v>
      </c>
      <c r="B225" s="42"/>
      <c r="C225" s="43"/>
      <c r="D225" s="43"/>
      <c r="E225" s="45" t="s">
        <v>525</v>
      </c>
      <c r="F225" s="43"/>
      <c r="G225" s="43"/>
      <c r="H225" s="43"/>
      <c r="I225" s="43"/>
      <c r="J225" s="44"/>
    </row>
    <row r="226">
      <c r="A226" s="35" t="s">
        <v>53</v>
      </c>
      <c r="B226" s="35">
        <v>70</v>
      </c>
      <c r="C226" s="36" t="s">
        <v>526</v>
      </c>
      <c r="D226" s="35" t="s">
        <v>55</v>
      </c>
      <c r="E226" s="37" t="s">
        <v>527</v>
      </c>
      <c r="F226" s="38" t="s">
        <v>140</v>
      </c>
      <c r="G226" s="39">
        <v>264</v>
      </c>
      <c r="H226" s="40">
        <v>0</v>
      </c>
      <c r="I226" s="40">
        <f>ROUND(G226*H226,P4)</f>
        <v>0</v>
      </c>
      <c r="J226" s="38" t="s">
        <v>58</v>
      </c>
      <c r="O226" s="41">
        <f>I226*0.21</f>
        <v>0</v>
      </c>
      <c r="P226">
        <v>3</v>
      </c>
    </row>
    <row r="227" ht="45">
      <c r="A227" s="35" t="s">
        <v>59</v>
      </c>
      <c r="B227" s="42"/>
      <c r="C227" s="43"/>
      <c r="D227" s="43"/>
      <c r="E227" s="37" t="s">
        <v>528</v>
      </c>
      <c r="F227" s="43"/>
      <c r="G227" s="43"/>
      <c r="H227" s="43"/>
      <c r="I227" s="43"/>
      <c r="J227" s="44"/>
    </row>
    <row r="228" ht="30">
      <c r="A228" s="35" t="s">
        <v>61</v>
      </c>
      <c r="B228" s="42"/>
      <c r="C228" s="43"/>
      <c r="D228" s="43"/>
      <c r="E228" s="45" t="s">
        <v>529</v>
      </c>
      <c r="F228" s="43"/>
      <c r="G228" s="43"/>
      <c r="H228" s="43"/>
      <c r="I228" s="43"/>
      <c r="J228" s="44"/>
    </row>
    <row r="229">
      <c r="A229" s="35" t="s">
        <v>53</v>
      </c>
      <c r="B229" s="35">
        <v>71</v>
      </c>
      <c r="C229" s="36" t="s">
        <v>530</v>
      </c>
      <c r="D229" s="35" t="s">
        <v>55</v>
      </c>
      <c r="E229" s="37" t="s">
        <v>531</v>
      </c>
      <c r="F229" s="38" t="s">
        <v>140</v>
      </c>
      <c r="G229" s="39">
        <v>264</v>
      </c>
      <c r="H229" s="40">
        <v>0</v>
      </c>
      <c r="I229" s="40">
        <f>ROUND(G229*H229,P4)</f>
        <v>0</v>
      </c>
      <c r="J229" s="38" t="s">
        <v>58</v>
      </c>
      <c r="O229" s="41">
        <f>I229*0.21</f>
        <v>0</v>
      </c>
      <c r="P229">
        <v>3</v>
      </c>
    </row>
    <row r="230" ht="75">
      <c r="A230" s="35" t="s">
        <v>59</v>
      </c>
      <c r="B230" s="42"/>
      <c r="C230" s="43"/>
      <c r="D230" s="43"/>
      <c r="E230" s="37" t="s">
        <v>532</v>
      </c>
      <c r="F230" s="43"/>
      <c r="G230" s="43"/>
      <c r="H230" s="43"/>
      <c r="I230" s="43"/>
      <c r="J230" s="44"/>
    </row>
    <row r="231" ht="30">
      <c r="A231" s="35" t="s">
        <v>61</v>
      </c>
      <c r="B231" s="42"/>
      <c r="C231" s="43"/>
      <c r="D231" s="43"/>
      <c r="E231" s="45" t="s">
        <v>533</v>
      </c>
      <c r="F231" s="43"/>
      <c r="G231" s="43"/>
      <c r="H231" s="43"/>
      <c r="I231" s="43"/>
      <c r="J231" s="44"/>
    </row>
    <row r="232">
      <c r="A232" s="35" t="s">
        <v>53</v>
      </c>
      <c r="B232" s="35">
        <v>72</v>
      </c>
      <c r="C232" s="36" t="s">
        <v>534</v>
      </c>
      <c r="D232" s="35" t="s">
        <v>55</v>
      </c>
      <c r="E232" s="37" t="s">
        <v>535</v>
      </c>
      <c r="F232" s="38" t="s">
        <v>140</v>
      </c>
      <c r="G232" s="39">
        <v>19.800000000000001</v>
      </c>
      <c r="H232" s="40">
        <v>0</v>
      </c>
      <c r="I232" s="40">
        <f>ROUND(G232*H232,P4)</f>
        <v>0</v>
      </c>
      <c r="J232" s="38" t="s">
        <v>58</v>
      </c>
      <c r="O232" s="41">
        <f>I232*0.21</f>
        <v>0</v>
      </c>
      <c r="P232">
        <v>3</v>
      </c>
    </row>
    <row r="233" ht="60">
      <c r="A233" s="35" t="s">
        <v>59</v>
      </c>
      <c r="B233" s="42"/>
      <c r="C233" s="43"/>
      <c r="D233" s="43"/>
      <c r="E233" s="37" t="s">
        <v>536</v>
      </c>
      <c r="F233" s="43"/>
      <c r="G233" s="43"/>
      <c r="H233" s="43"/>
      <c r="I233" s="43"/>
      <c r="J233" s="44"/>
    </row>
    <row r="234" ht="30">
      <c r="A234" s="35" t="s">
        <v>61</v>
      </c>
      <c r="B234" s="42"/>
      <c r="C234" s="43"/>
      <c r="D234" s="43"/>
      <c r="E234" s="45" t="s">
        <v>537</v>
      </c>
      <c r="F234" s="43"/>
      <c r="G234" s="43"/>
      <c r="H234" s="43"/>
      <c r="I234" s="43"/>
      <c r="J234" s="44"/>
    </row>
    <row r="235">
      <c r="A235" s="35" t="s">
        <v>53</v>
      </c>
      <c r="B235" s="35">
        <v>73</v>
      </c>
      <c r="C235" s="36" t="s">
        <v>538</v>
      </c>
      <c r="D235" s="35" t="s">
        <v>55</v>
      </c>
      <c r="E235" s="37" t="s">
        <v>539</v>
      </c>
      <c r="F235" s="38" t="s">
        <v>140</v>
      </c>
      <c r="G235" s="39">
        <v>366</v>
      </c>
      <c r="H235" s="40">
        <v>0</v>
      </c>
      <c r="I235" s="40">
        <f>ROUND(G235*H235,P4)</f>
        <v>0</v>
      </c>
      <c r="J235" s="38" t="s">
        <v>58</v>
      </c>
      <c r="O235" s="41">
        <f>I235*0.21</f>
        <v>0</v>
      </c>
      <c r="P235">
        <v>3</v>
      </c>
    </row>
    <row r="236" ht="45">
      <c r="A236" s="35" t="s">
        <v>59</v>
      </c>
      <c r="B236" s="42"/>
      <c r="C236" s="43"/>
      <c r="D236" s="43"/>
      <c r="E236" s="37" t="s">
        <v>540</v>
      </c>
      <c r="F236" s="43"/>
      <c r="G236" s="43"/>
      <c r="H236" s="43"/>
      <c r="I236" s="43"/>
      <c r="J236" s="44"/>
    </row>
    <row r="237" ht="30">
      <c r="A237" s="35" t="s">
        <v>61</v>
      </c>
      <c r="B237" s="42"/>
      <c r="C237" s="43"/>
      <c r="D237" s="43"/>
      <c r="E237" s="45" t="s">
        <v>541</v>
      </c>
      <c r="F237" s="43"/>
      <c r="G237" s="43"/>
      <c r="H237" s="43"/>
      <c r="I237" s="43"/>
      <c r="J237" s="44"/>
    </row>
    <row r="238">
      <c r="A238" s="35" t="s">
        <v>53</v>
      </c>
      <c r="B238" s="35">
        <v>74</v>
      </c>
      <c r="C238" s="36" t="s">
        <v>542</v>
      </c>
      <c r="D238" s="35" t="s">
        <v>74</v>
      </c>
      <c r="E238" s="37" t="s">
        <v>543</v>
      </c>
      <c r="F238" s="38" t="s">
        <v>57</v>
      </c>
      <c r="G238" s="39">
        <v>1</v>
      </c>
      <c r="H238" s="40">
        <v>0</v>
      </c>
      <c r="I238" s="40">
        <f>ROUND(G238*H238,P4)</f>
        <v>0</v>
      </c>
      <c r="J238" s="38" t="s">
        <v>58</v>
      </c>
      <c r="O238" s="41">
        <f>I238*0.21</f>
        <v>0</v>
      </c>
      <c r="P238">
        <v>3</v>
      </c>
    </row>
    <row r="239" ht="90">
      <c r="A239" s="35" t="s">
        <v>59</v>
      </c>
      <c r="B239" s="42"/>
      <c r="C239" s="43"/>
      <c r="D239" s="43"/>
      <c r="E239" s="37" t="s">
        <v>544</v>
      </c>
      <c r="F239" s="43"/>
      <c r="G239" s="43"/>
      <c r="H239" s="43"/>
      <c r="I239" s="43"/>
      <c r="J239" s="44"/>
    </row>
    <row r="240" ht="30">
      <c r="A240" s="35" t="s">
        <v>61</v>
      </c>
      <c r="B240" s="42"/>
      <c r="C240" s="43"/>
      <c r="D240" s="43"/>
      <c r="E240" s="45" t="s">
        <v>62</v>
      </c>
      <c r="F240" s="43"/>
      <c r="G240" s="43"/>
      <c r="H240" s="43"/>
      <c r="I240" s="43"/>
      <c r="J240" s="44"/>
    </row>
    <row r="241">
      <c r="A241" s="35" t="s">
        <v>53</v>
      </c>
      <c r="B241" s="35">
        <v>75</v>
      </c>
      <c r="C241" s="36" t="s">
        <v>542</v>
      </c>
      <c r="D241" s="35" t="s">
        <v>83</v>
      </c>
      <c r="E241" s="37" t="s">
        <v>543</v>
      </c>
      <c r="F241" s="38" t="s">
        <v>57</v>
      </c>
      <c r="G241" s="39">
        <v>1</v>
      </c>
      <c r="H241" s="40">
        <v>0</v>
      </c>
      <c r="I241" s="40">
        <f>ROUND(G241*H241,P4)</f>
        <v>0</v>
      </c>
      <c r="J241" s="38" t="s">
        <v>58</v>
      </c>
      <c r="O241" s="41">
        <f>I241*0.21</f>
        <v>0</v>
      </c>
      <c r="P241">
        <v>3</v>
      </c>
    </row>
    <row r="242" ht="90">
      <c r="A242" s="35" t="s">
        <v>59</v>
      </c>
      <c r="B242" s="42"/>
      <c r="C242" s="43"/>
      <c r="D242" s="43"/>
      <c r="E242" s="37" t="s">
        <v>545</v>
      </c>
      <c r="F242" s="43"/>
      <c r="G242" s="43"/>
      <c r="H242" s="43"/>
      <c r="I242" s="43"/>
      <c r="J242" s="44"/>
    </row>
    <row r="243" ht="30">
      <c r="A243" s="35" t="s">
        <v>61</v>
      </c>
      <c r="B243" s="42"/>
      <c r="C243" s="43"/>
      <c r="D243" s="43"/>
      <c r="E243" s="45" t="s">
        <v>62</v>
      </c>
      <c r="F243" s="43"/>
      <c r="G243" s="43"/>
      <c r="H243" s="43"/>
      <c r="I243" s="43"/>
      <c r="J243" s="44"/>
    </row>
    <row r="244">
      <c r="A244" s="35" t="s">
        <v>53</v>
      </c>
      <c r="B244" s="35">
        <v>76</v>
      </c>
      <c r="C244" s="36" t="s">
        <v>546</v>
      </c>
      <c r="D244" s="35" t="s">
        <v>55</v>
      </c>
      <c r="E244" s="37" t="s">
        <v>547</v>
      </c>
      <c r="F244" s="38" t="s">
        <v>129</v>
      </c>
      <c r="G244" s="39">
        <v>5</v>
      </c>
      <c r="H244" s="40">
        <v>0</v>
      </c>
      <c r="I244" s="40">
        <f>ROUND(G244*H244,P4)</f>
        <v>0</v>
      </c>
      <c r="J244" s="38" t="s">
        <v>58</v>
      </c>
      <c r="O244" s="41">
        <f>I244*0.21</f>
        <v>0</v>
      </c>
      <c r="P244">
        <v>3</v>
      </c>
    </row>
    <row r="245" ht="60">
      <c r="A245" s="35" t="s">
        <v>59</v>
      </c>
      <c r="B245" s="42"/>
      <c r="C245" s="43"/>
      <c r="D245" s="43"/>
      <c r="E245" s="37" t="s">
        <v>548</v>
      </c>
      <c r="F245" s="43"/>
      <c r="G245" s="43"/>
      <c r="H245" s="43"/>
      <c r="I245" s="43"/>
      <c r="J245" s="44"/>
    </row>
    <row r="246" ht="45">
      <c r="A246" s="35" t="s">
        <v>61</v>
      </c>
      <c r="B246" s="42"/>
      <c r="C246" s="43"/>
      <c r="D246" s="43"/>
      <c r="E246" s="45" t="s">
        <v>549</v>
      </c>
      <c r="F246" s="43"/>
      <c r="G246" s="43"/>
      <c r="H246" s="43"/>
      <c r="I246" s="43"/>
      <c r="J246" s="44"/>
    </row>
    <row r="247" ht="30">
      <c r="A247" s="35" t="s">
        <v>53</v>
      </c>
      <c r="B247" s="35">
        <v>77</v>
      </c>
      <c r="C247" s="36" t="s">
        <v>550</v>
      </c>
      <c r="D247" s="35" t="s">
        <v>55</v>
      </c>
      <c r="E247" s="37" t="s">
        <v>551</v>
      </c>
      <c r="F247" s="38" t="s">
        <v>129</v>
      </c>
      <c r="G247" s="39">
        <v>24.5</v>
      </c>
      <c r="H247" s="40">
        <v>0</v>
      </c>
      <c r="I247" s="40">
        <f>ROUND(G247*H247,P4)</f>
        <v>0</v>
      </c>
      <c r="J247" s="35"/>
      <c r="O247" s="41">
        <f>I247*0.21</f>
        <v>0</v>
      </c>
      <c r="P247">
        <v>3</v>
      </c>
    </row>
    <row r="248" ht="90">
      <c r="A248" s="35" t="s">
        <v>59</v>
      </c>
      <c r="B248" s="42"/>
      <c r="C248" s="43"/>
      <c r="D248" s="43"/>
      <c r="E248" s="37" t="s">
        <v>552</v>
      </c>
      <c r="F248" s="43"/>
      <c r="G248" s="43"/>
      <c r="H248" s="43"/>
      <c r="I248" s="43"/>
      <c r="J248" s="44"/>
    </row>
    <row r="249" ht="75">
      <c r="A249" s="35" t="s">
        <v>61</v>
      </c>
      <c r="B249" s="42"/>
      <c r="C249" s="43"/>
      <c r="D249" s="43"/>
      <c r="E249" s="45" t="s">
        <v>553</v>
      </c>
      <c r="F249" s="43"/>
      <c r="G249" s="43"/>
      <c r="H249" s="43"/>
      <c r="I249" s="43"/>
      <c r="J249" s="44"/>
    </row>
    <row r="250">
      <c r="A250" s="35" t="s">
        <v>53</v>
      </c>
      <c r="B250" s="35">
        <v>78</v>
      </c>
      <c r="C250" s="36" t="s">
        <v>554</v>
      </c>
      <c r="D250" s="35" t="s">
        <v>55</v>
      </c>
      <c r="E250" s="37" t="s">
        <v>555</v>
      </c>
      <c r="F250" s="38" t="s">
        <v>129</v>
      </c>
      <c r="G250" s="39">
        <v>36.539999999999999</v>
      </c>
      <c r="H250" s="40">
        <v>0</v>
      </c>
      <c r="I250" s="40">
        <f>ROUND(G250*H250,P4)</f>
        <v>0</v>
      </c>
      <c r="J250" s="38" t="s">
        <v>58</v>
      </c>
      <c r="O250" s="41">
        <f>I250*0.21</f>
        <v>0</v>
      </c>
      <c r="P250">
        <v>3</v>
      </c>
    </row>
    <row r="251" ht="45">
      <c r="A251" s="35" t="s">
        <v>59</v>
      </c>
      <c r="B251" s="42"/>
      <c r="C251" s="43"/>
      <c r="D251" s="43"/>
      <c r="E251" s="37" t="s">
        <v>556</v>
      </c>
      <c r="F251" s="43"/>
      <c r="G251" s="43"/>
      <c r="H251" s="43"/>
      <c r="I251" s="43"/>
      <c r="J251" s="44"/>
    </row>
    <row r="252" ht="45">
      <c r="A252" s="35" t="s">
        <v>61</v>
      </c>
      <c r="B252" s="42"/>
      <c r="C252" s="43"/>
      <c r="D252" s="43"/>
      <c r="E252" s="45" t="s">
        <v>557</v>
      </c>
      <c r="F252" s="43"/>
      <c r="G252" s="43"/>
      <c r="H252" s="43"/>
      <c r="I252" s="43"/>
      <c r="J252" s="44"/>
    </row>
    <row r="253">
      <c r="A253" s="35" t="s">
        <v>53</v>
      </c>
      <c r="B253" s="35">
        <v>79</v>
      </c>
      <c r="C253" s="36" t="s">
        <v>558</v>
      </c>
      <c r="D253" s="35" t="s">
        <v>55</v>
      </c>
      <c r="E253" s="37" t="s">
        <v>559</v>
      </c>
      <c r="F253" s="38" t="s">
        <v>129</v>
      </c>
      <c r="G253" s="39">
        <v>10.460000000000001</v>
      </c>
      <c r="H253" s="40">
        <v>0</v>
      </c>
      <c r="I253" s="40">
        <f>ROUND(G253*H253,P4)</f>
        <v>0</v>
      </c>
      <c r="J253" s="38" t="s">
        <v>58</v>
      </c>
      <c r="O253" s="41">
        <f>I253*0.21</f>
        <v>0</v>
      </c>
      <c r="P253">
        <v>3</v>
      </c>
    </row>
    <row r="254" ht="45">
      <c r="A254" s="35" t="s">
        <v>59</v>
      </c>
      <c r="B254" s="42"/>
      <c r="C254" s="43"/>
      <c r="D254" s="43"/>
      <c r="E254" s="37" t="s">
        <v>560</v>
      </c>
      <c r="F254" s="43"/>
      <c r="G254" s="43"/>
      <c r="H254" s="43"/>
      <c r="I254" s="43"/>
      <c r="J254" s="44"/>
    </row>
    <row r="255" ht="45">
      <c r="A255" s="35" t="s">
        <v>61</v>
      </c>
      <c r="B255" s="42"/>
      <c r="C255" s="43"/>
      <c r="D255" s="43"/>
      <c r="E255" s="45" t="s">
        <v>561</v>
      </c>
      <c r="F255" s="43"/>
      <c r="G255" s="43"/>
      <c r="H255" s="43"/>
      <c r="I255" s="43"/>
      <c r="J255" s="44"/>
    </row>
    <row r="256">
      <c r="A256" s="35" t="s">
        <v>53</v>
      </c>
      <c r="B256" s="35">
        <v>80</v>
      </c>
      <c r="C256" s="36" t="s">
        <v>562</v>
      </c>
      <c r="D256" s="35" t="s">
        <v>55</v>
      </c>
      <c r="E256" s="37" t="s">
        <v>563</v>
      </c>
      <c r="F256" s="38" t="s">
        <v>87</v>
      </c>
      <c r="G256" s="39">
        <v>4</v>
      </c>
      <c r="H256" s="40">
        <v>0</v>
      </c>
      <c r="I256" s="40">
        <f>ROUND(G256*H256,P4)</f>
        <v>0</v>
      </c>
      <c r="J256" s="38" t="s">
        <v>58</v>
      </c>
      <c r="O256" s="41">
        <f>I256*0.21</f>
        <v>0</v>
      </c>
      <c r="P256">
        <v>3</v>
      </c>
    </row>
    <row r="257" ht="45">
      <c r="A257" s="35" t="s">
        <v>59</v>
      </c>
      <c r="B257" s="42"/>
      <c r="C257" s="43"/>
      <c r="D257" s="43"/>
      <c r="E257" s="37" t="s">
        <v>564</v>
      </c>
      <c r="F257" s="43"/>
      <c r="G257" s="43"/>
      <c r="H257" s="43"/>
      <c r="I257" s="43"/>
      <c r="J257" s="44"/>
    </row>
    <row r="258" ht="30">
      <c r="A258" s="35" t="s">
        <v>61</v>
      </c>
      <c r="B258" s="42"/>
      <c r="C258" s="43"/>
      <c r="D258" s="43"/>
      <c r="E258" s="45" t="s">
        <v>565</v>
      </c>
      <c r="F258" s="43"/>
      <c r="G258" s="43"/>
      <c r="H258" s="43"/>
      <c r="I258" s="43"/>
      <c r="J258" s="44"/>
    </row>
    <row r="259">
      <c r="A259" s="35" t="s">
        <v>53</v>
      </c>
      <c r="B259" s="35">
        <v>81</v>
      </c>
      <c r="C259" s="36" t="s">
        <v>566</v>
      </c>
      <c r="D259" s="35" t="s">
        <v>55</v>
      </c>
      <c r="E259" s="37" t="s">
        <v>567</v>
      </c>
      <c r="F259" s="38" t="s">
        <v>140</v>
      </c>
      <c r="G259" s="39">
        <v>68.930000000000007</v>
      </c>
      <c r="H259" s="40">
        <v>0</v>
      </c>
      <c r="I259" s="40">
        <f>ROUND(G259*H259,P4)</f>
        <v>0</v>
      </c>
      <c r="J259" s="38" t="s">
        <v>58</v>
      </c>
      <c r="O259" s="41">
        <f>I259*0.21</f>
        <v>0</v>
      </c>
      <c r="P259">
        <v>3</v>
      </c>
    </row>
    <row r="260">
      <c r="A260" s="35" t="s">
        <v>59</v>
      </c>
      <c r="B260" s="42"/>
      <c r="C260" s="43"/>
      <c r="D260" s="43"/>
      <c r="E260" s="37" t="s">
        <v>568</v>
      </c>
      <c r="F260" s="43"/>
      <c r="G260" s="43"/>
      <c r="H260" s="43"/>
      <c r="I260" s="43"/>
      <c r="J260" s="44"/>
    </row>
    <row r="261" ht="30">
      <c r="A261" s="35" t="s">
        <v>61</v>
      </c>
      <c r="B261" s="46"/>
      <c r="C261" s="47"/>
      <c r="D261" s="47"/>
      <c r="E261" s="45" t="s">
        <v>569</v>
      </c>
      <c r="F261" s="47"/>
      <c r="G261" s="47"/>
      <c r="H261" s="47"/>
      <c r="I261" s="47"/>
      <c r="J261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29</v>
      </c>
      <c r="F2" s="15"/>
      <c r="G2" s="15"/>
      <c r="H2" s="15"/>
      <c r="I2" s="15"/>
      <c r="J2" s="17"/>
    </row>
    <row r="3" ht="30">
      <c r="A3" s="3" t="s">
        <v>30</v>
      </c>
      <c r="B3" s="18" t="s">
        <v>31</v>
      </c>
      <c r="C3" s="19" t="s">
        <v>32</v>
      </c>
      <c r="D3" s="20"/>
      <c r="E3" s="21" t="s">
        <v>33</v>
      </c>
      <c r="F3" s="15"/>
      <c r="G3" s="15"/>
      <c r="H3" s="22" t="s">
        <v>19</v>
      </c>
      <c r="I3" s="23">
        <f>SUMIFS(I9:I82,A9:A82,"SD")</f>
        <v>0</v>
      </c>
      <c r="J3" s="17"/>
      <c r="O3">
        <v>0</v>
      </c>
      <c r="P3">
        <v>2</v>
      </c>
    </row>
    <row r="4">
      <c r="A4" s="3" t="s">
        <v>34</v>
      </c>
      <c r="B4" s="18" t="s">
        <v>35</v>
      </c>
      <c r="C4" s="19" t="s">
        <v>19</v>
      </c>
      <c r="D4" s="20"/>
      <c r="E4" s="21" t="s">
        <v>20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37</v>
      </c>
      <c r="B5" s="18" t="s">
        <v>38</v>
      </c>
      <c r="C5" s="19" t="s">
        <v>19</v>
      </c>
      <c r="D5" s="20"/>
      <c r="E5" s="21" t="s">
        <v>20</v>
      </c>
      <c r="F5" s="15"/>
      <c r="G5" s="15"/>
      <c r="H5" s="15"/>
      <c r="I5" s="15"/>
      <c r="J5" s="17"/>
      <c r="O5">
        <v>0.20999999999999999</v>
      </c>
    </row>
    <row r="6">
      <c r="A6" s="24" t="s">
        <v>39</v>
      </c>
      <c r="B6" s="25" t="s">
        <v>40</v>
      </c>
      <c r="C6" s="7" t="s">
        <v>41</v>
      </c>
      <c r="D6" s="7" t="s">
        <v>42</v>
      </c>
      <c r="E6" s="7" t="s">
        <v>43</v>
      </c>
      <c r="F6" s="7" t="s">
        <v>44</v>
      </c>
      <c r="G6" s="7" t="s">
        <v>45</v>
      </c>
      <c r="H6" s="7" t="s">
        <v>46</v>
      </c>
      <c r="I6" s="7"/>
      <c r="J6" s="26" t="s">
        <v>47</v>
      </c>
    </row>
    <row r="7">
      <c r="A7" s="24"/>
      <c r="B7" s="25"/>
      <c r="C7" s="7"/>
      <c r="D7" s="7"/>
      <c r="E7" s="7"/>
      <c r="F7" s="7"/>
      <c r="G7" s="7"/>
      <c r="H7" s="7" t="s">
        <v>48</v>
      </c>
      <c r="I7" s="7" t="s">
        <v>49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50</v>
      </c>
      <c r="B9" s="30"/>
      <c r="C9" s="31" t="s">
        <v>51</v>
      </c>
      <c r="D9" s="32"/>
      <c r="E9" s="29" t="s">
        <v>52</v>
      </c>
      <c r="F9" s="32"/>
      <c r="G9" s="32"/>
      <c r="H9" s="32"/>
      <c r="I9" s="33">
        <f>SUMIFS(I10:I12,A10:A12,"P")</f>
        <v>0</v>
      </c>
      <c r="J9" s="34"/>
    </row>
    <row r="10">
      <c r="A10" s="35" t="s">
        <v>53</v>
      </c>
      <c r="B10" s="35">
        <v>1</v>
      </c>
      <c r="C10" s="36" t="s">
        <v>108</v>
      </c>
      <c r="D10" s="35" t="s">
        <v>308</v>
      </c>
      <c r="E10" s="37" t="s">
        <v>110</v>
      </c>
      <c r="F10" s="38" t="s">
        <v>111</v>
      </c>
      <c r="G10" s="39">
        <v>81.947999999999993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 ht="30">
      <c r="A11" s="35" t="s">
        <v>59</v>
      </c>
      <c r="B11" s="42"/>
      <c r="C11" s="43"/>
      <c r="D11" s="43"/>
      <c r="E11" s="37" t="s">
        <v>309</v>
      </c>
      <c r="F11" s="43"/>
      <c r="G11" s="43"/>
      <c r="H11" s="43"/>
      <c r="I11" s="43"/>
      <c r="J11" s="44"/>
    </row>
    <row r="12" ht="30">
      <c r="A12" s="35" t="s">
        <v>61</v>
      </c>
      <c r="B12" s="42"/>
      <c r="C12" s="43"/>
      <c r="D12" s="43"/>
      <c r="E12" s="45" t="s">
        <v>570</v>
      </c>
      <c r="F12" s="43"/>
      <c r="G12" s="43"/>
      <c r="H12" s="43"/>
      <c r="I12" s="43"/>
      <c r="J12" s="44"/>
    </row>
    <row r="13">
      <c r="A13" s="29" t="s">
        <v>50</v>
      </c>
      <c r="B13" s="30"/>
      <c r="C13" s="31" t="s">
        <v>356</v>
      </c>
      <c r="D13" s="32"/>
      <c r="E13" s="29" t="s">
        <v>357</v>
      </c>
      <c r="F13" s="32"/>
      <c r="G13" s="32"/>
      <c r="H13" s="32"/>
      <c r="I13" s="33">
        <f>SUMIFS(I14:I16,A14:A16,"P")</f>
        <v>0</v>
      </c>
      <c r="J13" s="34"/>
    </row>
    <row r="14" ht="30">
      <c r="A14" s="35" t="s">
        <v>53</v>
      </c>
      <c r="B14" s="35">
        <v>2</v>
      </c>
      <c r="C14" s="36" t="s">
        <v>571</v>
      </c>
      <c r="D14" s="35" t="s">
        <v>55</v>
      </c>
      <c r="E14" s="37" t="s">
        <v>572</v>
      </c>
      <c r="F14" s="38" t="s">
        <v>87</v>
      </c>
      <c r="G14" s="39">
        <v>2581.0650000000001</v>
      </c>
      <c r="H14" s="40">
        <v>0</v>
      </c>
      <c r="I14" s="40">
        <f>ROUND(G14*H14,P4)</f>
        <v>0</v>
      </c>
      <c r="J14" s="38" t="s">
        <v>58</v>
      </c>
      <c r="O14" s="41">
        <f>I14*0.21</f>
        <v>0</v>
      </c>
      <c r="P14">
        <v>3</v>
      </c>
    </row>
    <row r="15" ht="60">
      <c r="A15" s="35" t="s">
        <v>59</v>
      </c>
      <c r="B15" s="42"/>
      <c r="C15" s="43"/>
      <c r="D15" s="43"/>
      <c r="E15" s="37" t="s">
        <v>573</v>
      </c>
      <c r="F15" s="43"/>
      <c r="G15" s="43"/>
      <c r="H15" s="43"/>
      <c r="I15" s="43"/>
      <c r="J15" s="44"/>
    </row>
    <row r="16" ht="150">
      <c r="A16" s="35" t="s">
        <v>61</v>
      </c>
      <c r="B16" s="42"/>
      <c r="C16" s="43"/>
      <c r="D16" s="43"/>
      <c r="E16" s="45" t="s">
        <v>574</v>
      </c>
      <c r="F16" s="43"/>
      <c r="G16" s="43"/>
      <c r="H16" s="43"/>
      <c r="I16" s="43"/>
      <c r="J16" s="44"/>
    </row>
    <row r="17">
      <c r="A17" s="29" t="s">
        <v>50</v>
      </c>
      <c r="B17" s="30"/>
      <c r="C17" s="31" t="s">
        <v>378</v>
      </c>
      <c r="D17" s="32"/>
      <c r="E17" s="29" t="s">
        <v>379</v>
      </c>
      <c r="F17" s="32"/>
      <c r="G17" s="32"/>
      <c r="H17" s="32"/>
      <c r="I17" s="33">
        <f>SUMIFS(I18:I35,A18:A35,"P")</f>
        <v>0</v>
      </c>
      <c r="J17" s="34"/>
    </row>
    <row r="18">
      <c r="A18" s="35" t="s">
        <v>53</v>
      </c>
      <c r="B18" s="35">
        <v>3</v>
      </c>
      <c r="C18" s="36" t="s">
        <v>575</v>
      </c>
      <c r="D18" s="35" t="s">
        <v>55</v>
      </c>
      <c r="E18" s="37" t="s">
        <v>576</v>
      </c>
      <c r="F18" s="38" t="s">
        <v>577</v>
      </c>
      <c r="G18" s="39">
        <v>12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 ht="45">
      <c r="A19" s="35" t="s">
        <v>59</v>
      </c>
      <c r="B19" s="42"/>
      <c r="C19" s="43"/>
      <c r="D19" s="43"/>
      <c r="E19" s="37" t="s">
        <v>578</v>
      </c>
      <c r="F19" s="43"/>
      <c r="G19" s="43"/>
      <c r="H19" s="43"/>
      <c r="I19" s="43"/>
      <c r="J19" s="44"/>
    </row>
    <row r="20" ht="30">
      <c r="A20" s="35" t="s">
        <v>61</v>
      </c>
      <c r="B20" s="42"/>
      <c r="C20" s="43"/>
      <c r="D20" s="43"/>
      <c r="E20" s="45" t="s">
        <v>579</v>
      </c>
      <c r="F20" s="43"/>
      <c r="G20" s="43"/>
      <c r="H20" s="43"/>
      <c r="I20" s="43"/>
      <c r="J20" s="44"/>
    </row>
    <row r="21">
      <c r="A21" s="35" t="s">
        <v>53</v>
      </c>
      <c r="B21" s="35">
        <v>4</v>
      </c>
      <c r="C21" s="36" t="s">
        <v>380</v>
      </c>
      <c r="D21" s="35" t="s">
        <v>55</v>
      </c>
      <c r="E21" s="37" t="s">
        <v>381</v>
      </c>
      <c r="F21" s="38" t="s">
        <v>382</v>
      </c>
      <c r="G21" s="39">
        <v>1359.5999999999999</v>
      </c>
      <c r="H21" s="40">
        <v>0</v>
      </c>
      <c r="I21" s="40">
        <f>ROUND(G21*H21,P4)</f>
        <v>0</v>
      </c>
      <c r="J21" s="38" t="s">
        <v>58</v>
      </c>
      <c r="O21" s="41">
        <f>I21*0.21</f>
        <v>0</v>
      </c>
      <c r="P21">
        <v>3</v>
      </c>
    </row>
    <row r="22" ht="45">
      <c r="A22" s="35" t="s">
        <v>59</v>
      </c>
      <c r="B22" s="42"/>
      <c r="C22" s="43"/>
      <c r="D22" s="43"/>
      <c r="E22" s="37" t="s">
        <v>580</v>
      </c>
      <c r="F22" s="43"/>
      <c r="G22" s="43"/>
      <c r="H22" s="43"/>
      <c r="I22" s="43"/>
      <c r="J22" s="44"/>
    </row>
    <row r="23" ht="150">
      <c r="A23" s="35" t="s">
        <v>61</v>
      </c>
      <c r="B23" s="42"/>
      <c r="C23" s="43"/>
      <c r="D23" s="43"/>
      <c r="E23" s="45" t="s">
        <v>581</v>
      </c>
      <c r="F23" s="43"/>
      <c r="G23" s="43"/>
      <c r="H23" s="43"/>
      <c r="I23" s="43"/>
      <c r="J23" s="44"/>
    </row>
    <row r="24">
      <c r="A24" s="35" t="s">
        <v>53</v>
      </c>
      <c r="B24" s="35">
        <v>5</v>
      </c>
      <c r="C24" s="36" t="s">
        <v>385</v>
      </c>
      <c r="D24" s="35" t="s">
        <v>55</v>
      </c>
      <c r="E24" s="37" t="s">
        <v>386</v>
      </c>
      <c r="F24" s="38" t="s">
        <v>129</v>
      </c>
      <c r="G24" s="39">
        <v>160.82499999999999</v>
      </c>
      <c r="H24" s="40">
        <v>0</v>
      </c>
      <c r="I24" s="40">
        <f>ROUND(G24*H24,P4)</f>
        <v>0</v>
      </c>
      <c r="J24" s="38" t="s">
        <v>58</v>
      </c>
      <c r="O24" s="41">
        <f>I24*0.21</f>
        <v>0</v>
      </c>
      <c r="P24">
        <v>3</v>
      </c>
    </row>
    <row r="25" ht="90">
      <c r="A25" s="35" t="s">
        <v>59</v>
      </c>
      <c r="B25" s="42"/>
      <c r="C25" s="43"/>
      <c r="D25" s="43"/>
      <c r="E25" s="37" t="s">
        <v>582</v>
      </c>
      <c r="F25" s="43"/>
      <c r="G25" s="43"/>
      <c r="H25" s="43"/>
      <c r="I25" s="43"/>
      <c r="J25" s="44"/>
    </row>
    <row r="26" ht="150">
      <c r="A26" s="35" t="s">
        <v>61</v>
      </c>
      <c r="B26" s="42"/>
      <c r="C26" s="43"/>
      <c r="D26" s="43"/>
      <c r="E26" s="45" t="s">
        <v>583</v>
      </c>
      <c r="F26" s="43"/>
      <c r="G26" s="43"/>
      <c r="H26" s="43"/>
      <c r="I26" s="43"/>
      <c r="J26" s="44"/>
    </row>
    <row r="27">
      <c r="A27" s="35" t="s">
        <v>53</v>
      </c>
      <c r="B27" s="35">
        <v>6</v>
      </c>
      <c r="C27" s="36" t="s">
        <v>389</v>
      </c>
      <c r="D27" s="35" t="s">
        <v>55</v>
      </c>
      <c r="E27" s="37" t="s">
        <v>390</v>
      </c>
      <c r="F27" s="38" t="s">
        <v>111</v>
      </c>
      <c r="G27" s="39">
        <v>28.949000000000002</v>
      </c>
      <c r="H27" s="40">
        <v>0</v>
      </c>
      <c r="I27" s="40">
        <f>ROUND(G27*H27,P4)</f>
        <v>0</v>
      </c>
      <c r="J27" s="38" t="s">
        <v>58</v>
      </c>
      <c r="O27" s="41">
        <f>I27*0.21</f>
        <v>0</v>
      </c>
      <c r="P27">
        <v>3</v>
      </c>
    </row>
    <row r="28" ht="30">
      <c r="A28" s="35" t="s">
        <v>59</v>
      </c>
      <c r="B28" s="42"/>
      <c r="C28" s="43"/>
      <c r="D28" s="43"/>
      <c r="E28" s="37" t="s">
        <v>391</v>
      </c>
      <c r="F28" s="43"/>
      <c r="G28" s="43"/>
      <c r="H28" s="43"/>
      <c r="I28" s="43"/>
      <c r="J28" s="44"/>
    </row>
    <row r="29" ht="30">
      <c r="A29" s="35" t="s">
        <v>61</v>
      </c>
      <c r="B29" s="42"/>
      <c r="C29" s="43"/>
      <c r="D29" s="43"/>
      <c r="E29" s="45" t="s">
        <v>584</v>
      </c>
      <c r="F29" s="43"/>
      <c r="G29" s="43"/>
      <c r="H29" s="43"/>
      <c r="I29" s="43"/>
      <c r="J29" s="44"/>
    </row>
    <row r="30">
      <c r="A30" s="35" t="s">
        <v>53</v>
      </c>
      <c r="B30" s="35">
        <v>7</v>
      </c>
      <c r="C30" s="36" t="s">
        <v>585</v>
      </c>
      <c r="D30" s="35" t="s">
        <v>55</v>
      </c>
      <c r="E30" s="37" t="s">
        <v>586</v>
      </c>
      <c r="F30" s="38" t="s">
        <v>129</v>
      </c>
      <c r="G30" s="39">
        <v>62.228000000000002</v>
      </c>
      <c r="H30" s="40">
        <v>0</v>
      </c>
      <c r="I30" s="40">
        <f>ROUND(G30*H30,P4)</f>
        <v>0</v>
      </c>
      <c r="J30" s="38" t="s">
        <v>58</v>
      </c>
      <c r="O30" s="41">
        <f>I30*0.21</f>
        <v>0</v>
      </c>
      <c r="P30">
        <v>3</v>
      </c>
    </row>
    <row r="31" ht="45">
      <c r="A31" s="35" t="s">
        <v>59</v>
      </c>
      <c r="B31" s="42"/>
      <c r="C31" s="43"/>
      <c r="D31" s="43"/>
      <c r="E31" s="37" t="s">
        <v>587</v>
      </c>
      <c r="F31" s="43"/>
      <c r="G31" s="43"/>
      <c r="H31" s="43"/>
      <c r="I31" s="43"/>
      <c r="J31" s="44"/>
    </row>
    <row r="32" ht="150">
      <c r="A32" s="35" t="s">
        <v>61</v>
      </c>
      <c r="B32" s="42"/>
      <c r="C32" s="43"/>
      <c r="D32" s="43"/>
      <c r="E32" s="45" t="s">
        <v>588</v>
      </c>
      <c r="F32" s="43"/>
      <c r="G32" s="43"/>
      <c r="H32" s="43"/>
      <c r="I32" s="43"/>
      <c r="J32" s="44"/>
    </row>
    <row r="33">
      <c r="A33" s="35" t="s">
        <v>53</v>
      </c>
      <c r="B33" s="35">
        <v>8</v>
      </c>
      <c r="C33" s="36" t="s">
        <v>589</v>
      </c>
      <c r="D33" s="35" t="s">
        <v>55</v>
      </c>
      <c r="E33" s="37" t="s">
        <v>590</v>
      </c>
      <c r="F33" s="38" t="s">
        <v>111</v>
      </c>
      <c r="G33" s="39">
        <v>5.9740000000000002</v>
      </c>
      <c r="H33" s="40">
        <v>0</v>
      </c>
      <c r="I33" s="40">
        <f>ROUND(G33*H33,P4)</f>
        <v>0</v>
      </c>
      <c r="J33" s="38" t="s">
        <v>58</v>
      </c>
      <c r="O33" s="41">
        <f>I33*0.21</f>
        <v>0</v>
      </c>
      <c r="P33">
        <v>3</v>
      </c>
    </row>
    <row r="34" ht="45">
      <c r="A34" s="35" t="s">
        <v>59</v>
      </c>
      <c r="B34" s="42"/>
      <c r="C34" s="43"/>
      <c r="D34" s="43"/>
      <c r="E34" s="37" t="s">
        <v>591</v>
      </c>
      <c r="F34" s="43"/>
      <c r="G34" s="43"/>
      <c r="H34" s="43"/>
      <c r="I34" s="43"/>
      <c r="J34" s="44"/>
    </row>
    <row r="35" ht="30">
      <c r="A35" s="35" t="s">
        <v>61</v>
      </c>
      <c r="B35" s="42"/>
      <c r="C35" s="43"/>
      <c r="D35" s="43"/>
      <c r="E35" s="45" t="s">
        <v>592</v>
      </c>
      <c r="F35" s="43"/>
      <c r="G35" s="43"/>
      <c r="H35" s="43"/>
      <c r="I35" s="43"/>
      <c r="J35" s="44"/>
    </row>
    <row r="36">
      <c r="A36" s="29" t="s">
        <v>50</v>
      </c>
      <c r="B36" s="30"/>
      <c r="C36" s="31" t="s">
        <v>397</v>
      </c>
      <c r="D36" s="32"/>
      <c r="E36" s="29" t="s">
        <v>398</v>
      </c>
      <c r="F36" s="32"/>
      <c r="G36" s="32"/>
      <c r="H36" s="32"/>
      <c r="I36" s="33">
        <f>SUMIFS(I37:I45,A37:A45,"P")</f>
        <v>0</v>
      </c>
      <c r="J36" s="34"/>
    </row>
    <row r="37">
      <c r="A37" s="35" t="s">
        <v>53</v>
      </c>
      <c r="B37" s="35">
        <v>9</v>
      </c>
      <c r="C37" s="36" t="s">
        <v>411</v>
      </c>
      <c r="D37" s="35" t="s">
        <v>55</v>
      </c>
      <c r="E37" s="37" t="s">
        <v>412</v>
      </c>
      <c r="F37" s="38" t="s">
        <v>129</v>
      </c>
      <c r="G37" s="39">
        <v>16.620999999999999</v>
      </c>
      <c r="H37" s="40">
        <v>0</v>
      </c>
      <c r="I37" s="40">
        <f>ROUND(G37*H37,P4)</f>
        <v>0</v>
      </c>
      <c r="J37" s="38" t="s">
        <v>58</v>
      </c>
      <c r="O37" s="41">
        <f>I37*0.21</f>
        <v>0</v>
      </c>
      <c r="P37">
        <v>3</v>
      </c>
    </row>
    <row r="38" ht="30">
      <c r="A38" s="35" t="s">
        <v>59</v>
      </c>
      <c r="B38" s="42"/>
      <c r="C38" s="43"/>
      <c r="D38" s="43"/>
      <c r="E38" s="37" t="s">
        <v>593</v>
      </c>
      <c r="F38" s="43"/>
      <c r="G38" s="43"/>
      <c r="H38" s="43"/>
      <c r="I38" s="43"/>
      <c r="J38" s="44"/>
    </row>
    <row r="39" ht="150">
      <c r="A39" s="35" t="s">
        <v>61</v>
      </c>
      <c r="B39" s="42"/>
      <c r="C39" s="43"/>
      <c r="D39" s="43"/>
      <c r="E39" s="45" t="s">
        <v>594</v>
      </c>
      <c r="F39" s="43"/>
      <c r="G39" s="43"/>
      <c r="H39" s="43"/>
      <c r="I39" s="43"/>
      <c r="J39" s="44"/>
    </row>
    <row r="40">
      <c r="A40" s="35" t="s">
        <v>53</v>
      </c>
      <c r="B40" s="35">
        <v>10</v>
      </c>
      <c r="C40" s="36" t="s">
        <v>595</v>
      </c>
      <c r="D40" s="35" t="s">
        <v>55</v>
      </c>
      <c r="E40" s="37" t="s">
        <v>596</v>
      </c>
      <c r="F40" s="38" t="s">
        <v>129</v>
      </c>
      <c r="G40" s="39">
        <v>7.1890000000000001</v>
      </c>
      <c r="H40" s="40">
        <v>0</v>
      </c>
      <c r="I40" s="40">
        <f>ROUND(G40*H40,P4)</f>
        <v>0</v>
      </c>
      <c r="J40" s="38" t="s">
        <v>58</v>
      </c>
      <c r="O40" s="41">
        <f>I40*0.21</f>
        <v>0</v>
      </c>
      <c r="P40">
        <v>3</v>
      </c>
    </row>
    <row r="41" ht="30">
      <c r="A41" s="35" t="s">
        <v>59</v>
      </c>
      <c r="B41" s="42"/>
      <c r="C41" s="43"/>
      <c r="D41" s="43"/>
      <c r="E41" s="37" t="s">
        <v>597</v>
      </c>
      <c r="F41" s="43"/>
      <c r="G41" s="43"/>
      <c r="H41" s="43"/>
      <c r="I41" s="43"/>
      <c r="J41" s="44"/>
    </row>
    <row r="42" ht="105">
      <c r="A42" s="35" t="s">
        <v>61</v>
      </c>
      <c r="B42" s="42"/>
      <c r="C42" s="43"/>
      <c r="D42" s="43"/>
      <c r="E42" s="45" t="s">
        <v>598</v>
      </c>
      <c r="F42" s="43"/>
      <c r="G42" s="43"/>
      <c r="H42" s="43"/>
      <c r="I42" s="43"/>
      <c r="J42" s="44"/>
    </row>
    <row r="43">
      <c r="A43" s="35" t="s">
        <v>53</v>
      </c>
      <c r="B43" s="35">
        <v>11</v>
      </c>
      <c r="C43" s="36" t="s">
        <v>599</v>
      </c>
      <c r="D43" s="35" t="s">
        <v>55</v>
      </c>
      <c r="E43" s="37" t="s">
        <v>600</v>
      </c>
      <c r="F43" s="38" t="s">
        <v>129</v>
      </c>
      <c r="G43" s="39">
        <v>9.5850000000000009</v>
      </c>
      <c r="H43" s="40">
        <v>0</v>
      </c>
      <c r="I43" s="40">
        <f>ROUND(G43*H43,P4)</f>
        <v>0</v>
      </c>
      <c r="J43" s="38" t="s">
        <v>58</v>
      </c>
      <c r="O43" s="41">
        <f>I43*0.21</f>
        <v>0</v>
      </c>
      <c r="P43">
        <v>3</v>
      </c>
    </row>
    <row r="44" ht="30">
      <c r="A44" s="35" t="s">
        <v>59</v>
      </c>
      <c r="B44" s="42"/>
      <c r="C44" s="43"/>
      <c r="D44" s="43"/>
      <c r="E44" s="37" t="s">
        <v>601</v>
      </c>
      <c r="F44" s="43"/>
      <c r="G44" s="43"/>
      <c r="H44" s="43"/>
      <c r="I44" s="43"/>
      <c r="J44" s="44"/>
    </row>
    <row r="45" ht="30">
      <c r="A45" s="35" t="s">
        <v>61</v>
      </c>
      <c r="B45" s="42"/>
      <c r="C45" s="43"/>
      <c r="D45" s="43"/>
      <c r="E45" s="45" t="s">
        <v>602</v>
      </c>
      <c r="F45" s="43"/>
      <c r="G45" s="43"/>
      <c r="H45" s="43"/>
      <c r="I45" s="43"/>
      <c r="J45" s="44"/>
    </row>
    <row r="46">
      <c r="A46" s="29" t="s">
        <v>50</v>
      </c>
      <c r="B46" s="30"/>
      <c r="C46" s="31" t="s">
        <v>428</v>
      </c>
      <c r="D46" s="32"/>
      <c r="E46" s="29" t="s">
        <v>429</v>
      </c>
      <c r="F46" s="32"/>
      <c r="G46" s="32"/>
      <c r="H46" s="32"/>
      <c r="I46" s="33">
        <f>SUMIFS(I47:I52,A47:A52,"P")</f>
        <v>0</v>
      </c>
      <c r="J46" s="34"/>
    </row>
    <row r="47">
      <c r="A47" s="35" t="s">
        <v>53</v>
      </c>
      <c r="B47" s="35">
        <v>12</v>
      </c>
      <c r="C47" s="36" t="s">
        <v>440</v>
      </c>
      <c r="D47" s="35" t="s">
        <v>55</v>
      </c>
      <c r="E47" s="37" t="s">
        <v>441</v>
      </c>
      <c r="F47" s="38" t="s">
        <v>140</v>
      </c>
      <c r="G47" s="39">
        <v>414.85300000000001</v>
      </c>
      <c r="H47" s="40">
        <v>0</v>
      </c>
      <c r="I47" s="40">
        <f>ROUND(G47*H47,P4)</f>
        <v>0</v>
      </c>
      <c r="J47" s="38" t="s">
        <v>58</v>
      </c>
      <c r="O47" s="41">
        <f>I47*0.21</f>
        <v>0</v>
      </c>
      <c r="P47">
        <v>3</v>
      </c>
    </row>
    <row r="48">
      <c r="A48" s="35" t="s">
        <v>59</v>
      </c>
      <c r="B48" s="42"/>
      <c r="C48" s="43"/>
      <c r="D48" s="43"/>
      <c r="E48" s="49" t="s">
        <v>55</v>
      </c>
      <c r="F48" s="43"/>
      <c r="G48" s="43"/>
      <c r="H48" s="43"/>
      <c r="I48" s="43"/>
      <c r="J48" s="44"/>
    </row>
    <row r="49" ht="30">
      <c r="A49" s="35" t="s">
        <v>61</v>
      </c>
      <c r="B49" s="42"/>
      <c r="C49" s="43"/>
      <c r="D49" s="43"/>
      <c r="E49" s="45" t="s">
        <v>603</v>
      </c>
      <c r="F49" s="43"/>
      <c r="G49" s="43"/>
      <c r="H49" s="43"/>
      <c r="I49" s="43"/>
      <c r="J49" s="44"/>
    </row>
    <row r="50">
      <c r="A50" s="35" t="s">
        <v>53</v>
      </c>
      <c r="B50" s="35">
        <v>13</v>
      </c>
      <c r="C50" s="36" t="s">
        <v>604</v>
      </c>
      <c r="D50" s="35" t="s">
        <v>55</v>
      </c>
      <c r="E50" s="37" t="s">
        <v>605</v>
      </c>
      <c r="F50" s="38" t="s">
        <v>140</v>
      </c>
      <c r="G50" s="39">
        <v>31.114000000000001</v>
      </c>
      <c r="H50" s="40">
        <v>0</v>
      </c>
      <c r="I50" s="40">
        <f>ROUND(G50*H50,P4)</f>
        <v>0</v>
      </c>
      <c r="J50" s="38" t="s">
        <v>58</v>
      </c>
      <c r="O50" s="41">
        <f>I50*0.21</f>
        <v>0</v>
      </c>
      <c r="P50">
        <v>3</v>
      </c>
    </row>
    <row r="51">
      <c r="A51" s="35" t="s">
        <v>59</v>
      </c>
      <c r="B51" s="42"/>
      <c r="C51" s="43"/>
      <c r="D51" s="43"/>
      <c r="E51" s="37" t="s">
        <v>606</v>
      </c>
      <c r="F51" s="43"/>
      <c r="G51" s="43"/>
      <c r="H51" s="43"/>
      <c r="I51" s="43"/>
      <c r="J51" s="44"/>
    </row>
    <row r="52" ht="30">
      <c r="A52" s="35" t="s">
        <v>61</v>
      </c>
      <c r="B52" s="42"/>
      <c r="C52" s="43"/>
      <c r="D52" s="43"/>
      <c r="E52" s="45" t="s">
        <v>607</v>
      </c>
      <c r="F52" s="43"/>
      <c r="G52" s="43"/>
      <c r="H52" s="43"/>
      <c r="I52" s="43"/>
      <c r="J52" s="44"/>
    </row>
    <row r="53">
      <c r="A53" s="29" t="s">
        <v>50</v>
      </c>
      <c r="B53" s="30"/>
      <c r="C53" s="31" t="s">
        <v>245</v>
      </c>
      <c r="D53" s="32"/>
      <c r="E53" s="29" t="s">
        <v>246</v>
      </c>
      <c r="F53" s="32"/>
      <c r="G53" s="32"/>
      <c r="H53" s="32"/>
      <c r="I53" s="33">
        <f>SUMIFS(I54:I59,A54:A59,"P")</f>
        <v>0</v>
      </c>
      <c r="J53" s="34"/>
    </row>
    <row r="54" ht="30">
      <c r="A54" s="35" t="s">
        <v>53</v>
      </c>
      <c r="B54" s="35">
        <v>14</v>
      </c>
      <c r="C54" s="36" t="s">
        <v>608</v>
      </c>
      <c r="D54" s="35" t="s">
        <v>55</v>
      </c>
      <c r="E54" s="37" t="s">
        <v>609</v>
      </c>
      <c r="F54" s="38" t="s">
        <v>140</v>
      </c>
      <c r="G54" s="39">
        <v>110.55</v>
      </c>
      <c r="H54" s="40">
        <v>0</v>
      </c>
      <c r="I54" s="40">
        <f>ROUND(G54*H54,P4)</f>
        <v>0</v>
      </c>
      <c r="J54" s="38" t="s">
        <v>58</v>
      </c>
      <c r="O54" s="41">
        <f>I54*0.21</f>
        <v>0</v>
      </c>
      <c r="P54">
        <v>3</v>
      </c>
    </row>
    <row r="55" ht="45">
      <c r="A55" s="35" t="s">
        <v>59</v>
      </c>
      <c r="B55" s="42"/>
      <c r="C55" s="43"/>
      <c r="D55" s="43"/>
      <c r="E55" s="37" t="s">
        <v>610</v>
      </c>
      <c r="F55" s="43"/>
      <c r="G55" s="43"/>
      <c r="H55" s="43"/>
      <c r="I55" s="43"/>
      <c r="J55" s="44"/>
    </row>
    <row r="56" ht="105">
      <c r="A56" s="35" t="s">
        <v>61</v>
      </c>
      <c r="B56" s="42"/>
      <c r="C56" s="43"/>
      <c r="D56" s="43"/>
      <c r="E56" s="45" t="s">
        <v>611</v>
      </c>
      <c r="F56" s="43"/>
      <c r="G56" s="43"/>
      <c r="H56" s="43"/>
      <c r="I56" s="43"/>
      <c r="J56" s="44"/>
    </row>
    <row r="57">
      <c r="A57" s="35" t="s">
        <v>53</v>
      </c>
      <c r="B57" s="35">
        <v>15</v>
      </c>
      <c r="C57" s="36" t="s">
        <v>464</v>
      </c>
      <c r="D57" s="35" t="s">
        <v>55</v>
      </c>
      <c r="E57" s="37" t="s">
        <v>465</v>
      </c>
      <c r="F57" s="38" t="s">
        <v>140</v>
      </c>
      <c r="G57" s="39">
        <v>205.77500000000001</v>
      </c>
      <c r="H57" s="40">
        <v>0</v>
      </c>
      <c r="I57" s="40">
        <f>ROUND(G57*H57,P4)</f>
        <v>0</v>
      </c>
      <c r="J57" s="38" t="s">
        <v>58</v>
      </c>
      <c r="O57" s="41">
        <f>I57*0.21</f>
        <v>0</v>
      </c>
      <c r="P57">
        <v>3</v>
      </c>
    </row>
    <row r="58">
      <c r="A58" s="35" t="s">
        <v>59</v>
      </c>
      <c r="B58" s="42"/>
      <c r="C58" s="43"/>
      <c r="D58" s="43"/>
      <c r="E58" s="49" t="s">
        <v>55</v>
      </c>
      <c r="F58" s="43"/>
      <c r="G58" s="43"/>
      <c r="H58" s="43"/>
      <c r="I58" s="43"/>
      <c r="J58" s="44"/>
    </row>
    <row r="59" ht="135">
      <c r="A59" s="35" t="s">
        <v>61</v>
      </c>
      <c r="B59" s="42"/>
      <c r="C59" s="43"/>
      <c r="D59" s="43"/>
      <c r="E59" s="45" t="s">
        <v>612</v>
      </c>
      <c r="F59" s="43"/>
      <c r="G59" s="43"/>
      <c r="H59" s="43"/>
      <c r="I59" s="43"/>
      <c r="J59" s="44"/>
    </row>
    <row r="60">
      <c r="A60" s="29" t="s">
        <v>50</v>
      </c>
      <c r="B60" s="30"/>
      <c r="C60" s="31" t="s">
        <v>251</v>
      </c>
      <c r="D60" s="32"/>
      <c r="E60" s="29" t="s">
        <v>252</v>
      </c>
      <c r="F60" s="32"/>
      <c r="G60" s="32"/>
      <c r="H60" s="32"/>
      <c r="I60" s="33">
        <f>SUMIFS(I61:I66,A61:A66,"P")</f>
        <v>0</v>
      </c>
      <c r="J60" s="34"/>
    </row>
    <row r="61">
      <c r="A61" s="35" t="s">
        <v>53</v>
      </c>
      <c r="B61" s="35">
        <v>16</v>
      </c>
      <c r="C61" s="36" t="s">
        <v>485</v>
      </c>
      <c r="D61" s="35" t="s">
        <v>55</v>
      </c>
      <c r="E61" s="37" t="s">
        <v>486</v>
      </c>
      <c r="F61" s="38" t="s">
        <v>167</v>
      </c>
      <c r="G61" s="39">
        <v>231.09999999999999</v>
      </c>
      <c r="H61" s="40">
        <v>0</v>
      </c>
      <c r="I61" s="40">
        <f>ROUND(G61*H61,P4)</f>
        <v>0</v>
      </c>
      <c r="J61" s="38" t="s">
        <v>58</v>
      </c>
      <c r="O61" s="41">
        <f>I61*0.21</f>
        <v>0</v>
      </c>
      <c r="P61">
        <v>3</v>
      </c>
    </row>
    <row r="62" ht="60">
      <c r="A62" s="35" t="s">
        <v>59</v>
      </c>
      <c r="B62" s="42"/>
      <c r="C62" s="43"/>
      <c r="D62" s="43"/>
      <c r="E62" s="37" t="s">
        <v>613</v>
      </c>
      <c r="F62" s="43"/>
      <c r="G62" s="43"/>
      <c r="H62" s="43"/>
      <c r="I62" s="43"/>
      <c r="J62" s="44"/>
    </row>
    <row r="63" ht="150">
      <c r="A63" s="35" t="s">
        <v>61</v>
      </c>
      <c r="B63" s="42"/>
      <c r="C63" s="43"/>
      <c r="D63" s="43"/>
      <c r="E63" s="45" t="s">
        <v>614</v>
      </c>
      <c r="F63" s="43"/>
      <c r="G63" s="43"/>
      <c r="H63" s="43"/>
      <c r="I63" s="43"/>
      <c r="J63" s="44"/>
    </row>
    <row r="64">
      <c r="A64" s="35" t="s">
        <v>53</v>
      </c>
      <c r="B64" s="35">
        <v>17</v>
      </c>
      <c r="C64" s="36" t="s">
        <v>489</v>
      </c>
      <c r="D64" s="35" t="s">
        <v>55</v>
      </c>
      <c r="E64" s="37" t="s">
        <v>490</v>
      </c>
      <c r="F64" s="38" t="s">
        <v>167</v>
      </c>
      <c r="G64" s="39">
        <v>101.34999999999999</v>
      </c>
      <c r="H64" s="40">
        <v>0</v>
      </c>
      <c r="I64" s="40">
        <f>ROUND(G64*H64,P4)</f>
        <v>0</v>
      </c>
      <c r="J64" s="38" t="s">
        <v>58</v>
      </c>
      <c r="O64" s="41">
        <f>I64*0.21</f>
        <v>0</v>
      </c>
      <c r="P64">
        <v>3</v>
      </c>
    </row>
    <row r="65" ht="60">
      <c r="A65" s="35" t="s">
        <v>59</v>
      </c>
      <c r="B65" s="42"/>
      <c r="C65" s="43"/>
      <c r="D65" s="43"/>
      <c r="E65" s="37" t="s">
        <v>615</v>
      </c>
      <c r="F65" s="43"/>
      <c r="G65" s="43"/>
      <c r="H65" s="43"/>
      <c r="I65" s="43"/>
      <c r="J65" s="44"/>
    </row>
    <row r="66" ht="120">
      <c r="A66" s="35" t="s">
        <v>61</v>
      </c>
      <c r="B66" s="42"/>
      <c r="C66" s="43"/>
      <c r="D66" s="43"/>
      <c r="E66" s="45" t="s">
        <v>616</v>
      </c>
      <c r="F66" s="43"/>
      <c r="G66" s="43"/>
      <c r="H66" s="43"/>
      <c r="I66" s="43"/>
      <c r="J66" s="44"/>
    </row>
    <row r="67">
      <c r="A67" s="29" t="s">
        <v>50</v>
      </c>
      <c r="B67" s="30"/>
      <c r="C67" s="31" t="s">
        <v>257</v>
      </c>
      <c r="D67" s="32"/>
      <c r="E67" s="29" t="s">
        <v>258</v>
      </c>
      <c r="F67" s="32"/>
      <c r="G67" s="32"/>
      <c r="H67" s="32"/>
      <c r="I67" s="33">
        <f>SUMIFS(I68:I82,A68:A82,"P")</f>
        <v>0</v>
      </c>
      <c r="J67" s="34"/>
    </row>
    <row r="68">
      <c r="A68" s="35" t="s">
        <v>53</v>
      </c>
      <c r="B68" s="35">
        <v>18</v>
      </c>
      <c r="C68" s="36" t="s">
        <v>526</v>
      </c>
      <c r="D68" s="35" t="s">
        <v>55</v>
      </c>
      <c r="E68" s="37" t="s">
        <v>527</v>
      </c>
      <c r="F68" s="38" t="s">
        <v>140</v>
      </c>
      <c r="G68" s="39">
        <v>414.85300000000001</v>
      </c>
      <c r="H68" s="40">
        <v>0</v>
      </c>
      <c r="I68" s="40">
        <f>ROUND(G68*H68,P4)</f>
        <v>0</v>
      </c>
      <c r="J68" s="38" t="s">
        <v>58</v>
      </c>
      <c r="O68" s="41">
        <f>I68*0.21</f>
        <v>0</v>
      </c>
      <c r="P68">
        <v>3</v>
      </c>
    </row>
    <row r="69" ht="45">
      <c r="A69" s="35" t="s">
        <v>59</v>
      </c>
      <c r="B69" s="42"/>
      <c r="C69" s="43"/>
      <c r="D69" s="43"/>
      <c r="E69" s="37" t="s">
        <v>617</v>
      </c>
      <c r="F69" s="43"/>
      <c r="G69" s="43"/>
      <c r="H69" s="43"/>
      <c r="I69" s="43"/>
      <c r="J69" s="44"/>
    </row>
    <row r="70" ht="150">
      <c r="A70" s="35" t="s">
        <v>61</v>
      </c>
      <c r="B70" s="42"/>
      <c r="C70" s="43"/>
      <c r="D70" s="43"/>
      <c r="E70" s="45" t="s">
        <v>618</v>
      </c>
      <c r="F70" s="43"/>
      <c r="G70" s="43"/>
      <c r="H70" s="43"/>
      <c r="I70" s="43"/>
      <c r="J70" s="44"/>
    </row>
    <row r="71">
      <c r="A71" s="35" t="s">
        <v>53</v>
      </c>
      <c r="B71" s="35">
        <v>19</v>
      </c>
      <c r="C71" s="36" t="s">
        <v>530</v>
      </c>
      <c r="D71" s="35" t="s">
        <v>55</v>
      </c>
      <c r="E71" s="37" t="s">
        <v>531</v>
      </c>
      <c r="F71" s="38" t="s">
        <v>140</v>
      </c>
      <c r="G71" s="39">
        <v>414.85300000000001</v>
      </c>
      <c r="H71" s="40">
        <v>0</v>
      </c>
      <c r="I71" s="40">
        <f>ROUND(G71*H71,P4)</f>
        <v>0</v>
      </c>
      <c r="J71" s="38" t="s">
        <v>58</v>
      </c>
      <c r="O71" s="41">
        <f>I71*0.21</f>
        <v>0</v>
      </c>
      <c r="P71">
        <v>3</v>
      </c>
    </row>
    <row r="72" ht="45">
      <c r="A72" s="35" t="s">
        <v>59</v>
      </c>
      <c r="B72" s="42"/>
      <c r="C72" s="43"/>
      <c r="D72" s="43"/>
      <c r="E72" s="37" t="s">
        <v>619</v>
      </c>
      <c r="F72" s="43"/>
      <c r="G72" s="43"/>
      <c r="H72" s="43"/>
      <c r="I72" s="43"/>
      <c r="J72" s="44"/>
    </row>
    <row r="73" ht="30">
      <c r="A73" s="35" t="s">
        <v>61</v>
      </c>
      <c r="B73" s="42"/>
      <c r="C73" s="43"/>
      <c r="D73" s="43"/>
      <c r="E73" s="45" t="s">
        <v>620</v>
      </c>
      <c r="F73" s="43"/>
      <c r="G73" s="43"/>
      <c r="H73" s="43"/>
      <c r="I73" s="43"/>
      <c r="J73" s="44"/>
    </row>
    <row r="74">
      <c r="A74" s="35" t="s">
        <v>53</v>
      </c>
      <c r="B74" s="35">
        <v>20</v>
      </c>
      <c r="C74" s="36" t="s">
        <v>534</v>
      </c>
      <c r="D74" s="35" t="s">
        <v>55</v>
      </c>
      <c r="E74" s="37" t="s">
        <v>535</v>
      </c>
      <c r="F74" s="38" t="s">
        <v>140</v>
      </c>
      <c r="G74" s="39">
        <v>31.114000000000001</v>
      </c>
      <c r="H74" s="40">
        <v>0</v>
      </c>
      <c r="I74" s="40">
        <f>ROUND(G74*H74,P4)</f>
        <v>0</v>
      </c>
      <c r="J74" s="38" t="s">
        <v>58</v>
      </c>
      <c r="O74" s="41">
        <f>I74*0.21</f>
        <v>0</v>
      </c>
      <c r="P74">
        <v>3</v>
      </c>
    </row>
    <row r="75" ht="60">
      <c r="A75" s="35" t="s">
        <v>59</v>
      </c>
      <c r="B75" s="42"/>
      <c r="C75" s="43"/>
      <c r="D75" s="43"/>
      <c r="E75" s="37" t="s">
        <v>536</v>
      </c>
      <c r="F75" s="43"/>
      <c r="G75" s="43"/>
      <c r="H75" s="43"/>
      <c r="I75" s="43"/>
      <c r="J75" s="44"/>
    </row>
    <row r="76" ht="30">
      <c r="A76" s="35" t="s">
        <v>61</v>
      </c>
      <c r="B76" s="42"/>
      <c r="C76" s="43"/>
      <c r="D76" s="43"/>
      <c r="E76" s="45" t="s">
        <v>621</v>
      </c>
      <c r="F76" s="43"/>
      <c r="G76" s="43"/>
      <c r="H76" s="43"/>
      <c r="I76" s="43"/>
      <c r="J76" s="44"/>
    </row>
    <row r="77">
      <c r="A77" s="35" t="s">
        <v>53</v>
      </c>
      <c r="B77" s="35">
        <v>21</v>
      </c>
      <c r="C77" s="36" t="s">
        <v>542</v>
      </c>
      <c r="D77" s="35" t="s">
        <v>93</v>
      </c>
      <c r="E77" s="37" t="s">
        <v>543</v>
      </c>
      <c r="F77" s="38" t="s">
        <v>57</v>
      </c>
      <c r="G77" s="39">
        <v>1</v>
      </c>
      <c r="H77" s="40">
        <v>0</v>
      </c>
      <c r="I77" s="40">
        <f>ROUND(G77*H77,P4)</f>
        <v>0</v>
      </c>
      <c r="J77" s="38" t="s">
        <v>58</v>
      </c>
      <c r="O77" s="41">
        <f>I77*0.21</f>
        <v>0</v>
      </c>
      <c r="P77">
        <v>3</v>
      </c>
    </row>
    <row r="78" ht="90">
      <c r="A78" s="35" t="s">
        <v>59</v>
      </c>
      <c r="B78" s="42"/>
      <c r="C78" s="43"/>
      <c r="D78" s="43"/>
      <c r="E78" s="37" t="s">
        <v>622</v>
      </c>
      <c r="F78" s="43"/>
      <c r="G78" s="43"/>
      <c r="H78" s="43"/>
      <c r="I78" s="43"/>
      <c r="J78" s="44"/>
    </row>
    <row r="79" ht="30">
      <c r="A79" s="35" t="s">
        <v>61</v>
      </c>
      <c r="B79" s="42"/>
      <c r="C79" s="43"/>
      <c r="D79" s="43"/>
      <c r="E79" s="45" t="s">
        <v>62</v>
      </c>
      <c r="F79" s="43"/>
      <c r="G79" s="43"/>
      <c r="H79" s="43"/>
      <c r="I79" s="43"/>
      <c r="J79" s="44"/>
    </row>
    <row r="80">
      <c r="A80" s="35" t="s">
        <v>53</v>
      </c>
      <c r="B80" s="35">
        <v>22</v>
      </c>
      <c r="C80" s="36" t="s">
        <v>558</v>
      </c>
      <c r="D80" s="35" t="s">
        <v>55</v>
      </c>
      <c r="E80" s="37" t="s">
        <v>559</v>
      </c>
      <c r="F80" s="38" t="s">
        <v>129</v>
      </c>
      <c r="G80" s="39">
        <v>32.779000000000003</v>
      </c>
      <c r="H80" s="40">
        <v>0</v>
      </c>
      <c r="I80" s="40">
        <f>ROUND(G80*H80,P4)</f>
        <v>0</v>
      </c>
      <c r="J80" s="38" t="s">
        <v>58</v>
      </c>
      <c r="O80" s="41">
        <f>I80*0.21</f>
        <v>0</v>
      </c>
      <c r="P80">
        <v>3</v>
      </c>
    </row>
    <row r="81" ht="30">
      <c r="A81" s="35" t="s">
        <v>59</v>
      </c>
      <c r="B81" s="42"/>
      <c r="C81" s="43"/>
      <c r="D81" s="43"/>
      <c r="E81" s="37" t="s">
        <v>623</v>
      </c>
      <c r="F81" s="43"/>
      <c r="G81" s="43"/>
      <c r="H81" s="43"/>
      <c r="I81" s="43"/>
      <c r="J81" s="44"/>
    </row>
    <row r="82" ht="150">
      <c r="A82" s="35" t="s">
        <v>61</v>
      </c>
      <c r="B82" s="46"/>
      <c r="C82" s="47"/>
      <c r="D82" s="47"/>
      <c r="E82" s="45" t="s">
        <v>624</v>
      </c>
      <c r="F82" s="47"/>
      <c r="G82" s="47"/>
      <c r="H82" s="47"/>
      <c r="I82" s="47"/>
      <c r="J82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29</v>
      </c>
      <c r="F2" s="15"/>
      <c r="G2" s="15"/>
      <c r="H2" s="15"/>
      <c r="I2" s="15"/>
      <c r="J2" s="17"/>
    </row>
    <row r="3" ht="30">
      <c r="A3" s="3" t="s">
        <v>30</v>
      </c>
      <c r="B3" s="18" t="s">
        <v>31</v>
      </c>
      <c r="C3" s="19" t="s">
        <v>32</v>
      </c>
      <c r="D3" s="20"/>
      <c r="E3" s="21" t="s">
        <v>33</v>
      </c>
      <c r="F3" s="15"/>
      <c r="G3" s="15"/>
      <c r="H3" s="22" t="s">
        <v>21</v>
      </c>
      <c r="I3" s="23">
        <f>SUMIFS(I9:I12,A9:A12,"SD")</f>
        <v>0</v>
      </c>
      <c r="J3" s="17"/>
      <c r="O3">
        <v>0</v>
      </c>
      <c r="P3">
        <v>2</v>
      </c>
    </row>
    <row r="4">
      <c r="A4" s="3" t="s">
        <v>34</v>
      </c>
      <c r="B4" s="18" t="s">
        <v>35</v>
      </c>
      <c r="C4" s="19" t="s">
        <v>21</v>
      </c>
      <c r="D4" s="20"/>
      <c r="E4" s="21" t="s">
        <v>22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37</v>
      </c>
      <c r="B5" s="18" t="s">
        <v>38</v>
      </c>
      <c r="C5" s="19" t="s">
        <v>21</v>
      </c>
      <c r="D5" s="20"/>
      <c r="E5" s="21" t="s">
        <v>22</v>
      </c>
      <c r="F5" s="15"/>
      <c r="G5" s="15"/>
      <c r="H5" s="15"/>
      <c r="I5" s="15"/>
      <c r="J5" s="17"/>
      <c r="O5">
        <v>0.20999999999999999</v>
      </c>
    </row>
    <row r="6">
      <c r="A6" s="24" t="s">
        <v>39</v>
      </c>
      <c r="B6" s="25" t="s">
        <v>40</v>
      </c>
      <c r="C6" s="7" t="s">
        <v>41</v>
      </c>
      <c r="D6" s="7" t="s">
        <v>42</v>
      </c>
      <c r="E6" s="7" t="s">
        <v>43</v>
      </c>
      <c r="F6" s="7" t="s">
        <v>44</v>
      </c>
      <c r="G6" s="7" t="s">
        <v>45</v>
      </c>
      <c r="H6" s="7" t="s">
        <v>46</v>
      </c>
      <c r="I6" s="7"/>
      <c r="J6" s="26" t="s">
        <v>47</v>
      </c>
    </row>
    <row r="7">
      <c r="A7" s="24"/>
      <c r="B7" s="25"/>
      <c r="C7" s="7"/>
      <c r="D7" s="7"/>
      <c r="E7" s="7"/>
      <c r="F7" s="7"/>
      <c r="G7" s="7"/>
      <c r="H7" s="7" t="s">
        <v>48</v>
      </c>
      <c r="I7" s="7" t="s">
        <v>49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50</v>
      </c>
      <c r="B9" s="30"/>
      <c r="C9" s="31" t="s">
        <v>51</v>
      </c>
      <c r="D9" s="32"/>
      <c r="E9" s="29" t="s">
        <v>52</v>
      </c>
      <c r="F9" s="32"/>
      <c r="G9" s="32"/>
      <c r="H9" s="32"/>
      <c r="I9" s="33">
        <f>SUMIFS(I10:I12,A10:A12,"P")</f>
        <v>0</v>
      </c>
      <c r="J9" s="34"/>
    </row>
    <row r="10">
      <c r="A10" s="35" t="s">
        <v>53</v>
      </c>
      <c r="B10" s="35">
        <v>1</v>
      </c>
      <c r="C10" s="36" t="s">
        <v>625</v>
      </c>
      <c r="D10" s="35" t="s">
        <v>55</v>
      </c>
      <c r="E10" s="37" t="s">
        <v>626</v>
      </c>
      <c r="F10" s="38" t="s">
        <v>57</v>
      </c>
      <c r="G10" s="39">
        <v>1</v>
      </c>
      <c r="H10" s="40">
        <v>0</v>
      </c>
      <c r="I10" s="40">
        <f>ROUND(G10*H10,P4)</f>
        <v>0</v>
      </c>
      <c r="J10" s="38" t="s">
        <v>58</v>
      </c>
      <c r="O10" s="41">
        <f>I10*0.21</f>
        <v>0</v>
      </c>
      <c r="P10">
        <v>3</v>
      </c>
    </row>
    <row r="11" ht="90">
      <c r="A11" s="35" t="s">
        <v>59</v>
      </c>
      <c r="B11" s="42"/>
      <c r="C11" s="43"/>
      <c r="D11" s="43"/>
      <c r="E11" s="37" t="s">
        <v>627</v>
      </c>
      <c r="F11" s="43"/>
      <c r="G11" s="43"/>
      <c r="H11" s="43"/>
      <c r="I11" s="43"/>
      <c r="J11" s="44"/>
    </row>
    <row r="12" ht="30">
      <c r="A12" s="35" t="s">
        <v>61</v>
      </c>
      <c r="B12" s="46"/>
      <c r="C12" s="47"/>
      <c r="D12" s="47"/>
      <c r="E12" s="45" t="s">
        <v>628</v>
      </c>
      <c r="F12" s="47"/>
      <c r="G12" s="47"/>
      <c r="H12" s="47"/>
      <c r="I12" s="47"/>
      <c r="J12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29</v>
      </c>
      <c r="F2" s="15"/>
      <c r="G2" s="15"/>
      <c r="H2" s="15"/>
      <c r="I2" s="15"/>
      <c r="J2" s="17"/>
    </row>
    <row r="3" ht="30">
      <c r="A3" s="3" t="s">
        <v>30</v>
      </c>
      <c r="B3" s="18" t="s">
        <v>31</v>
      </c>
      <c r="C3" s="19" t="s">
        <v>32</v>
      </c>
      <c r="D3" s="20"/>
      <c r="E3" s="21" t="s">
        <v>33</v>
      </c>
      <c r="F3" s="15"/>
      <c r="G3" s="15"/>
      <c r="H3" s="22" t="s">
        <v>23</v>
      </c>
      <c r="I3" s="23">
        <f>SUMIFS(I9:I19,A9:A19,"SD")</f>
        <v>0</v>
      </c>
      <c r="J3" s="17"/>
      <c r="O3">
        <v>0</v>
      </c>
      <c r="P3">
        <v>2</v>
      </c>
    </row>
    <row r="4">
      <c r="A4" s="3" t="s">
        <v>34</v>
      </c>
      <c r="B4" s="18" t="s">
        <v>35</v>
      </c>
      <c r="C4" s="19" t="s">
        <v>23</v>
      </c>
      <c r="D4" s="20"/>
      <c r="E4" s="21" t="s">
        <v>629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37</v>
      </c>
      <c r="B5" s="18" t="s">
        <v>38</v>
      </c>
      <c r="C5" s="19" t="s">
        <v>23</v>
      </c>
      <c r="D5" s="20"/>
      <c r="E5" s="21" t="s">
        <v>24</v>
      </c>
      <c r="F5" s="15"/>
      <c r="G5" s="15"/>
      <c r="H5" s="15"/>
      <c r="I5" s="15"/>
      <c r="J5" s="17"/>
      <c r="O5">
        <v>0.20999999999999999</v>
      </c>
    </row>
    <row r="6">
      <c r="A6" s="24" t="s">
        <v>39</v>
      </c>
      <c r="B6" s="25" t="s">
        <v>40</v>
      </c>
      <c r="C6" s="7" t="s">
        <v>41</v>
      </c>
      <c r="D6" s="7" t="s">
        <v>42</v>
      </c>
      <c r="E6" s="7" t="s">
        <v>43</v>
      </c>
      <c r="F6" s="7" t="s">
        <v>44</v>
      </c>
      <c r="G6" s="7" t="s">
        <v>45</v>
      </c>
      <c r="H6" s="7" t="s">
        <v>46</v>
      </c>
      <c r="I6" s="7"/>
      <c r="J6" s="26" t="s">
        <v>47</v>
      </c>
    </row>
    <row r="7">
      <c r="A7" s="24"/>
      <c r="B7" s="25"/>
      <c r="C7" s="7"/>
      <c r="D7" s="7"/>
      <c r="E7" s="7"/>
      <c r="F7" s="7"/>
      <c r="G7" s="7"/>
      <c r="H7" s="7" t="s">
        <v>48</v>
      </c>
      <c r="I7" s="7" t="s">
        <v>49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50</v>
      </c>
      <c r="B9" s="30"/>
      <c r="C9" s="31" t="s">
        <v>245</v>
      </c>
      <c r="D9" s="32"/>
      <c r="E9" s="29" t="s">
        <v>246</v>
      </c>
      <c r="F9" s="32"/>
      <c r="G9" s="32"/>
      <c r="H9" s="32"/>
      <c r="I9" s="33">
        <f>SUMIFS(I10:I19,A10:A19,"P")</f>
        <v>0</v>
      </c>
      <c r="J9" s="34"/>
    </row>
    <row r="10">
      <c r="A10" s="35" t="s">
        <v>53</v>
      </c>
      <c r="B10" s="35">
        <v>1</v>
      </c>
      <c r="C10" s="36" t="s">
        <v>630</v>
      </c>
      <c r="D10" s="35" t="s">
        <v>55</v>
      </c>
      <c r="E10" s="37" t="s">
        <v>631</v>
      </c>
      <c r="F10" s="38" t="s">
        <v>167</v>
      </c>
      <c r="G10" s="39">
        <v>230</v>
      </c>
      <c r="H10" s="40">
        <v>0</v>
      </c>
      <c r="I10" s="40">
        <f>ROUND(G10*H10,P4)</f>
        <v>0</v>
      </c>
      <c r="J10" s="38" t="s">
        <v>632</v>
      </c>
      <c r="O10" s="41">
        <f>I10*0.21</f>
        <v>0</v>
      </c>
      <c r="P10">
        <v>3</v>
      </c>
    </row>
    <row r="11">
      <c r="A11" s="35" t="s">
        <v>59</v>
      </c>
      <c r="B11" s="42"/>
      <c r="C11" s="43"/>
      <c r="D11" s="43"/>
      <c r="E11" s="37" t="s">
        <v>633</v>
      </c>
      <c r="F11" s="43"/>
      <c r="G11" s="43"/>
      <c r="H11" s="43"/>
      <c r="I11" s="43"/>
      <c r="J11" s="44"/>
    </row>
    <row r="12">
      <c r="A12" s="35" t="s">
        <v>61</v>
      </c>
      <c r="B12" s="42"/>
      <c r="C12" s="43"/>
      <c r="D12" s="43"/>
      <c r="E12" s="45" t="s">
        <v>634</v>
      </c>
      <c r="F12" s="43"/>
      <c r="G12" s="43"/>
      <c r="H12" s="43"/>
      <c r="I12" s="43"/>
      <c r="J12" s="44"/>
    </row>
    <row r="13" ht="30">
      <c r="A13" s="35" t="s">
        <v>53</v>
      </c>
      <c r="B13" s="35">
        <v>2</v>
      </c>
      <c r="C13" s="36" t="s">
        <v>635</v>
      </c>
      <c r="D13" s="35" t="s">
        <v>55</v>
      </c>
      <c r="E13" s="37" t="s">
        <v>636</v>
      </c>
      <c r="F13" s="38" t="s">
        <v>87</v>
      </c>
      <c r="G13" s="39">
        <v>10</v>
      </c>
      <c r="H13" s="40">
        <v>0</v>
      </c>
      <c r="I13" s="40">
        <f>ROUND(G13*H13,P4)</f>
        <v>0</v>
      </c>
      <c r="J13" s="38" t="s">
        <v>632</v>
      </c>
      <c r="O13" s="41">
        <f>I13*0.21</f>
        <v>0</v>
      </c>
      <c r="P13">
        <v>3</v>
      </c>
    </row>
    <row r="14">
      <c r="A14" s="35" t="s">
        <v>59</v>
      </c>
      <c r="B14" s="42"/>
      <c r="C14" s="43"/>
      <c r="D14" s="43"/>
      <c r="E14" s="37" t="s">
        <v>637</v>
      </c>
      <c r="F14" s="43"/>
      <c r="G14" s="43"/>
      <c r="H14" s="43"/>
      <c r="I14" s="43"/>
      <c r="J14" s="44"/>
    </row>
    <row r="15">
      <c r="A15" s="35" t="s">
        <v>61</v>
      </c>
      <c r="B15" s="42"/>
      <c r="C15" s="43"/>
      <c r="D15" s="43"/>
      <c r="E15" s="45" t="s">
        <v>638</v>
      </c>
      <c r="F15" s="43"/>
      <c r="G15" s="43"/>
      <c r="H15" s="43"/>
      <c r="I15" s="43"/>
      <c r="J15" s="44"/>
    </row>
    <row r="16">
      <c r="A16" s="35" t="s">
        <v>53</v>
      </c>
      <c r="B16" s="35">
        <v>3</v>
      </c>
      <c r="C16" s="36" t="s">
        <v>639</v>
      </c>
      <c r="D16" s="35" t="s">
        <v>55</v>
      </c>
      <c r="E16" s="37" t="s">
        <v>640</v>
      </c>
      <c r="F16" s="38" t="s">
        <v>167</v>
      </c>
      <c r="G16" s="39">
        <v>200</v>
      </c>
      <c r="H16" s="40">
        <v>0</v>
      </c>
      <c r="I16" s="40">
        <f>ROUND(G16*H16,P4)</f>
        <v>0</v>
      </c>
      <c r="J16" s="38" t="s">
        <v>632</v>
      </c>
      <c r="O16" s="41">
        <f>I16*0.21</f>
        <v>0</v>
      </c>
      <c r="P16">
        <v>3</v>
      </c>
    </row>
    <row r="17">
      <c r="A17" s="35" t="s">
        <v>59</v>
      </c>
      <c r="B17" s="42"/>
      <c r="C17" s="43"/>
      <c r="D17" s="43"/>
      <c r="E17" s="49" t="s">
        <v>55</v>
      </c>
      <c r="F17" s="43"/>
      <c r="G17" s="43"/>
      <c r="H17" s="43"/>
      <c r="I17" s="43"/>
      <c r="J17" s="44"/>
    </row>
    <row r="18" ht="30">
      <c r="A18" s="35" t="s">
        <v>53</v>
      </c>
      <c r="B18" s="35">
        <v>4</v>
      </c>
      <c r="C18" s="36" t="s">
        <v>641</v>
      </c>
      <c r="D18" s="35" t="s">
        <v>55</v>
      </c>
      <c r="E18" s="37" t="s">
        <v>642</v>
      </c>
      <c r="F18" s="38" t="s">
        <v>87</v>
      </c>
      <c r="G18" s="39">
        <v>1</v>
      </c>
      <c r="H18" s="40">
        <v>0</v>
      </c>
      <c r="I18" s="40">
        <f>ROUND(G18*H18,P4)</f>
        <v>0</v>
      </c>
      <c r="J18" s="38" t="s">
        <v>632</v>
      </c>
      <c r="O18" s="41">
        <f>I18*0.21</f>
        <v>0</v>
      </c>
      <c r="P18">
        <v>3</v>
      </c>
    </row>
    <row r="19">
      <c r="A19" s="35" t="s">
        <v>59</v>
      </c>
      <c r="B19" s="46"/>
      <c r="C19" s="47"/>
      <c r="D19" s="47"/>
      <c r="E19" s="50" t="s">
        <v>55</v>
      </c>
      <c r="F19" s="47"/>
      <c r="G19" s="47"/>
      <c r="H19" s="47"/>
      <c r="I19" s="47"/>
      <c r="J19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29</v>
      </c>
      <c r="F2" s="15"/>
      <c r="G2" s="15"/>
      <c r="H2" s="15"/>
      <c r="I2" s="15"/>
      <c r="J2" s="17"/>
    </row>
    <row r="3" ht="30">
      <c r="A3" s="3" t="s">
        <v>30</v>
      </c>
      <c r="B3" s="18" t="s">
        <v>31</v>
      </c>
      <c r="C3" s="19" t="s">
        <v>32</v>
      </c>
      <c r="D3" s="20"/>
      <c r="E3" s="21" t="s">
        <v>33</v>
      </c>
      <c r="F3" s="15"/>
      <c r="G3" s="15"/>
      <c r="H3" s="22" t="s">
        <v>25</v>
      </c>
      <c r="I3" s="23">
        <f>SUMIFS(I9:I12,A9:A12,"SD")</f>
        <v>0</v>
      </c>
      <c r="J3" s="17"/>
      <c r="O3">
        <v>0</v>
      </c>
      <c r="P3">
        <v>2</v>
      </c>
    </row>
    <row r="4">
      <c r="A4" s="3" t="s">
        <v>34</v>
      </c>
      <c r="B4" s="18" t="s">
        <v>35</v>
      </c>
      <c r="C4" s="19" t="s">
        <v>25</v>
      </c>
      <c r="D4" s="20"/>
      <c r="E4" s="21" t="s">
        <v>26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37</v>
      </c>
      <c r="B5" s="18" t="s">
        <v>38</v>
      </c>
      <c r="C5" s="19" t="s">
        <v>25</v>
      </c>
      <c r="D5" s="20"/>
      <c r="E5" s="21" t="s">
        <v>26</v>
      </c>
      <c r="F5" s="15"/>
      <c r="G5" s="15"/>
      <c r="H5" s="15"/>
      <c r="I5" s="15"/>
      <c r="J5" s="17"/>
      <c r="O5">
        <v>0.20999999999999999</v>
      </c>
    </row>
    <row r="6">
      <c r="A6" s="24" t="s">
        <v>39</v>
      </c>
      <c r="B6" s="25" t="s">
        <v>40</v>
      </c>
      <c r="C6" s="7" t="s">
        <v>41</v>
      </c>
      <c r="D6" s="7" t="s">
        <v>42</v>
      </c>
      <c r="E6" s="7" t="s">
        <v>43</v>
      </c>
      <c r="F6" s="7" t="s">
        <v>44</v>
      </c>
      <c r="G6" s="7" t="s">
        <v>45</v>
      </c>
      <c r="H6" s="7" t="s">
        <v>46</v>
      </c>
      <c r="I6" s="7"/>
      <c r="J6" s="26" t="s">
        <v>47</v>
      </c>
    </row>
    <row r="7">
      <c r="A7" s="24"/>
      <c r="B7" s="25"/>
      <c r="C7" s="7"/>
      <c r="D7" s="7"/>
      <c r="E7" s="7"/>
      <c r="F7" s="7"/>
      <c r="G7" s="7"/>
      <c r="H7" s="7" t="s">
        <v>48</v>
      </c>
      <c r="I7" s="7" t="s">
        <v>49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50</v>
      </c>
      <c r="B9" s="30"/>
      <c r="C9" s="31" t="s">
        <v>245</v>
      </c>
      <c r="D9" s="32"/>
      <c r="E9" s="29" t="s">
        <v>246</v>
      </c>
      <c r="F9" s="32"/>
      <c r="G9" s="32"/>
      <c r="H9" s="32"/>
      <c r="I9" s="33">
        <f>SUMIFS(I10:I12,A10:A12,"P")</f>
        <v>0</v>
      </c>
      <c r="J9" s="34"/>
    </row>
    <row r="10">
      <c r="A10" s="35" t="s">
        <v>53</v>
      </c>
      <c r="B10" s="35">
        <v>1</v>
      </c>
      <c r="C10" s="36" t="s">
        <v>643</v>
      </c>
      <c r="D10" s="35" t="s">
        <v>55</v>
      </c>
      <c r="E10" s="37" t="s">
        <v>644</v>
      </c>
      <c r="F10" s="38" t="s">
        <v>57</v>
      </c>
      <c r="G10" s="39">
        <v>1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 ht="30">
      <c r="A11" s="35" t="s">
        <v>59</v>
      </c>
      <c r="B11" s="42"/>
      <c r="C11" s="43"/>
      <c r="D11" s="43"/>
      <c r="E11" s="37" t="s">
        <v>645</v>
      </c>
      <c r="F11" s="43"/>
      <c r="G11" s="43"/>
      <c r="H11" s="43"/>
      <c r="I11" s="43"/>
      <c r="J11" s="44"/>
    </row>
    <row r="12" ht="30">
      <c r="A12" s="35" t="s">
        <v>61</v>
      </c>
      <c r="B12" s="46"/>
      <c r="C12" s="47"/>
      <c r="D12" s="47"/>
      <c r="E12" s="45" t="s">
        <v>628</v>
      </c>
      <c r="F12" s="47"/>
      <c r="G12" s="47"/>
      <c r="H12" s="47"/>
      <c r="I12" s="47"/>
      <c r="J12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KPJ\KPJ</dc:creator>
  <cp:lastModifiedBy>KPJ\KPJ</cp:lastModifiedBy>
  <dcterms:created xsi:type="dcterms:W3CDTF">2024-03-06T10:22:35Z</dcterms:created>
  <dcterms:modified xsi:type="dcterms:W3CDTF">2024-03-06T10:22:36Z</dcterms:modified>
</cp:coreProperties>
</file>