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PJ\Documents\AKCE\ROZPOCTY\2024_ESTICON\23_225_00_sedlacany_mastnik\05_odevzdani\odevzdani_2024_03_06\akce_Mesto\soupis\"/>
    </mc:Choice>
  </mc:AlternateContent>
  <bookViews>
    <workbookView xWindow="0" yWindow="0" windowWidth="0" windowHeight="0" activeTab="2"/>
  </bookViews>
  <sheets>
    <sheet name="SO 000SO 000" sheetId="2" r:id="rId1"/>
    <sheet name="SO 125SO 125" sheetId="3" r:id="rId2"/>
    <sheet name="SO 252S0 252" sheetId="4" r:id="rId3"/>
  </sheets>
  <calcPr/>
</workbook>
</file>

<file path=xl/calcChain.xml><?xml version="1.0" encoding="utf-8"?>
<calcChain xmlns="http://schemas.openxmlformats.org/spreadsheetml/2006/main">
  <c i="4" l="1" r="I3"/>
  <c r="I35"/>
  <c r="O45"/>
  <c r="I45"/>
  <c r="O42"/>
  <c r="I42"/>
  <c r="O39"/>
  <c r="I39"/>
  <c r="O36"/>
  <c r="I36"/>
  <c r="I31"/>
  <c r="O32"/>
  <c r="I32"/>
  <c r="I9"/>
  <c r="O28"/>
  <c r="I28"/>
  <c r="O25"/>
  <c r="I25"/>
  <c r="O22"/>
  <c r="I22"/>
  <c r="O19"/>
  <c r="I19"/>
  <c r="O16"/>
  <c r="I16"/>
  <c r="O13"/>
  <c r="I13"/>
  <c r="O10"/>
  <c r="I10"/>
  <c i="3" r="I3"/>
  <c r="I57"/>
  <c r="O64"/>
  <c r="I64"/>
  <c r="O61"/>
  <c r="I61"/>
  <c r="O58"/>
  <c r="I58"/>
  <c r="I50"/>
  <c r="O54"/>
  <c r="I54"/>
  <c r="O51"/>
  <c r="I51"/>
  <c r="I46"/>
  <c r="O47"/>
  <c r="I47"/>
  <c r="I33"/>
  <c r="O43"/>
  <c r="I43"/>
  <c r="O40"/>
  <c r="I40"/>
  <c r="O37"/>
  <c r="I37"/>
  <c r="O34"/>
  <c r="I34"/>
  <c r="I29"/>
  <c r="O30"/>
  <c r="I30"/>
  <c r="I19"/>
  <c r="O26"/>
  <c r="I26"/>
  <c r="O23"/>
  <c r="I23"/>
  <c r="O20"/>
  <c r="I20"/>
  <c r="I9"/>
  <c r="O16"/>
  <c r="I16"/>
  <c r="O13"/>
  <c r="I13"/>
  <c r="O10"/>
  <c r="I10"/>
  <c i="2" r="I3"/>
  <c r="I9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<sst xmlns="http://schemas.openxmlformats.org/spreadsheetml/2006/main">
  <si>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</si>
  <si>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</si>
  <si>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</si>
  <si>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</si>
  <si>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</si>
  <si>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23 225 00.2</t>
  </si>
  <si>
    <t>III/10522 Most ev.č.10522-1 přes potok Mastník v Sedlčanech - Město Sedlčany</t>
  </si>
  <si>
    <t>SO 000</t>
  </si>
  <si>
    <t>O</t>
  </si>
  <si>
    <t>Objekt:</t>
  </si>
  <si>
    <t>Vedlejší a ostatní náklady - Město Sedlčany</t>
  </si>
  <si>
    <t>O1</t>
  </si>
  <si>
    <t>Rozpočet:</t>
  </si>
  <si>
    <t xml:space="preserve">Vedlejší a ostatní náklady  - Město Sedlčany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</si>
  <si>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</si>
  <si>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</si>
  <si>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</si>
  <si>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</si>
  <si>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</si>
  <si>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</si>
  <si>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</si>
  <si>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</si>
  <si>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</si>
  <si>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</si>
  <si>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</si>
  <si>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</si>
  <si>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</si>
  <si>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</si>
  <si>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</si>
  <si>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00410R</t>
  </si>
  <si>
    <t/>
  </si>
  <si>
    <t>Vedlejší náklady</t>
  </si>
  <si>
    <t>KPL</t>
  </si>
  <si>
    <t>OTSKP_2023 ~ 2023</t>
  </si>
  <si>
    <t>PP</t>
  </si>
  <si>
    <t>obsahují zejména náklady na:
- ztížené výrobní podmínky související s umístěním stavby, provozními nebo
dopravními omezeními
- uvedení stavbou dotčených ploch a staveništní dopravou dotčených komunikací
do původního nebo projektovaného stavu
- zajištění bezpečnosti při provádění stavby ve smyslu bezpečnosti práce a
ochrany životního prostředí
- likvidace přebytečného stavebního materiálu odpovídajícím způsobem
- péče o nepředané objekty a konstrukce stavby, jejich ošetřování
- nutný rozsah stavebního pojištění budovaného díla na předmětné stavbě a
pojištění odpovědnosti za škodu způsobenou dodavatelem třetí osobě
- zajištění bankovních garancí
- všechny další nutné náklady k řádnému a úplnému zhotovení předmětu díla
zřejmé ze zadávací dokumentace nebo místních podmínek</t>
  </si>
  <si>
    <t>VV</t>
  </si>
  <si>
    <t>1 = 1,000 [A]_x000d_
Celkové množství = 1,000</t>
  </si>
  <si>
    <t>00420R</t>
  </si>
  <si>
    <t>Ostatní náklady</t>
  </si>
  <si>
    <t>obsahují zejména náklady na:
- úpravu příslušné dokumentace dle technologických postupů zhotovitele a dle při
provádění díla zjištěných skutečností_x000d_
- zpracování Povodňového plánu stavby
- zpracování Plánu havarijních opatření zařízení staveniště a mechanizace
- zpracování Plánu bezpečnosti a ochrany zdraví při práci na staveništi (dle § 15,
odst. 2 zákona č. 309/2006 Sb., kterým se upravují další požadavky BOZP)
- zpracování technologických postupů a plánů kontrol
- pasportizace stavbou dotčených ploch a objektů
- všechny další nutné činnosti k řádnému a úplnému zhotovení předmětu díla
zřejmé ze zadávací dokumentace nebo místních podmínek</t>
  </si>
  <si>
    <t>1 1 = 1,000 [A]_x000d_
Celkové množství = 1,000</t>
  </si>
  <si>
    <t>02730</t>
  </si>
  <si>
    <t>POMOC PRÁCE ZŘÍZ NEBO ZAJIŠŤ OCHRANU INŽENÝRSKÝCH SÍTÍ</t>
  </si>
  <si>
    <t>zajištění ochrany všech stávajících vedení sítí po dobu stavby_x000d_
v místě stavby zvýšený výskyt inženýrských sítí_x000d_
vč. ochrany sloupů v.o. po celou dobu výstavby _x000d_
vč. ochrany zvdušného vedení na lampách a kamerového systému</t>
  </si>
  <si>
    <t>029113</t>
  </si>
  <si>
    <t>A</t>
  </si>
  <si>
    <t>OSTATNÍ POŽADAVKY - GEODETICKÉ ZAMĚŘENÍ - CELKY</t>
  </si>
  <si>
    <t>KUS</t>
  </si>
  <si>
    <t>Zaměření skutečného stavu po dokončení stavby vč.zákresu do katastrální mapy a její digitalizace_x000d_
(geometrický plán)</t>
  </si>
  <si>
    <t>02944</t>
  </si>
  <si>
    <t>OSTAT POŽADAVKY - DOKUMENTACE SKUTEČ PROVEDENÍ V DIGIT FORMĚ</t>
  </si>
  <si>
    <t>skutečného provedení stavby_x000d_
papírová paré 4x + digitálně</t>
  </si>
  <si>
    <t>03100</t>
  </si>
  <si>
    <t>ZAŘÍZENÍ STAVENIŠTĚ - ZŘÍZENÍ, PROVOZ, DEMONTÁŽ</t>
  </si>
  <si>
    <t>vč.oplocení staveniště, proviz.zábradlí a pod.
Vč. případného nájmu pozemku, vč. provizorních komunikací a případných záborů
vč. buňkoviště, toalet a dalšího zařízení nezbytného pro provoz a řízení stavby po
celou dobu její výstavby</t>
  </si>
  <si>
    <t>SO 125</t>
  </si>
  <si>
    <t>Chodníky - Město Sedlčany</t>
  </si>
  <si>
    <t>Chodník - Město Sedlčany</t>
  </si>
  <si>
    <t>014102R</t>
  </si>
  <si>
    <t>A2</t>
  </si>
  <si>
    <t>POPLATKY ZA SKLÁDKU</t>
  </si>
  <si>
    <t>T</t>
  </si>
  <si>
    <t>kamenivo
sypké vrstvy 1900 kg/m3
kámen
objemová hmotnost 2600 kg/m3</t>
  </si>
  <si>
    <t>pol. 113298 10,08*1,90 = 19,152 [A]_x000d_
Celkové množství = 19,152</t>
  </si>
  <si>
    <t>D</t>
  </si>
  <si>
    <t xml:space="preserve">POPLATKY ZA LIKVIDACI ODPADŮ NEKONTAMINOVANÝCH - 17 03 02  VYBOURANÝ ASFALTOVÝ BETON BEZ DEHTU</t>
  </si>
  <si>
    <t xml:space="preserve">objemová hmotnost 2400 kg/m3
z podkladních vozovkových vrstev stávající komunikace - jen na mostě - dále nevyužitelných k dalšímu použítí 
zatříděno  -  na základě zkoušek PAU
(předpoklad 20% vybouraného materiálu s obsahem nebezpečných látek, 70% vybouraného materiálu bez obsahu nebezpečných látek - povinný odkup zhotovitele, 
10 % dále nevyužitelných - viz pol. 014102R - D)</t>
  </si>
  <si>
    <t>dle pol.113138 - 10% 0,10*2,372*2,40 = 0,569 [A]_x000d_
Celkové množství = 0,569</t>
  </si>
  <si>
    <t>015760</t>
  </si>
  <si>
    <t xml:space="preserve">POPLATKY ZA LIKVIDACI ODPADŮ NEBEZPEČNÝCH - 17 06 03*  IZOLAČNÍ MATERIÁLY OBSAHUJÍCÍ NEBEZPEČNÉ LÁTKY</t>
  </si>
  <si>
    <t xml:space="preserve">živice s obsahem nebezpečných látek 
( z podkladních vozovkových vrstev - jen na mostě)
objemová hmotnost 2400 kg/m3
zatříděno  -  na základě zkoušek PAU
(předpoklad 20% vybouraného materiálu s obsahem nebezpečných látek, 70% vybouraného materiálu bez obsahu nebezpečných látek - povinný odkup zhotovitele, 
10 % dále nevyužitelných - viz pol. 014102R - D)</t>
  </si>
  <si>
    <t>dle pol.113138 - 20% 0,20*2,372*2,40 = 1,139 [A]_x000d_
Celkové množství = 1,139</t>
  </si>
  <si>
    <t>1</t>
  </si>
  <si>
    <t>Zemní práce</t>
  </si>
  <si>
    <t>113148</t>
  </si>
  <si>
    <t>ODSTRANĚNÍ KRYTU ZPEVNĚNÝCH PLOCH S CEMENT POJIVEM, ODVOZ DO 20KM</t>
  </si>
  <si>
    <t>M3</t>
  </si>
  <si>
    <t>CHODNÍKY
tl. 120 mm</t>
  </si>
  <si>
    <t xml:space="preserve">podél zdí směr Kosova Hora  - předpolí mostu Kosova Hora 38,25*(1,70-0,15)*0,120 = 7,115 [E]_x000d_
Celkové množství = 7,115</t>
  </si>
  <si>
    <t>113328</t>
  </si>
  <si>
    <t>ODSTRAN PODKL ZPEVNĚNÝCH PLOCH Z KAMENIVA NESTMEL, ODVOZ DO 20KM</t>
  </si>
  <si>
    <t>CHODNÍKY_x000d_
odstranění nestmelených podkladních vrstev 
tl. 170 mm</t>
  </si>
  <si>
    <t xml:space="preserve">podél zdí směr Kosova Hora  - předpolí mostu Kosova Hora 38,25*(1,70-0,15)*0,170 = 10,079 [E]_x000d_
Celkové množství = 10,079</t>
  </si>
  <si>
    <t>113338</t>
  </si>
  <si>
    <t>ODSTRAN PODKL ZPEVNĚNÝCH PLOCH S ASFALT POJIVEM, ODVOZ DO 20KM</t>
  </si>
  <si>
    <t>CHODNÍKY
tl. 40 mm
odpad zatříděn dle výsledku zkoušek PAU
předpoklad 20% vybouraného materiálu s obsahem nebezpečných látek, 70% vybouraného materiálu bez obsahu nebezpečných látek - povinný odkup zhotovitele, 
10 % dále nevyužitelných - viz pol. 014102R - D)</t>
  </si>
  <si>
    <t xml:space="preserve">podél zdí směr Kosova Hora  - předpolí mostu Kosova Hora 38,25*(1,70-0,15)*0,04 = 2,372 [E]_x000d_
Celkové množství = 2,372</t>
  </si>
  <si>
    <t>3</t>
  </si>
  <si>
    <t>Svislé konstrukce</t>
  </si>
  <si>
    <t>31700R</t>
  </si>
  <si>
    <t>PROTAHOVACÍ ŠACHTY V ŘÍMSE</t>
  </si>
  <si>
    <t>kpl</t>
  </si>
  <si>
    <t>protahovací kabelové šachty vč. snímatelného poklopu
dle TZ
kpl</t>
  </si>
  <si>
    <t>římsa směr Kosova Hora 2 = 2,000 [B]_x000d_
Celkové množství = 2,000</t>
  </si>
  <si>
    <t>5</t>
  </si>
  <si>
    <t>Komunikace</t>
  </si>
  <si>
    <t>56143</t>
  </si>
  <si>
    <t>KAMENIVO ZPEVNĚNÉ CEMENTEM TL. DO 150MM</t>
  </si>
  <si>
    <t>M2</t>
  </si>
  <si>
    <t>VOZOVKA
SC C8/10 - 120 mm
směs stmelená cementem</t>
  </si>
  <si>
    <t xml:space="preserve">podél zdí směr Kosova Hora  - předpolí mostu Kosova Hora 38,25*(1,70-0,15) = 59,288 [E]_x000d_
Celkové množství = 59,288</t>
  </si>
  <si>
    <t>56334</t>
  </si>
  <si>
    <t>VOZOVKOVÉ VRSTVY ZE ŠTĚRKODRTI TL. DO 200MM</t>
  </si>
  <si>
    <t>OTSKP_2021 ~ 2021</t>
  </si>
  <si>
    <t>VOZOVKA
ŠD A min. tl. 170 mm</t>
  </si>
  <si>
    <t>572123</t>
  </si>
  <si>
    <t>INFILTRAČNÍ POSTŘIK Z EMULZE DO 1,0KG/M2</t>
  </si>
  <si>
    <t>PI-CP 0.80 kg/m2</t>
  </si>
  <si>
    <t>dle pol. 56143 59,288 = 59,288 [A]_x000d_
Celkové množství = 59,288</t>
  </si>
  <si>
    <t>574J54</t>
  </si>
  <si>
    <t>ASFALTOVÝ KOBEREC MASTIXOVÝ MODIFIK SMA 11+, 11S TL. 40MM</t>
  </si>
  <si>
    <t>OTSKP_2022 ~ 2022</t>
  </si>
  <si>
    <t xml:space="preserve">VOZOVKA - celá stavba
SMA 11S   tl. 40mm
vozovkové vrstvy napojeny odstupňovaně</t>
  </si>
  <si>
    <t>6</t>
  </si>
  <si>
    <t>Úpravy povrchů, podlahy, výplně otvorů</t>
  </si>
  <si>
    <t>626111</t>
  </si>
  <si>
    <t>REPROFILACE PODHLEDŮ, SVISLÝCH PLOCH SANAČNÍ MALTOU JEDNOVRST TL 10MM</t>
  </si>
  <si>
    <t>povrchová sanace soklové zábradelní zídky_x000d_
plochy přiléhající k chodníku</t>
  </si>
  <si>
    <t>dle pol. 938542 13,50 = 13,500 [A]_x000d_
Celkové množství = 13,500</t>
  </si>
  <si>
    <t>7</t>
  </si>
  <si>
    <t>Přidružená stavební výroba</t>
  </si>
  <si>
    <t>711112</t>
  </si>
  <si>
    <t>IZOLACE BĚŽNÝCH KONSTRUKCÍ PROTI ZEMNÍ VLHKOSTI ASFALTOVÝMI PÁSY</t>
  </si>
  <si>
    <t>CHODNÍK_x000d_
asf. lepenka (pod MA 11+modif.)_x000d_
dle TZ</t>
  </si>
  <si>
    <t>78312</t>
  </si>
  <si>
    <t>PROTIKOROZ OCHRANA OCEL KONSTR NÁTĚREM VÍCEVRST</t>
  </si>
  <si>
    <t>nátěr očišttěného zábradlí - madlo + sloupky_x000d_
dle TZ</t>
  </si>
  <si>
    <t>dle pol. 938652 27,0 = 27,000 [A]_x000d_
Celkové množství = 27,000</t>
  </si>
  <si>
    <t>9</t>
  </si>
  <si>
    <t>Ostatní konstrukce a práce</t>
  </si>
  <si>
    <t>931315</t>
  </si>
  <si>
    <t>TĚSNĚNÍ DILATAČ SPAR ASF ZÁLIVKOU PRŮŘ DO 600MM2</t>
  </si>
  <si>
    <t>M</t>
  </si>
  <si>
    <t>těsnění spáry mezi živicí a zábradelními soklovými zídkami_x000d_
těsnění spáry mezi obrubníkem a živicí</t>
  </si>
  <si>
    <t>2*2,0+(38,50-2*2,0-4,50)+4*1,5 = 40,000 [A]_x000d_
 38,50 = 38,500 [B]_x000d_
Celkové množství = 78,500</t>
  </si>
  <si>
    <t>938542</t>
  </si>
  <si>
    <t>OČIŠTĚNÍ BETON KONSTR OTRYSKÁNÍM TLAK VODOU DO 500 BARŮ</t>
  </si>
  <si>
    <t>očištění soklové zábradelní zídky_x000d_
vč. likvidace vzniklých odpadů a skládkovné</t>
  </si>
  <si>
    <t>((38,50-2*2,0-4,50)+4*1,5)*0,75*(0,30+0,20) = 13,500 [A]_x000d_
Celkové množství = 13,500</t>
  </si>
  <si>
    <t>938652</t>
  </si>
  <si>
    <t>OČIŠTĚNÍ OCEL KONSTR OTRYSKÁNÍM NA SUCHO KŘEMIČ PÍSKEM</t>
  </si>
  <si>
    <t>otryskání stávajícího zábradlí (madlo se sloupky) vhodným abrazivem_x000d_
vč. mechanického dočištění_x000d_
vč. zachycení a likvidace odpadů, skládkovné</t>
  </si>
  <si>
    <t>odhad 0,75m2/1,0m zábradlí ((38,50-2*2,0-4,50)+4*1,5)*0,75 = 27,000 [A]_x000d_
Celkové množství = 27,000</t>
  </si>
  <si>
    <t>S0 252</t>
  </si>
  <si>
    <t>SO 252</t>
  </si>
  <si>
    <t>Schodiště - Město Sedlčany</t>
  </si>
  <si>
    <t>reprofilace sanovaných ploch - svislé, vodorovné, podhledy - bez rozlišení
odhad plochy</t>
  </si>
  <si>
    <t>dle pol. 938543 - 20% 0,20*116,03 = 23,206 [A]_x000d_
Celkové množství = 23,206</t>
  </si>
  <si>
    <t>626113</t>
  </si>
  <si>
    <t>REPROFILACE PODHLEDŮ, SVISLÝCH PLOCH SANAČNÍ MALTOU JEDNOVRST TL 30MM</t>
  </si>
  <si>
    <t>dle pol. 938543 - 40% 0,40*116,030 = 46,412 [A]_x000d_
Celkové množství = 46,412</t>
  </si>
  <si>
    <t>626133</t>
  </si>
  <si>
    <t>REPROFIL PODHL, SVIS PLOCH SANAČ MALTOU TŘÍVRST TL DO 90MM</t>
  </si>
  <si>
    <t>vícevrstvá sanace
reprofilace sanovaných ploch - svislé, vodorovné, podhledy - bez rozlišení
odhad plochy</t>
  </si>
  <si>
    <t>62631</t>
  </si>
  <si>
    <t>SPOJOVACÍ MŮSTEK MEZI STARÝM A NOVÝM BETONEM</t>
  </si>
  <si>
    <t>dle pol. 938543 116,030 = 116,030 [A]_x000d_
Celkové množství = 116,030</t>
  </si>
  <si>
    <t>62641</t>
  </si>
  <si>
    <t>SJEDNOCUJÍCÍ STĚRKA JEMNOU MALTOU TL CCA 2MM</t>
  </si>
  <si>
    <t>sjednocující stěrka sanovaných ploch
na pochozích plochách - protiskluzová úprava - včetně
vč. reflexního nátěru na nástupním a výstupním stupni</t>
  </si>
  <si>
    <t>62652</t>
  </si>
  <si>
    <t>OCHRANA VÝZTUŽE PŘI NEDOSTATEČNÉM KRYTÍ</t>
  </si>
  <si>
    <t>inhibitor koroze - nátěr odhalené výztuže
odhad plochy</t>
  </si>
  <si>
    <t>dle pol. 938552 8,702 = 8,702 [A]_x000d_
Celkové množství = 8,702</t>
  </si>
  <si>
    <t>62663</t>
  </si>
  <si>
    <t>INJEKTÁŽ TRHLIN SILOVĚ SPOJUJÍCÍ</t>
  </si>
  <si>
    <t>hloubková injektáž trhlin v betonu
vč. případných vrtů
odhad výměry</t>
  </si>
  <si>
    <t>odhad výměry 2,0 = 2,000 [A]_x000d_
Celkové množství = 2,000</t>
  </si>
  <si>
    <t>nátěr očišttěného zábradlí - madlo + sloupky
dle TZ</t>
  </si>
  <si>
    <t>dle pol. 938652 59,94 = 59,940 [A]_x000d_
Celkové množství = 59,940</t>
  </si>
  <si>
    <t>schodiště
předčištění žlb kcí vč. mechanického dočištění
vč. stanovení optimálního tlaku pro správné očištění na referenční ploše
vč. likvidace vzniklých odpadů a skládkovné</t>
  </si>
  <si>
    <t>schodiště - směr Sedlčany - předmostí mostu Kosova Hora (1,50*7,50+2,0*1,50+2,70)+2,70*(2,0+5,50+1,25+2,75)+1,0*(2,0+5,50+1,25+2,75) = 59,500 [A]_x000d_
schodiště - směr Kosova Hora - předmostí mostu Sedlčany (1,50*4,60+1,80)+1,80*(1,50+4,60)+1,0*(1,50+4,60) = 25,780 [B]_x000d_
schodiště - směr Kosova Hora - předmostí mostu Kosova Horra (1,50*3,0+1,50*1,30+1,30)+1,30*(3,0+2,50+1,50*3)+1,0*(3,0+2,50+1,50*3) = 30,750 [C]_x000d_
Celkové množství = 116,030</t>
  </si>
  <si>
    <t>938543</t>
  </si>
  <si>
    <t>OČIŠTĚNÍ BETON KONSTR OTRYSKÁNÍM TLAK VODOU DO 1000 BARŮ</t>
  </si>
  <si>
    <t>schodiště
očištění žlb k-cí
vč. stanovení optimálního tlaku pro správné očištění na referenční ploše
vč. likvidace vzniklých odpadů a skládkovné</t>
  </si>
  <si>
    <t>dle pol. 938543 116,30 = 116,300 [A]_x000d_
Celkové množství = 116,300</t>
  </si>
  <si>
    <t>938552</t>
  </si>
  <si>
    <t>OČIŠTĚNÍ BETON KONSTR OTRYSKÁNÍM NA SUCHO KŘEMIČ PÍSKEM</t>
  </si>
  <si>
    <t>schodiště
očištění odhalené výztuže vhodným abrazivem
pol. zahrnuje zachycení odpadů, uložení a skládkovné
odhad výměry</t>
  </si>
  <si>
    <t>dle pol. 938542 - 7,50% 0,075*116,030 = 8,702 [A]_x000d_
Celkové množství = 8,702</t>
  </si>
  <si>
    <t>otryskání stávajícího zábradlí se svislou výplní vhodným abrazivem
vč. mechanického dočištění
vč. zachycení a likvidace odpadů, skládkovné_x000d_
odhad 3,0m2/1,0m zábradlí</t>
  </si>
  <si>
    <t>schodiště - směr Sedlčany - předmostí mostu Kosova Hora 3*1,20*(5,10+1,50*2+3,15) = 40,500 [A]_x000d_
schodiště - směr Kosova Hora - předmostí mostu Sedlčany 3*1,20*(4,50+0,90) = 19,440 [B]_x000d_
schodiště - směr Kosova Hora - předmostí mostu Kosova Horra 0 = 0,000 [C]_x000d_
Celkové množství = 59,940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</si>
</sst>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</v>
      </c>
      <c r="B5" s="11" t="s">
        <v>12</v>
      </c>
      <c r="C5" s="12" t="s">
        <v>7</v>
      </c>
      <c r="D5" s="13"/>
      <c r="E5" s="14" t="s">
        <v>13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SUMIFS(I10:I27,A10:A27,"P")</f>
        <v>0</v>
      </c>
      <c r="J9" s="28"/>
    </row>
    <row r="10">
      <c r="A10" s="29" t="s">
        <v>28</v>
      </c>
      <c r="B10" s="29">
        <v>1</v>
      </c>
      <c r="C10" s="30" t="s">
        <v>29</v>
      </c>
      <c r="D10" s="29" t="s">
        <v>30</v>
      </c>
      <c r="E10" s="31" t="s">
        <v>31</v>
      </c>
      <c r="F10" s="32" t="s">
        <v>32</v>
      </c>
      <c r="G10" s="33">
        <v>1</v>
      </c>
      <c r="H10" s="34">
        <v>0</v>
      </c>
      <c r="I10" s="34">
        <f>ROUND(G10*H10,P4)</f>
        <v>0</v>
      </c>
      <c r="J10" s="32" t="s">
        <v>33</v>
      </c>
      <c r="O10" s="35">
        <f>I10*0.21</f>
        <v>0</v>
      </c>
      <c r="P10">
        <v>3</v>
      </c>
    </row>
    <row r="11" ht="285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37</v>
      </c>
      <c r="F12" s="37"/>
      <c r="G12" s="37"/>
      <c r="H12" s="37"/>
      <c r="I12" s="37"/>
      <c r="J12" s="38"/>
    </row>
    <row r="13">
      <c r="A13" s="29" t="s">
        <v>28</v>
      </c>
      <c r="B13" s="29">
        <v>2</v>
      </c>
      <c r="C13" s="30" t="s">
        <v>38</v>
      </c>
      <c r="D13" s="29" t="s">
        <v>30</v>
      </c>
      <c r="E13" s="31" t="s">
        <v>39</v>
      </c>
      <c r="F13" s="32" t="s">
        <v>32</v>
      </c>
      <c r="G13" s="33">
        <v>1</v>
      </c>
      <c r="H13" s="34">
        <v>0</v>
      </c>
      <c r="I13" s="34">
        <f>ROUND(G13*H13,P4)</f>
        <v>0</v>
      </c>
      <c r="J13" s="32" t="s">
        <v>33</v>
      </c>
      <c r="O13" s="35">
        <f>I13*0.21</f>
        <v>0</v>
      </c>
      <c r="P13">
        <v>3</v>
      </c>
    </row>
    <row r="14" ht="21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41</v>
      </c>
      <c r="F15" s="37"/>
      <c r="G15" s="37"/>
      <c r="H15" s="37"/>
      <c r="I15" s="37"/>
      <c r="J15" s="38"/>
    </row>
    <row r="16">
      <c r="A16" s="29" t="s">
        <v>28</v>
      </c>
      <c r="B16" s="29">
        <v>3</v>
      </c>
      <c r="C16" s="30" t="s">
        <v>42</v>
      </c>
      <c r="D16" s="29" t="s">
        <v>30</v>
      </c>
      <c r="E16" s="31" t="s">
        <v>43</v>
      </c>
      <c r="F16" s="32" t="s">
        <v>32</v>
      </c>
      <c r="G16" s="33">
        <v>1</v>
      </c>
      <c r="H16" s="34">
        <v>0</v>
      </c>
      <c r="I16" s="34">
        <f>ROUND(G16*H16,P4)</f>
        <v>0</v>
      </c>
      <c r="J16" s="32" t="s">
        <v>33</v>
      </c>
      <c r="O16" s="35">
        <f>I16*0.21</f>
        <v>0</v>
      </c>
      <c r="P16">
        <v>3</v>
      </c>
    </row>
    <row r="17" ht="60">
      <c r="A17" s="29" t="s">
        <v>34</v>
      </c>
      <c r="B17" s="36"/>
      <c r="C17" s="37"/>
      <c r="D17" s="37"/>
      <c r="E17" s="31" t="s">
        <v>44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9" t="s">
        <v>37</v>
      </c>
      <c r="F18" s="37"/>
      <c r="G18" s="37"/>
      <c r="H18" s="37"/>
      <c r="I18" s="37"/>
      <c r="J18" s="38"/>
    </row>
    <row r="19">
      <c r="A19" s="29" t="s">
        <v>28</v>
      </c>
      <c r="B19" s="29">
        <v>4</v>
      </c>
      <c r="C19" s="30" t="s">
        <v>45</v>
      </c>
      <c r="D19" s="29" t="s">
        <v>46</v>
      </c>
      <c r="E19" s="31" t="s">
        <v>47</v>
      </c>
      <c r="F19" s="32" t="s">
        <v>48</v>
      </c>
      <c r="G19" s="33">
        <v>1</v>
      </c>
      <c r="H19" s="34">
        <v>0</v>
      </c>
      <c r="I19" s="34">
        <f>ROUND(G19*H19,P4)</f>
        <v>0</v>
      </c>
      <c r="J19" s="32" t="s">
        <v>33</v>
      </c>
      <c r="O19" s="35">
        <f>I19*0.21</f>
        <v>0</v>
      </c>
      <c r="P19">
        <v>3</v>
      </c>
    </row>
    <row r="20" ht="45">
      <c r="A20" s="29" t="s">
        <v>34</v>
      </c>
      <c r="B20" s="36"/>
      <c r="C20" s="37"/>
      <c r="D20" s="37"/>
      <c r="E20" s="31" t="s">
        <v>49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9" t="s">
        <v>37</v>
      </c>
      <c r="F21" s="37"/>
      <c r="G21" s="37"/>
      <c r="H21" s="37"/>
      <c r="I21" s="37"/>
      <c r="J21" s="38"/>
    </row>
    <row r="22">
      <c r="A22" s="29" t="s">
        <v>28</v>
      </c>
      <c r="B22" s="29">
        <v>5</v>
      </c>
      <c r="C22" s="30" t="s">
        <v>50</v>
      </c>
      <c r="D22" s="29" t="s">
        <v>30</v>
      </c>
      <c r="E22" s="31" t="s">
        <v>51</v>
      </c>
      <c r="F22" s="32" t="s">
        <v>32</v>
      </c>
      <c r="G22" s="33">
        <v>1</v>
      </c>
      <c r="H22" s="34">
        <v>0</v>
      </c>
      <c r="I22" s="34">
        <f>ROUND(G22*H22,P4)</f>
        <v>0</v>
      </c>
      <c r="J22" s="32" t="s">
        <v>33</v>
      </c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52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37</v>
      </c>
      <c r="F24" s="37"/>
      <c r="G24" s="37"/>
      <c r="H24" s="37"/>
      <c r="I24" s="37"/>
      <c r="J24" s="38"/>
    </row>
    <row r="25">
      <c r="A25" s="29" t="s">
        <v>28</v>
      </c>
      <c r="B25" s="29">
        <v>6</v>
      </c>
      <c r="C25" s="30" t="s">
        <v>53</v>
      </c>
      <c r="D25" s="29" t="s">
        <v>30</v>
      </c>
      <c r="E25" s="31" t="s">
        <v>54</v>
      </c>
      <c r="F25" s="32" t="s">
        <v>32</v>
      </c>
      <c r="G25" s="33">
        <v>1</v>
      </c>
      <c r="H25" s="34">
        <v>0</v>
      </c>
      <c r="I25" s="34">
        <f>ROUND(G25*H25,P4)</f>
        <v>0</v>
      </c>
      <c r="J25" s="32" t="s">
        <v>33</v>
      </c>
      <c r="O25" s="35">
        <f>I25*0.21</f>
        <v>0</v>
      </c>
      <c r="P25">
        <v>3</v>
      </c>
    </row>
    <row r="26" ht="90">
      <c r="A26" s="29" t="s">
        <v>34</v>
      </c>
      <c r="B26" s="36"/>
      <c r="C26" s="37"/>
      <c r="D26" s="37"/>
      <c r="E26" s="31" t="s">
        <v>55</v>
      </c>
      <c r="F26" s="37"/>
      <c r="G26" s="37"/>
      <c r="H26" s="37"/>
      <c r="I26" s="37"/>
      <c r="J26" s="38"/>
    </row>
    <row r="27" ht="30">
      <c r="A27" s="29" t="s">
        <v>36</v>
      </c>
      <c r="B27" s="40"/>
      <c r="C27" s="41"/>
      <c r="D27" s="41"/>
      <c r="E27" s="39" t="s">
        <v>37</v>
      </c>
      <c r="F27" s="41"/>
      <c r="G27" s="41"/>
      <c r="H27" s="41"/>
      <c r="I27" s="41"/>
      <c r="J2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</v>
      </c>
      <c r="I3" s="16">
        <f>SUMIFS(I9:I66,A9:A66,"SD")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56</v>
      </c>
      <c r="D4" s="13"/>
      <c r="E4" s="14" t="s">
        <v>57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</v>
      </c>
      <c r="B5" s="11" t="s">
        <v>12</v>
      </c>
      <c r="C5" s="12" t="s">
        <v>56</v>
      </c>
      <c r="D5" s="13"/>
      <c r="E5" s="14" t="s">
        <v>58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26</v>
      </c>
      <c r="D9" s="26"/>
      <c r="E9" s="23" t="s">
        <v>27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28</v>
      </c>
      <c r="B10" s="29">
        <v>1</v>
      </c>
      <c r="C10" s="30" t="s">
        <v>59</v>
      </c>
      <c r="D10" s="29" t="s">
        <v>60</v>
      </c>
      <c r="E10" s="31" t="s">
        <v>61</v>
      </c>
      <c r="F10" s="32" t="s">
        <v>62</v>
      </c>
      <c r="G10" s="33">
        <v>19.152000000000001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60">
      <c r="A11" s="29" t="s">
        <v>34</v>
      </c>
      <c r="B11" s="36"/>
      <c r="C11" s="37"/>
      <c r="D11" s="37"/>
      <c r="E11" s="31" t="s">
        <v>63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64</v>
      </c>
      <c r="F12" s="37"/>
      <c r="G12" s="37"/>
      <c r="H12" s="37"/>
      <c r="I12" s="37"/>
      <c r="J12" s="38"/>
    </row>
    <row r="13" ht="30">
      <c r="A13" s="29" t="s">
        <v>28</v>
      </c>
      <c r="B13" s="29">
        <v>2</v>
      </c>
      <c r="C13" s="30" t="s">
        <v>59</v>
      </c>
      <c r="D13" s="29" t="s">
        <v>65</v>
      </c>
      <c r="E13" s="31" t="s">
        <v>66</v>
      </c>
      <c r="F13" s="32" t="s">
        <v>62</v>
      </c>
      <c r="G13" s="33">
        <v>0.56899999999999995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120">
      <c r="A14" s="29" t="s">
        <v>34</v>
      </c>
      <c r="B14" s="36"/>
      <c r="C14" s="37"/>
      <c r="D14" s="37"/>
      <c r="E14" s="31" t="s">
        <v>67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68</v>
      </c>
      <c r="F15" s="37"/>
      <c r="G15" s="37"/>
      <c r="H15" s="37"/>
      <c r="I15" s="37"/>
      <c r="J15" s="38"/>
    </row>
    <row r="16" ht="30">
      <c r="A16" s="29" t="s">
        <v>28</v>
      </c>
      <c r="B16" s="29">
        <v>3</v>
      </c>
      <c r="C16" s="30" t="s">
        <v>69</v>
      </c>
      <c r="D16" s="29" t="s">
        <v>46</v>
      </c>
      <c r="E16" s="31" t="s">
        <v>70</v>
      </c>
      <c r="F16" s="32" t="s">
        <v>62</v>
      </c>
      <c r="G16" s="33">
        <v>1.139</v>
      </c>
      <c r="H16" s="34">
        <v>0</v>
      </c>
      <c r="I16" s="34">
        <f>ROUND(G16*H16,P4)</f>
        <v>0</v>
      </c>
      <c r="J16" s="32" t="s">
        <v>33</v>
      </c>
      <c r="O16" s="35">
        <f>I16*0.21</f>
        <v>0</v>
      </c>
      <c r="P16">
        <v>3</v>
      </c>
    </row>
    <row r="17" ht="120">
      <c r="A17" s="29" t="s">
        <v>34</v>
      </c>
      <c r="B17" s="36"/>
      <c r="C17" s="37"/>
      <c r="D17" s="37"/>
      <c r="E17" s="31" t="s">
        <v>71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9" t="s">
        <v>72</v>
      </c>
      <c r="F18" s="37"/>
      <c r="G18" s="37"/>
      <c r="H18" s="37"/>
      <c r="I18" s="37"/>
      <c r="J18" s="38"/>
    </row>
    <row r="19">
      <c r="A19" s="23" t="s">
        <v>25</v>
      </c>
      <c r="B19" s="24"/>
      <c r="C19" s="25" t="s">
        <v>73</v>
      </c>
      <c r="D19" s="26"/>
      <c r="E19" s="23" t="s">
        <v>74</v>
      </c>
      <c r="F19" s="26"/>
      <c r="G19" s="26"/>
      <c r="H19" s="26"/>
      <c r="I19" s="27">
        <f>SUMIFS(I20:I28,A20:A28,"P")</f>
        <v>0</v>
      </c>
      <c r="J19" s="28"/>
    </row>
    <row r="20" ht="30">
      <c r="A20" s="29" t="s">
        <v>28</v>
      </c>
      <c r="B20" s="29">
        <v>4</v>
      </c>
      <c r="C20" s="30" t="s">
        <v>75</v>
      </c>
      <c r="D20" s="29"/>
      <c r="E20" s="31" t="s">
        <v>76</v>
      </c>
      <c r="F20" s="32" t="s">
        <v>77</v>
      </c>
      <c r="G20" s="33">
        <v>7.1150000000000002</v>
      </c>
      <c r="H20" s="34">
        <v>0</v>
      </c>
      <c r="I20" s="34">
        <f>ROUND(G20*H20,P4)</f>
        <v>0</v>
      </c>
      <c r="J20" s="32" t="s">
        <v>33</v>
      </c>
      <c r="O20" s="35">
        <f>I20*0.21</f>
        <v>0</v>
      </c>
      <c r="P20">
        <v>3</v>
      </c>
    </row>
    <row r="21" ht="30">
      <c r="A21" s="29" t="s">
        <v>34</v>
      </c>
      <c r="B21" s="36"/>
      <c r="C21" s="37"/>
      <c r="D21" s="37"/>
      <c r="E21" s="31" t="s">
        <v>78</v>
      </c>
      <c r="F21" s="37"/>
      <c r="G21" s="37"/>
      <c r="H21" s="37"/>
      <c r="I21" s="37"/>
      <c r="J21" s="38"/>
    </row>
    <row r="22" ht="45">
      <c r="A22" s="29" t="s">
        <v>36</v>
      </c>
      <c r="B22" s="36"/>
      <c r="C22" s="37"/>
      <c r="D22" s="37"/>
      <c r="E22" s="39" t="s">
        <v>79</v>
      </c>
      <c r="F22" s="37"/>
      <c r="G22" s="37"/>
      <c r="H22" s="37"/>
      <c r="I22" s="37"/>
      <c r="J22" s="38"/>
    </row>
    <row r="23" ht="30">
      <c r="A23" s="29" t="s">
        <v>28</v>
      </c>
      <c r="B23" s="29">
        <v>5</v>
      </c>
      <c r="C23" s="30" t="s">
        <v>80</v>
      </c>
      <c r="D23" s="29"/>
      <c r="E23" s="31" t="s">
        <v>81</v>
      </c>
      <c r="F23" s="32" t="s">
        <v>77</v>
      </c>
      <c r="G23" s="33">
        <v>10.079000000000001</v>
      </c>
      <c r="H23" s="34">
        <v>0</v>
      </c>
      <c r="I23" s="34">
        <f>ROUND(G23*H23,P4)</f>
        <v>0</v>
      </c>
      <c r="J23" s="32" t="s">
        <v>33</v>
      </c>
      <c r="O23" s="35">
        <f>I23*0.21</f>
        <v>0</v>
      </c>
      <c r="P23">
        <v>3</v>
      </c>
    </row>
    <row r="24" ht="45">
      <c r="A24" s="29" t="s">
        <v>34</v>
      </c>
      <c r="B24" s="36"/>
      <c r="C24" s="37"/>
      <c r="D24" s="37"/>
      <c r="E24" s="31" t="s">
        <v>82</v>
      </c>
      <c r="F24" s="37"/>
      <c r="G24" s="37"/>
      <c r="H24" s="37"/>
      <c r="I24" s="37"/>
      <c r="J24" s="38"/>
    </row>
    <row r="25" ht="45">
      <c r="A25" s="29" t="s">
        <v>36</v>
      </c>
      <c r="B25" s="36"/>
      <c r="C25" s="37"/>
      <c r="D25" s="37"/>
      <c r="E25" s="39" t="s">
        <v>83</v>
      </c>
      <c r="F25" s="37"/>
      <c r="G25" s="37"/>
      <c r="H25" s="37"/>
      <c r="I25" s="37"/>
      <c r="J25" s="38"/>
    </row>
    <row r="26" ht="30">
      <c r="A26" s="29" t="s">
        <v>28</v>
      </c>
      <c r="B26" s="29">
        <v>6</v>
      </c>
      <c r="C26" s="30" t="s">
        <v>84</v>
      </c>
      <c r="D26" s="29"/>
      <c r="E26" s="31" t="s">
        <v>85</v>
      </c>
      <c r="F26" s="32" t="s">
        <v>77</v>
      </c>
      <c r="G26" s="33">
        <v>2.3719999999999999</v>
      </c>
      <c r="H26" s="34">
        <v>0</v>
      </c>
      <c r="I26" s="34">
        <f>ROUND(G26*H26,P4)</f>
        <v>0</v>
      </c>
      <c r="J26" s="32" t="s">
        <v>33</v>
      </c>
      <c r="O26" s="35">
        <f>I26*0.21</f>
        <v>0</v>
      </c>
      <c r="P26">
        <v>3</v>
      </c>
    </row>
    <row r="27" ht="105">
      <c r="A27" s="29" t="s">
        <v>34</v>
      </c>
      <c r="B27" s="36"/>
      <c r="C27" s="37"/>
      <c r="D27" s="37"/>
      <c r="E27" s="31" t="s">
        <v>86</v>
      </c>
      <c r="F27" s="37"/>
      <c r="G27" s="37"/>
      <c r="H27" s="37"/>
      <c r="I27" s="37"/>
      <c r="J27" s="38"/>
    </row>
    <row r="28" ht="45">
      <c r="A28" s="29" t="s">
        <v>36</v>
      </c>
      <c r="B28" s="36"/>
      <c r="C28" s="37"/>
      <c r="D28" s="37"/>
      <c r="E28" s="39" t="s">
        <v>87</v>
      </c>
      <c r="F28" s="37"/>
      <c r="G28" s="37"/>
      <c r="H28" s="37"/>
      <c r="I28" s="37"/>
      <c r="J28" s="38"/>
    </row>
    <row r="29">
      <c r="A29" s="23" t="s">
        <v>25</v>
      </c>
      <c r="B29" s="24"/>
      <c r="C29" s="25" t="s">
        <v>88</v>
      </c>
      <c r="D29" s="26"/>
      <c r="E29" s="23" t="s">
        <v>89</v>
      </c>
      <c r="F29" s="26"/>
      <c r="G29" s="26"/>
      <c r="H29" s="26"/>
      <c r="I29" s="27">
        <f>SUMIFS(I30:I32,A30:A32,"P")</f>
        <v>0</v>
      </c>
      <c r="J29" s="28"/>
    </row>
    <row r="30">
      <c r="A30" s="29" t="s">
        <v>28</v>
      </c>
      <c r="B30" s="29">
        <v>7</v>
      </c>
      <c r="C30" s="30" t="s">
        <v>90</v>
      </c>
      <c r="D30" s="29" t="s">
        <v>30</v>
      </c>
      <c r="E30" s="31" t="s">
        <v>91</v>
      </c>
      <c r="F30" s="32" t="s">
        <v>92</v>
      </c>
      <c r="G30" s="33">
        <v>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34</v>
      </c>
      <c r="B31" s="36"/>
      <c r="C31" s="37"/>
      <c r="D31" s="37"/>
      <c r="E31" s="31" t="s">
        <v>93</v>
      </c>
      <c r="F31" s="37"/>
      <c r="G31" s="37"/>
      <c r="H31" s="37"/>
      <c r="I31" s="37"/>
      <c r="J31" s="38"/>
    </row>
    <row r="32" ht="30">
      <c r="A32" s="29" t="s">
        <v>36</v>
      </c>
      <c r="B32" s="36"/>
      <c r="C32" s="37"/>
      <c r="D32" s="37"/>
      <c r="E32" s="39" t="s">
        <v>94</v>
      </c>
      <c r="F32" s="37"/>
      <c r="G32" s="37"/>
      <c r="H32" s="37"/>
      <c r="I32" s="37"/>
      <c r="J32" s="38"/>
    </row>
    <row r="33">
      <c r="A33" s="23" t="s">
        <v>25</v>
      </c>
      <c r="B33" s="24"/>
      <c r="C33" s="25" t="s">
        <v>95</v>
      </c>
      <c r="D33" s="26"/>
      <c r="E33" s="23" t="s">
        <v>96</v>
      </c>
      <c r="F33" s="26"/>
      <c r="G33" s="26"/>
      <c r="H33" s="26"/>
      <c r="I33" s="27">
        <f>SUMIFS(I34:I45,A34:A45,"P")</f>
        <v>0</v>
      </c>
      <c r="J33" s="28"/>
    </row>
    <row r="34">
      <c r="A34" s="29" t="s">
        <v>28</v>
      </c>
      <c r="B34" s="29">
        <v>8</v>
      </c>
      <c r="C34" s="30" t="s">
        <v>97</v>
      </c>
      <c r="D34" s="29" t="s">
        <v>30</v>
      </c>
      <c r="E34" s="31" t="s">
        <v>98</v>
      </c>
      <c r="F34" s="32" t="s">
        <v>99</v>
      </c>
      <c r="G34" s="33">
        <v>59.287999999999997</v>
      </c>
      <c r="H34" s="34">
        <v>0</v>
      </c>
      <c r="I34" s="34">
        <f>ROUND(G34*H34,P4)</f>
        <v>0</v>
      </c>
      <c r="J34" s="32" t="s">
        <v>33</v>
      </c>
      <c r="O34" s="35">
        <f>I34*0.21</f>
        <v>0</v>
      </c>
      <c r="P34">
        <v>3</v>
      </c>
    </row>
    <row r="35" ht="45">
      <c r="A35" s="29" t="s">
        <v>34</v>
      </c>
      <c r="B35" s="36"/>
      <c r="C35" s="37"/>
      <c r="D35" s="37"/>
      <c r="E35" s="31" t="s">
        <v>100</v>
      </c>
      <c r="F35" s="37"/>
      <c r="G35" s="37"/>
      <c r="H35" s="37"/>
      <c r="I35" s="37"/>
      <c r="J35" s="38"/>
    </row>
    <row r="36" ht="45">
      <c r="A36" s="29" t="s">
        <v>36</v>
      </c>
      <c r="B36" s="36"/>
      <c r="C36" s="37"/>
      <c r="D36" s="37"/>
      <c r="E36" s="39" t="s">
        <v>101</v>
      </c>
      <c r="F36" s="37"/>
      <c r="G36" s="37"/>
      <c r="H36" s="37"/>
      <c r="I36" s="37"/>
      <c r="J36" s="38"/>
    </row>
    <row r="37">
      <c r="A37" s="29" t="s">
        <v>28</v>
      </c>
      <c r="B37" s="29">
        <v>9</v>
      </c>
      <c r="C37" s="30" t="s">
        <v>102</v>
      </c>
      <c r="D37" s="29" t="s">
        <v>30</v>
      </c>
      <c r="E37" s="31" t="s">
        <v>103</v>
      </c>
      <c r="F37" s="32" t="s">
        <v>99</v>
      </c>
      <c r="G37" s="33">
        <v>59.287999999999997</v>
      </c>
      <c r="H37" s="34">
        <v>0</v>
      </c>
      <c r="I37" s="34">
        <f>ROUND(G37*H37,P4)</f>
        <v>0</v>
      </c>
      <c r="J37" s="32" t="s">
        <v>104</v>
      </c>
      <c r="O37" s="35">
        <f>I37*0.21</f>
        <v>0</v>
      </c>
      <c r="P37">
        <v>3</v>
      </c>
    </row>
    <row r="38" ht="30">
      <c r="A38" s="29" t="s">
        <v>34</v>
      </c>
      <c r="B38" s="36"/>
      <c r="C38" s="37"/>
      <c r="D38" s="37"/>
      <c r="E38" s="31" t="s">
        <v>105</v>
      </c>
      <c r="F38" s="37"/>
      <c r="G38" s="37"/>
      <c r="H38" s="37"/>
      <c r="I38" s="37"/>
      <c r="J38" s="38"/>
    </row>
    <row r="39" ht="45">
      <c r="A39" s="29" t="s">
        <v>36</v>
      </c>
      <c r="B39" s="36"/>
      <c r="C39" s="37"/>
      <c r="D39" s="37"/>
      <c r="E39" s="39" t="s">
        <v>101</v>
      </c>
      <c r="F39" s="37"/>
      <c r="G39" s="37"/>
      <c r="H39" s="37"/>
      <c r="I39" s="37"/>
      <c r="J39" s="38"/>
    </row>
    <row r="40">
      <c r="A40" s="29" t="s">
        <v>28</v>
      </c>
      <c r="B40" s="29">
        <v>10</v>
      </c>
      <c r="C40" s="30" t="s">
        <v>106</v>
      </c>
      <c r="D40" s="29" t="s">
        <v>30</v>
      </c>
      <c r="E40" s="31" t="s">
        <v>107</v>
      </c>
      <c r="F40" s="32" t="s">
        <v>99</v>
      </c>
      <c r="G40" s="33">
        <v>59.287999999999997</v>
      </c>
      <c r="H40" s="34">
        <v>0</v>
      </c>
      <c r="I40" s="34">
        <f>ROUND(G40*H40,P4)</f>
        <v>0</v>
      </c>
      <c r="J40" s="32" t="s">
        <v>33</v>
      </c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31" t="s">
        <v>108</v>
      </c>
      <c r="F41" s="37"/>
      <c r="G41" s="37"/>
      <c r="H41" s="37"/>
      <c r="I41" s="37"/>
      <c r="J41" s="38"/>
    </row>
    <row r="42" ht="30">
      <c r="A42" s="29" t="s">
        <v>36</v>
      </c>
      <c r="B42" s="36"/>
      <c r="C42" s="37"/>
      <c r="D42" s="37"/>
      <c r="E42" s="39" t="s">
        <v>109</v>
      </c>
      <c r="F42" s="37"/>
      <c r="G42" s="37"/>
      <c r="H42" s="37"/>
      <c r="I42" s="37"/>
      <c r="J42" s="38"/>
    </row>
    <row r="43">
      <c r="A43" s="29" t="s">
        <v>28</v>
      </c>
      <c r="B43" s="29">
        <v>11</v>
      </c>
      <c r="C43" s="30" t="s">
        <v>110</v>
      </c>
      <c r="D43" s="29" t="s">
        <v>30</v>
      </c>
      <c r="E43" s="31" t="s">
        <v>111</v>
      </c>
      <c r="F43" s="32" t="s">
        <v>99</v>
      </c>
      <c r="G43" s="33">
        <v>59.287999999999997</v>
      </c>
      <c r="H43" s="34">
        <v>0</v>
      </c>
      <c r="I43" s="34">
        <f>ROUND(G43*H43,P4)</f>
        <v>0</v>
      </c>
      <c r="J43" s="32" t="s">
        <v>112</v>
      </c>
      <c r="O43" s="35">
        <f>I43*0.21</f>
        <v>0</v>
      </c>
      <c r="P43">
        <v>3</v>
      </c>
    </row>
    <row r="44" ht="45">
      <c r="A44" s="29" t="s">
        <v>34</v>
      </c>
      <c r="B44" s="36"/>
      <c r="C44" s="37"/>
      <c r="D44" s="37"/>
      <c r="E44" s="31" t="s">
        <v>113</v>
      </c>
      <c r="F44" s="37"/>
      <c r="G44" s="37"/>
      <c r="H44" s="37"/>
      <c r="I44" s="37"/>
      <c r="J44" s="38"/>
    </row>
    <row r="45" ht="45">
      <c r="A45" s="29" t="s">
        <v>36</v>
      </c>
      <c r="B45" s="36"/>
      <c r="C45" s="37"/>
      <c r="D45" s="37"/>
      <c r="E45" s="39" t="s">
        <v>101</v>
      </c>
      <c r="F45" s="37"/>
      <c r="G45" s="37"/>
      <c r="H45" s="37"/>
      <c r="I45" s="37"/>
      <c r="J45" s="38"/>
    </row>
    <row r="46">
      <c r="A46" s="23" t="s">
        <v>25</v>
      </c>
      <c r="B46" s="24"/>
      <c r="C46" s="25" t="s">
        <v>114</v>
      </c>
      <c r="D46" s="26"/>
      <c r="E46" s="23" t="s">
        <v>115</v>
      </c>
      <c r="F46" s="26"/>
      <c r="G46" s="26"/>
      <c r="H46" s="26"/>
      <c r="I46" s="27">
        <f>SUMIFS(I47:I49,A47:A49,"P")</f>
        <v>0</v>
      </c>
      <c r="J46" s="28"/>
    </row>
    <row r="47" ht="30">
      <c r="A47" s="29" t="s">
        <v>28</v>
      </c>
      <c r="B47" s="29">
        <v>12</v>
      </c>
      <c r="C47" s="30" t="s">
        <v>116</v>
      </c>
      <c r="D47" s="29" t="s">
        <v>30</v>
      </c>
      <c r="E47" s="31" t="s">
        <v>117</v>
      </c>
      <c r="F47" s="32" t="s">
        <v>99</v>
      </c>
      <c r="G47" s="33">
        <v>13.5</v>
      </c>
      <c r="H47" s="34">
        <v>0</v>
      </c>
      <c r="I47" s="34">
        <f>ROUND(G47*H47,P4)</f>
        <v>0</v>
      </c>
      <c r="J47" s="32" t="s">
        <v>33</v>
      </c>
      <c r="O47" s="35">
        <f>I47*0.21</f>
        <v>0</v>
      </c>
      <c r="P47">
        <v>3</v>
      </c>
    </row>
    <row r="48" ht="30">
      <c r="A48" s="29" t="s">
        <v>34</v>
      </c>
      <c r="B48" s="36"/>
      <c r="C48" s="37"/>
      <c r="D48" s="37"/>
      <c r="E48" s="31" t="s">
        <v>118</v>
      </c>
      <c r="F48" s="37"/>
      <c r="G48" s="37"/>
      <c r="H48" s="37"/>
      <c r="I48" s="37"/>
      <c r="J48" s="38"/>
    </row>
    <row r="49" ht="30">
      <c r="A49" s="29" t="s">
        <v>36</v>
      </c>
      <c r="B49" s="36"/>
      <c r="C49" s="37"/>
      <c r="D49" s="37"/>
      <c r="E49" s="39" t="s">
        <v>119</v>
      </c>
      <c r="F49" s="37"/>
      <c r="G49" s="37"/>
      <c r="H49" s="37"/>
      <c r="I49" s="37"/>
      <c r="J49" s="38"/>
    </row>
    <row r="50">
      <c r="A50" s="23" t="s">
        <v>25</v>
      </c>
      <c r="B50" s="24"/>
      <c r="C50" s="25" t="s">
        <v>120</v>
      </c>
      <c r="D50" s="26"/>
      <c r="E50" s="23" t="s">
        <v>121</v>
      </c>
      <c r="F50" s="26"/>
      <c r="G50" s="26"/>
      <c r="H50" s="26"/>
      <c r="I50" s="27">
        <f>SUMIFS(I51:I56,A51:A56,"P")</f>
        <v>0</v>
      </c>
      <c r="J50" s="28"/>
    </row>
    <row r="51" ht="30">
      <c r="A51" s="29" t="s">
        <v>28</v>
      </c>
      <c r="B51" s="29">
        <v>13</v>
      </c>
      <c r="C51" s="30" t="s">
        <v>122</v>
      </c>
      <c r="D51" s="29" t="s">
        <v>30</v>
      </c>
      <c r="E51" s="31" t="s">
        <v>123</v>
      </c>
      <c r="F51" s="32" t="s">
        <v>99</v>
      </c>
      <c r="G51" s="33">
        <v>59.287999999999997</v>
      </c>
      <c r="H51" s="34">
        <v>0</v>
      </c>
      <c r="I51" s="34">
        <f>ROUND(G51*H51,P4)</f>
        <v>0</v>
      </c>
      <c r="J51" s="32" t="s">
        <v>33</v>
      </c>
      <c r="O51" s="35">
        <f>I51*0.21</f>
        <v>0</v>
      </c>
      <c r="P51">
        <v>3</v>
      </c>
    </row>
    <row r="52" ht="45">
      <c r="A52" s="29" t="s">
        <v>34</v>
      </c>
      <c r="B52" s="36"/>
      <c r="C52" s="37"/>
      <c r="D52" s="37"/>
      <c r="E52" s="31" t="s">
        <v>124</v>
      </c>
      <c r="F52" s="37"/>
      <c r="G52" s="37"/>
      <c r="H52" s="37"/>
      <c r="I52" s="37"/>
      <c r="J52" s="38"/>
    </row>
    <row r="53" ht="45">
      <c r="A53" s="29" t="s">
        <v>36</v>
      </c>
      <c r="B53" s="36"/>
      <c r="C53" s="37"/>
      <c r="D53" s="37"/>
      <c r="E53" s="39" t="s">
        <v>101</v>
      </c>
      <c r="F53" s="37"/>
      <c r="G53" s="37"/>
      <c r="H53" s="37"/>
      <c r="I53" s="37"/>
      <c r="J53" s="38"/>
    </row>
    <row r="54">
      <c r="A54" s="29" t="s">
        <v>28</v>
      </c>
      <c r="B54" s="29">
        <v>14</v>
      </c>
      <c r="C54" s="30" t="s">
        <v>125</v>
      </c>
      <c r="D54" s="29" t="s">
        <v>30</v>
      </c>
      <c r="E54" s="31" t="s">
        <v>126</v>
      </c>
      <c r="F54" s="32" t="s">
        <v>99</v>
      </c>
      <c r="G54" s="33">
        <v>27</v>
      </c>
      <c r="H54" s="34">
        <v>0</v>
      </c>
      <c r="I54" s="34">
        <f>ROUND(G54*H54,P4)</f>
        <v>0</v>
      </c>
      <c r="J54" s="32" t="s">
        <v>104</v>
      </c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127</v>
      </c>
      <c r="F55" s="37"/>
      <c r="G55" s="37"/>
      <c r="H55" s="37"/>
      <c r="I55" s="37"/>
      <c r="J55" s="38"/>
    </row>
    <row r="56" ht="30">
      <c r="A56" s="29" t="s">
        <v>36</v>
      </c>
      <c r="B56" s="36"/>
      <c r="C56" s="37"/>
      <c r="D56" s="37"/>
      <c r="E56" s="39" t="s">
        <v>128</v>
      </c>
      <c r="F56" s="37"/>
      <c r="G56" s="37"/>
      <c r="H56" s="37"/>
      <c r="I56" s="37"/>
      <c r="J56" s="38"/>
    </row>
    <row r="57">
      <c r="A57" s="23" t="s">
        <v>25</v>
      </c>
      <c r="B57" s="24"/>
      <c r="C57" s="25" t="s">
        <v>129</v>
      </c>
      <c r="D57" s="26"/>
      <c r="E57" s="23" t="s">
        <v>130</v>
      </c>
      <c r="F57" s="26"/>
      <c r="G57" s="26"/>
      <c r="H57" s="26"/>
      <c r="I57" s="27">
        <f>SUMIFS(I58:I66,A58:A66,"P")</f>
        <v>0</v>
      </c>
      <c r="J57" s="28"/>
    </row>
    <row r="58">
      <c r="A58" s="29" t="s">
        <v>28</v>
      </c>
      <c r="B58" s="29">
        <v>15</v>
      </c>
      <c r="C58" s="30" t="s">
        <v>131</v>
      </c>
      <c r="D58" s="29"/>
      <c r="E58" s="31" t="s">
        <v>132</v>
      </c>
      <c r="F58" s="32" t="s">
        <v>133</v>
      </c>
      <c r="G58" s="33">
        <v>78.5</v>
      </c>
      <c r="H58" s="34">
        <v>0</v>
      </c>
      <c r="I58" s="34">
        <f>ROUND(G58*H58,P4)</f>
        <v>0</v>
      </c>
      <c r="J58" s="32" t="s">
        <v>112</v>
      </c>
      <c r="O58" s="35">
        <f>I58*0.21</f>
        <v>0</v>
      </c>
      <c r="P58">
        <v>3</v>
      </c>
    </row>
    <row r="59" ht="30">
      <c r="A59" s="29" t="s">
        <v>34</v>
      </c>
      <c r="B59" s="36"/>
      <c r="C59" s="37"/>
      <c r="D59" s="37"/>
      <c r="E59" s="31" t="s">
        <v>134</v>
      </c>
      <c r="F59" s="37"/>
      <c r="G59" s="37"/>
      <c r="H59" s="37"/>
      <c r="I59" s="37"/>
      <c r="J59" s="38"/>
    </row>
    <row r="60" ht="45">
      <c r="A60" s="29" t="s">
        <v>36</v>
      </c>
      <c r="B60" s="36"/>
      <c r="C60" s="37"/>
      <c r="D60" s="37"/>
      <c r="E60" s="39" t="s">
        <v>135</v>
      </c>
      <c r="F60" s="37"/>
      <c r="G60" s="37"/>
      <c r="H60" s="37"/>
      <c r="I60" s="37"/>
      <c r="J60" s="38"/>
    </row>
    <row r="61">
      <c r="A61" s="29" t="s">
        <v>28</v>
      </c>
      <c r="B61" s="29">
        <v>16</v>
      </c>
      <c r="C61" s="30" t="s">
        <v>136</v>
      </c>
      <c r="D61" s="29" t="s">
        <v>30</v>
      </c>
      <c r="E61" s="31" t="s">
        <v>137</v>
      </c>
      <c r="F61" s="32" t="s">
        <v>99</v>
      </c>
      <c r="G61" s="33">
        <v>13.5</v>
      </c>
      <c r="H61" s="34">
        <v>0</v>
      </c>
      <c r="I61" s="34">
        <f>ROUND(G61*H61,P4)</f>
        <v>0</v>
      </c>
      <c r="J61" s="32" t="s">
        <v>33</v>
      </c>
      <c r="O61" s="35">
        <f>I61*0.21</f>
        <v>0</v>
      </c>
      <c r="P61">
        <v>3</v>
      </c>
    </row>
    <row r="62" ht="30">
      <c r="A62" s="29" t="s">
        <v>34</v>
      </c>
      <c r="B62" s="36"/>
      <c r="C62" s="37"/>
      <c r="D62" s="37"/>
      <c r="E62" s="31" t="s">
        <v>138</v>
      </c>
      <c r="F62" s="37"/>
      <c r="G62" s="37"/>
      <c r="H62" s="37"/>
      <c r="I62" s="37"/>
      <c r="J62" s="38"/>
    </row>
    <row r="63" ht="30">
      <c r="A63" s="29" t="s">
        <v>36</v>
      </c>
      <c r="B63" s="36"/>
      <c r="C63" s="37"/>
      <c r="D63" s="37"/>
      <c r="E63" s="39" t="s">
        <v>139</v>
      </c>
      <c r="F63" s="37"/>
      <c r="G63" s="37"/>
      <c r="H63" s="37"/>
      <c r="I63" s="37"/>
      <c r="J63" s="38"/>
    </row>
    <row r="64">
      <c r="A64" s="29" t="s">
        <v>28</v>
      </c>
      <c r="B64" s="29">
        <v>17</v>
      </c>
      <c r="C64" s="30" t="s">
        <v>140</v>
      </c>
      <c r="D64" s="29" t="s">
        <v>30</v>
      </c>
      <c r="E64" s="31" t="s">
        <v>141</v>
      </c>
      <c r="F64" s="32" t="s">
        <v>99</v>
      </c>
      <c r="G64" s="33">
        <v>27</v>
      </c>
      <c r="H64" s="34">
        <v>0</v>
      </c>
      <c r="I64" s="34">
        <f>ROUND(G64*H64,P4)</f>
        <v>0</v>
      </c>
      <c r="J64" s="32" t="s">
        <v>33</v>
      </c>
      <c r="O64" s="35">
        <f>I64*0.21</f>
        <v>0</v>
      </c>
      <c r="P64">
        <v>3</v>
      </c>
    </row>
    <row r="65" ht="45">
      <c r="A65" s="29" t="s">
        <v>34</v>
      </c>
      <c r="B65" s="36"/>
      <c r="C65" s="37"/>
      <c r="D65" s="37"/>
      <c r="E65" s="31" t="s">
        <v>142</v>
      </c>
      <c r="F65" s="37"/>
      <c r="G65" s="37"/>
      <c r="H65" s="37"/>
      <c r="I65" s="37"/>
      <c r="J65" s="38"/>
    </row>
    <row r="66" ht="30">
      <c r="A66" s="29" t="s">
        <v>36</v>
      </c>
      <c r="B66" s="40"/>
      <c r="C66" s="41"/>
      <c r="D66" s="41"/>
      <c r="E66" s="39" t="s">
        <v>143</v>
      </c>
      <c r="F66" s="41"/>
      <c r="G66" s="41"/>
      <c r="H66" s="41"/>
      <c r="I66" s="41"/>
      <c r="J66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7.57031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144</v>
      </c>
      <c r="I3" s="16">
        <f>SUMIFS(I9:I47,A9:A47,"SD")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145</v>
      </c>
      <c r="D4" s="13"/>
      <c r="E4" s="14" t="s">
        <v>146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11</v>
      </c>
      <c r="B5" s="11" t="s">
        <v>12</v>
      </c>
      <c r="C5" s="12" t="s">
        <v>144</v>
      </c>
      <c r="D5" s="13"/>
      <c r="E5" s="14" t="s">
        <v>146</v>
      </c>
      <c r="F5" s="7"/>
      <c r="G5" s="7"/>
      <c r="H5" s="7"/>
      <c r="I5" s="7"/>
      <c r="J5" s="9"/>
      <c r="O5">
        <v>0.20999999999999999</v>
      </c>
    </row>
    <row r="6">
      <c r="A6" s="17" t="s">
        <v>14</v>
      </c>
      <c r="B6" s="18" t="s">
        <v>15</v>
      </c>
      <c r="C6" s="19" t="s">
        <v>16</v>
      </c>
      <c r="D6" s="19" t="s">
        <v>17</v>
      </c>
      <c r="E6" s="19" t="s">
        <v>18</v>
      </c>
      <c r="F6" s="19" t="s">
        <v>19</v>
      </c>
      <c r="G6" s="19" t="s">
        <v>20</v>
      </c>
      <c r="H6" s="19" t="s">
        <v>21</v>
      </c>
      <c r="I6" s="19"/>
      <c r="J6" s="20" t="s">
        <v>22</v>
      </c>
    </row>
    <row r="7">
      <c r="A7" s="17"/>
      <c r="B7" s="18"/>
      <c r="C7" s="19"/>
      <c r="D7" s="19"/>
      <c r="E7" s="19"/>
      <c r="F7" s="19"/>
      <c r="G7" s="19"/>
      <c r="H7" s="19" t="s">
        <v>23</v>
      </c>
      <c r="I7" s="19" t="s">
        <v>24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25</v>
      </c>
      <c r="B9" s="24"/>
      <c r="C9" s="25" t="s">
        <v>114</v>
      </c>
      <c r="D9" s="26"/>
      <c r="E9" s="23" t="s">
        <v>115</v>
      </c>
      <c r="F9" s="26"/>
      <c r="G9" s="26"/>
      <c r="H9" s="26"/>
      <c r="I9" s="27">
        <f>SUMIFS(I10:I30,A10:A30,"P")</f>
        <v>0</v>
      </c>
      <c r="J9" s="28"/>
    </row>
    <row r="10" ht="30">
      <c r="A10" s="29" t="s">
        <v>28</v>
      </c>
      <c r="B10" s="29">
        <v>1</v>
      </c>
      <c r="C10" s="30" t="s">
        <v>116</v>
      </c>
      <c r="D10" s="29" t="s">
        <v>30</v>
      </c>
      <c r="E10" s="31" t="s">
        <v>117</v>
      </c>
      <c r="F10" s="32" t="s">
        <v>99</v>
      </c>
      <c r="G10" s="33">
        <v>23.206</v>
      </c>
      <c r="H10" s="34">
        <v>0</v>
      </c>
      <c r="I10" s="34">
        <f>ROUND(G10*H10,P4)</f>
        <v>0</v>
      </c>
      <c r="J10" s="32" t="s">
        <v>33</v>
      </c>
      <c r="O10" s="35">
        <f>I10*0.21</f>
        <v>0</v>
      </c>
      <c r="P10">
        <v>3</v>
      </c>
    </row>
    <row r="11" ht="45">
      <c r="A11" s="29" t="s">
        <v>34</v>
      </c>
      <c r="B11" s="36"/>
      <c r="C11" s="37"/>
      <c r="D11" s="37"/>
      <c r="E11" s="31" t="s">
        <v>147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9" t="s">
        <v>148</v>
      </c>
      <c r="F12" s="37"/>
      <c r="G12" s="37"/>
      <c r="H12" s="37"/>
      <c r="I12" s="37"/>
      <c r="J12" s="38"/>
    </row>
    <row r="13" ht="30">
      <c r="A13" s="29" t="s">
        <v>28</v>
      </c>
      <c r="B13" s="29">
        <v>2</v>
      </c>
      <c r="C13" s="30" t="s">
        <v>149</v>
      </c>
      <c r="D13" s="29" t="s">
        <v>30</v>
      </c>
      <c r="E13" s="31" t="s">
        <v>150</v>
      </c>
      <c r="F13" s="32" t="s">
        <v>99</v>
      </c>
      <c r="G13" s="33">
        <v>46.411999999999999</v>
      </c>
      <c r="H13" s="34">
        <v>0</v>
      </c>
      <c r="I13" s="34">
        <f>ROUND(G13*H13,P4)</f>
        <v>0</v>
      </c>
      <c r="J13" s="32" t="s">
        <v>33</v>
      </c>
      <c r="O13" s="35">
        <f>I13*0.21</f>
        <v>0</v>
      </c>
      <c r="P13">
        <v>3</v>
      </c>
    </row>
    <row r="14" ht="45">
      <c r="A14" s="29" t="s">
        <v>34</v>
      </c>
      <c r="B14" s="36"/>
      <c r="C14" s="37"/>
      <c r="D14" s="37"/>
      <c r="E14" s="31" t="s">
        <v>147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9" t="s">
        <v>151</v>
      </c>
      <c r="F15" s="37"/>
      <c r="G15" s="37"/>
      <c r="H15" s="37"/>
      <c r="I15" s="37"/>
      <c r="J15" s="38"/>
    </row>
    <row r="16">
      <c r="A16" s="29" t="s">
        <v>28</v>
      </c>
      <c r="B16" s="29">
        <v>3</v>
      </c>
      <c r="C16" s="30" t="s">
        <v>152</v>
      </c>
      <c r="D16" s="29" t="s">
        <v>30</v>
      </c>
      <c r="E16" s="31" t="s">
        <v>153</v>
      </c>
      <c r="F16" s="32" t="s">
        <v>99</v>
      </c>
      <c r="G16" s="33">
        <v>46.411999999999999</v>
      </c>
      <c r="H16" s="34">
        <v>0</v>
      </c>
      <c r="I16" s="34">
        <f>ROUND(G16*H16,P4)</f>
        <v>0</v>
      </c>
      <c r="J16" s="32" t="s">
        <v>33</v>
      </c>
      <c r="O16" s="35">
        <f>I16*0.21</f>
        <v>0</v>
      </c>
      <c r="P16">
        <v>3</v>
      </c>
    </row>
    <row r="17" ht="60">
      <c r="A17" s="29" t="s">
        <v>34</v>
      </c>
      <c r="B17" s="36"/>
      <c r="C17" s="37"/>
      <c r="D17" s="37"/>
      <c r="E17" s="31" t="s">
        <v>154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9" t="s">
        <v>151</v>
      </c>
      <c r="F18" s="37"/>
      <c r="G18" s="37"/>
      <c r="H18" s="37"/>
      <c r="I18" s="37"/>
      <c r="J18" s="38"/>
    </row>
    <row r="19">
      <c r="A19" s="29" t="s">
        <v>28</v>
      </c>
      <c r="B19" s="29">
        <v>4</v>
      </c>
      <c r="C19" s="30" t="s">
        <v>155</v>
      </c>
      <c r="D19" s="29" t="s">
        <v>30</v>
      </c>
      <c r="E19" s="31" t="s">
        <v>156</v>
      </c>
      <c r="F19" s="32" t="s">
        <v>99</v>
      </c>
      <c r="G19" s="33">
        <v>116.03</v>
      </c>
      <c r="H19" s="34">
        <v>0</v>
      </c>
      <c r="I19" s="34">
        <f>ROUND(G19*H19,P4)</f>
        <v>0</v>
      </c>
      <c r="J19" s="32" t="s">
        <v>33</v>
      </c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3" t="s">
        <v>30</v>
      </c>
      <c r="F20" s="37"/>
      <c r="G20" s="37"/>
      <c r="H20" s="37"/>
      <c r="I20" s="37"/>
      <c r="J20" s="38"/>
    </row>
    <row r="21" ht="30">
      <c r="A21" s="29" t="s">
        <v>36</v>
      </c>
      <c r="B21" s="36"/>
      <c r="C21" s="37"/>
      <c r="D21" s="37"/>
      <c r="E21" s="39" t="s">
        <v>157</v>
      </c>
      <c r="F21" s="37"/>
      <c r="G21" s="37"/>
      <c r="H21" s="37"/>
      <c r="I21" s="37"/>
      <c r="J21" s="38"/>
    </row>
    <row r="22">
      <c r="A22" s="29" t="s">
        <v>28</v>
      </c>
      <c r="B22" s="29">
        <v>5</v>
      </c>
      <c r="C22" s="30" t="s">
        <v>158</v>
      </c>
      <c r="D22" s="29" t="s">
        <v>30</v>
      </c>
      <c r="E22" s="31" t="s">
        <v>159</v>
      </c>
      <c r="F22" s="32" t="s">
        <v>99</v>
      </c>
      <c r="G22" s="33">
        <v>116.03</v>
      </c>
      <c r="H22" s="34">
        <v>0</v>
      </c>
      <c r="I22" s="34">
        <f>ROUND(G22*H22,P4)</f>
        <v>0</v>
      </c>
      <c r="J22" s="32" t="s">
        <v>33</v>
      </c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160</v>
      </c>
      <c r="F23" s="37"/>
      <c r="G23" s="37"/>
      <c r="H23" s="37"/>
      <c r="I23" s="37"/>
      <c r="J23" s="38"/>
    </row>
    <row r="24" ht="30">
      <c r="A24" s="29" t="s">
        <v>36</v>
      </c>
      <c r="B24" s="36"/>
      <c r="C24" s="37"/>
      <c r="D24" s="37"/>
      <c r="E24" s="39" t="s">
        <v>157</v>
      </c>
      <c r="F24" s="37"/>
      <c r="G24" s="37"/>
      <c r="H24" s="37"/>
      <c r="I24" s="37"/>
      <c r="J24" s="38"/>
    </row>
    <row r="25">
      <c r="A25" s="29" t="s">
        <v>28</v>
      </c>
      <c r="B25" s="29">
        <v>6</v>
      </c>
      <c r="C25" s="30" t="s">
        <v>161</v>
      </c>
      <c r="D25" s="29" t="s">
        <v>30</v>
      </c>
      <c r="E25" s="31" t="s">
        <v>162</v>
      </c>
      <c r="F25" s="32" t="s">
        <v>99</v>
      </c>
      <c r="G25" s="33">
        <v>8.702</v>
      </c>
      <c r="H25" s="34">
        <v>0</v>
      </c>
      <c r="I25" s="34">
        <f>ROUND(G25*H25,P4)</f>
        <v>0</v>
      </c>
      <c r="J25" s="32" t="s">
        <v>33</v>
      </c>
      <c r="O25" s="35">
        <f>I25*0.21</f>
        <v>0</v>
      </c>
      <c r="P25">
        <v>3</v>
      </c>
    </row>
    <row r="26" ht="30">
      <c r="A26" s="29" t="s">
        <v>34</v>
      </c>
      <c r="B26" s="36"/>
      <c r="C26" s="37"/>
      <c r="D26" s="37"/>
      <c r="E26" s="31" t="s">
        <v>163</v>
      </c>
      <c r="F26" s="37"/>
      <c r="G26" s="37"/>
      <c r="H26" s="37"/>
      <c r="I26" s="37"/>
      <c r="J26" s="38"/>
    </row>
    <row r="27" ht="30">
      <c r="A27" s="29" t="s">
        <v>36</v>
      </c>
      <c r="B27" s="36"/>
      <c r="C27" s="37"/>
      <c r="D27" s="37"/>
      <c r="E27" s="39" t="s">
        <v>164</v>
      </c>
      <c r="F27" s="37"/>
      <c r="G27" s="37"/>
      <c r="H27" s="37"/>
      <c r="I27" s="37"/>
      <c r="J27" s="38"/>
    </row>
    <row r="28">
      <c r="A28" s="29" t="s">
        <v>28</v>
      </c>
      <c r="B28" s="29">
        <v>7</v>
      </c>
      <c r="C28" s="30" t="s">
        <v>165</v>
      </c>
      <c r="D28" s="29" t="s">
        <v>30</v>
      </c>
      <c r="E28" s="31" t="s">
        <v>166</v>
      </c>
      <c r="F28" s="32" t="s">
        <v>133</v>
      </c>
      <c r="G28" s="33">
        <v>2</v>
      </c>
      <c r="H28" s="34">
        <v>0</v>
      </c>
      <c r="I28" s="34">
        <f>ROUND(G28*H28,P4)</f>
        <v>0</v>
      </c>
      <c r="J28" s="32" t="s">
        <v>33</v>
      </c>
      <c r="O28" s="35">
        <f>I28*0.21</f>
        <v>0</v>
      </c>
      <c r="P28">
        <v>3</v>
      </c>
    </row>
    <row r="29" ht="45">
      <c r="A29" s="29" t="s">
        <v>34</v>
      </c>
      <c r="B29" s="36"/>
      <c r="C29" s="37"/>
      <c r="D29" s="37"/>
      <c r="E29" s="31" t="s">
        <v>167</v>
      </c>
      <c r="F29" s="37"/>
      <c r="G29" s="37"/>
      <c r="H29" s="37"/>
      <c r="I29" s="37"/>
      <c r="J29" s="38"/>
    </row>
    <row r="30" ht="30">
      <c r="A30" s="29" t="s">
        <v>36</v>
      </c>
      <c r="B30" s="36"/>
      <c r="C30" s="37"/>
      <c r="D30" s="37"/>
      <c r="E30" s="39" t="s">
        <v>168</v>
      </c>
      <c r="F30" s="37"/>
      <c r="G30" s="37"/>
      <c r="H30" s="37"/>
      <c r="I30" s="37"/>
      <c r="J30" s="38"/>
    </row>
    <row r="31">
      <c r="A31" s="23" t="s">
        <v>25</v>
      </c>
      <c r="B31" s="24"/>
      <c r="C31" s="25" t="s">
        <v>120</v>
      </c>
      <c r="D31" s="26"/>
      <c r="E31" s="23" t="s">
        <v>121</v>
      </c>
      <c r="F31" s="26"/>
      <c r="G31" s="26"/>
      <c r="H31" s="26"/>
      <c r="I31" s="27">
        <f>SUMIFS(I32:I34,A32:A34,"P")</f>
        <v>0</v>
      </c>
      <c r="J31" s="28"/>
    </row>
    <row r="32">
      <c r="A32" s="29" t="s">
        <v>28</v>
      </c>
      <c r="B32" s="29">
        <v>8</v>
      </c>
      <c r="C32" s="30" t="s">
        <v>125</v>
      </c>
      <c r="D32" s="29" t="s">
        <v>30</v>
      </c>
      <c r="E32" s="31" t="s">
        <v>126</v>
      </c>
      <c r="F32" s="32" t="s">
        <v>99</v>
      </c>
      <c r="G32" s="33">
        <v>59.939999999999998</v>
      </c>
      <c r="H32" s="34">
        <v>0</v>
      </c>
      <c r="I32" s="34">
        <f>ROUND(G32*H32,P4)</f>
        <v>0</v>
      </c>
      <c r="J32" s="32" t="s">
        <v>104</v>
      </c>
      <c r="O32" s="35">
        <f>I32*0.21</f>
        <v>0</v>
      </c>
      <c r="P32">
        <v>3</v>
      </c>
    </row>
    <row r="33" ht="30">
      <c r="A33" s="29" t="s">
        <v>34</v>
      </c>
      <c r="B33" s="36"/>
      <c r="C33" s="37"/>
      <c r="D33" s="37"/>
      <c r="E33" s="31" t="s">
        <v>169</v>
      </c>
      <c r="F33" s="37"/>
      <c r="G33" s="37"/>
      <c r="H33" s="37"/>
      <c r="I33" s="37"/>
      <c r="J33" s="38"/>
    </row>
    <row r="34" ht="30">
      <c r="A34" s="29" t="s">
        <v>36</v>
      </c>
      <c r="B34" s="36"/>
      <c r="C34" s="37"/>
      <c r="D34" s="37"/>
      <c r="E34" s="39" t="s">
        <v>170</v>
      </c>
      <c r="F34" s="37"/>
      <c r="G34" s="37"/>
      <c r="H34" s="37"/>
      <c r="I34" s="37"/>
      <c r="J34" s="38"/>
    </row>
    <row r="35">
      <c r="A35" s="23" t="s">
        <v>25</v>
      </c>
      <c r="B35" s="24"/>
      <c r="C35" s="25" t="s">
        <v>129</v>
      </c>
      <c r="D35" s="26"/>
      <c r="E35" s="23" t="s">
        <v>130</v>
      </c>
      <c r="F35" s="26"/>
      <c r="G35" s="26"/>
      <c r="H35" s="26"/>
      <c r="I35" s="27">
        <f>SUMIFS(I36:I47,A36:A47,"P")</f>
        <v>0</v>
      </c>
      <c r="J35" s="28"/>
    </row>
    <row r="36">
      <c r="A36" s="29" t="s">
        <v>28</v>
      </c>
      <c r="B36" s="29">
        <v>9</v>
      </c>
      <c r="C36" s="30" t="s">
        <v>136</v>
      </c>
      <c r="D36" s="29" t="s">
        <v>30</v>
      </c>
      <c r="E36" s="31" t="s">
        <v>137</v>
      </c>
      <c r="F36" s="32" t="s">
        <v>99</v>
      </c>
      <c r="G36" s="33">
        <v>116.03</v>
      </c>
      <c r="H36" s="34">
        <v>0</v>
      </c>
      <c r="I36" s="34">
        <f>ROUND(G36*H36,P4)</f>
        <v>0</v>
      </c>
      <c r="J36" s="32" t="s">
        <v>33</v>
      </c>
      <c r="O36" s="35">
        <f>I36*0.21</f>
        <v>0</v>
      </c>
      <c r="P36">
        <v>3</v>
      </c>
    </row>
    <row r="37" ht="60">
      <c r="A37" s="29" t="s">
        <v>34</v>
      </c>
      <c r="B37" s="36"/>
      <c r="C37" s="37"/>
      <c r="D37" s="37"/>
      <c r="E37" s="31" t="s">
        <v>171</v>
      </c>
      <c r="F37" s="37"/>
      <c r="G37" s="37"/>
      <c r="H37" s="37"/>
      <c r="I37" s="37"/>
      <c r="J37" s="38"/>
    </row>
    <row r="38" ht="135">
      <c r="A38" s="29" t="s">
        <v>36</v>
      </c>
      <c r="B38" s="36"/>
      <c r="C38" s="37"/>
      <c r="D38" s="37"/>
      <c r="E38" s="39" t="s">
        <v>172</v>
      </c>
      <c r="F38" s="37"/>
      <c r="G38" s="37"/>
      <c r="H38" s="37"/>
      <c r="I38" s="37"/>
      <c r="J38" s="38"/>
    </row>
    <row r="39">
      <c r="A39" s="29" t="s">
        <v>28</v>
      </c>
      <c r="B39" s="29">
        <v>10</v>
      </c>
      <c r="C39" s="30" t="s">
        <v>173</v>
      </c>
      <c r="D39" s="29" t="s">
        <v>30</v>
      </c>
      <c r="E39" s="31" t="s">
        <v>174</v>
      </c>
      <c r="F39" s="32" t="s">
        <v>99</v>
      </c>
      <c r="G39" s="33">
        <v>116.3</v>
      </c>
      <c r="H39" s="34">
        <v>0</v>
      </c>
      <c r="I39" s="34">
        <f>ROUND(G39*H39,P4)</f>
        <v>0</v>
      </c>
      <c r="J39" s="32" t="s">
        <v>33</v>
      </c>
      <c r="O39" s="35">
        <f>I39*0.21</f>
        <v>0</v>
      </c>
      <c r="P39">
        <v>3</v>
      </c>
    </row>
    <row r="40" ht="60">
      <c r="A40" s="29" t="s">
        <v>34</v>
      </c>
      <c r="B40" s="36"/>
      <c r="C40" s="37"/>
      <c r="D40" s="37"/>
      <c r="E40" s="31" t="s">
        <v>175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9" t="s">
        <v>176</v>
      </c>
      <c r="F41" s="37"/>
      <c r="G41" s="37"/>
      <c r="H41" s="37"/>
      <c r="I41" s="37"/>
      <c r="J41" s="38"/>
    </row>
    <row r="42">
      <c r="A42" s="29" t="s">
        <v>28</v>
      </c>
      <c r="B42" s="29">
        <v>11</v>
      </c>
      <c r="C42" s="30" t="s">
        <v>177</v>
      </c>
      <c r="D42" s="29" t="s">
        <v>30</v>
      </c>
      <c r="E42" s="31" t="s">
        <v>178</v>
      </c>
      <c r="F42" s="32" t="s">
        <v>99</v>
      </c>
      <c r="G42" s="33">
        <v>8.702</v>
      </c>
      <c r="H42" s="34">
        <v>0</v>
      </c>
      <c r="I42" s="34">
        <f>ROUND(G42*H42,P4)</f>
        <v>0</v>
      </c>
      <c r="J42" s="32" t="s">
        <v>33</v>
      </c>
      <c r="O42" s="35">
        <f>I42*0.21</f>
        <v>0</v>
      </c>
      <c r="P42">
        <v>3</v>
      </c>
    </row>
    <row r="43" ht="60">
      <c r="A43" s="29" t="s">
        <v>34</v>
      </c>
      <c r="B43" s="36"/>
      <c r="C43" s="37"/>
      <c r="D43" s="37"/>
      <c r="E43" s="31" t="s">
        <v>179</v>
      </c>
      <c r="F43" s="37"/>
      <c r="G43" s="37"/>
      <c r="H43" s="37"/>
      <c r="I43" s="37"/>
      <c r="J43" s="38"/>
    </row>
    <row r="44" ht="30">
      <c r="A44" s="29" t="s">
        <v>36</v>
      </c>
      <c r="B44" s="36"/>
      <c r="C44" s="37"/>
      <c r="D44" s="37"/>
      <c r="E44" s="39" t="s">
        <v>180</v>
      </c>
      <c r="F44" s="37"/>
      <c r="G44" s="37"/>
      <c r="H44" s="37"/>
      <c r="I44" s="37"/>
      <c r="J44" s="38"/>
    </row>
    <row r="45">
      <c r="A45" s="29" t="s">
        <v>28</v>
      </c>
      <c r="B45" s="29">
        <v>12</v>
      </c>
      <c r="C45" s="30" t="s">
        <v>140</v>
      </c>
      <c r="D45" s="29" t="s">
        <v>30</v>
      </c>
      <c r="E45" s="31" t="s">
        <v>141</v>
      </c>
      <c r="F45" s="32" t="s">
        <v>99</v>
      </c>
      <c r="G45" s="33">
        <v>59.939999999999998</v>
      </c>
      <c r="H45" s="34">
        <v>0</v>
      </c>
      <c r="I45" s="34">
        <f>ROUND(G45*H45,P4)</f>
        <v>0</v>
      </c>
      <c r="J45" s="32" t="s">
        <v>33</v>
      </c>
      <c r="O45" s="35">
        <f>I45*0.21</f>
        <v>0</v>
      </c>
      <c r="P45">
        <v>3</v>
      </c>
    </row>
    <row r="46" ht="60">
      <c r="A46" s="29" t="s">
        <v>34</v>
      </c>
      <c r="B46" s="36"/>
      <c r="C46" s="37"/>
      <c r="D46" s="37"/>
      <c r="E46" s="31" t="s">
        <v>181</v>
      </c>
      <c r="F46" s="37"/>
      <c r="G46" s="37"/>
      <c r="H46" s="37"/>
      <c r="I46" s="37"/>
      <c r="J46" s="38"/>
    </row>
    <row r="47" ht="105">
      <c r="A47" s="29" t="s">
        <v>36</v>
      </c>
      <c r="B47" s="40"/>
      <c r="C47" s="41"/>
      <c r="D47" s="41"/>
      <c r="E47" s="39" t="s">
        <v>182</v>
      </c>
      <c r="F47" s="41"/>
      <c r="G47" s="41"/>
      <c r="H47" s="41"/>
      <c r="I47" s="41"/>
      <c r="J47" s="42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KPJ\KPJ</dc:creator>
  <cp:lastModifiedBy>KPJ\KPJ</cp:lastModifiedBy>
  <dcterms:created xsi:type="dcterms:W3CDTF">2024-03-06T10:41:15Z</dcterms:created>
  <dcterms:modified xsi:type="dcterms:W3CDTF">2024-03-06T10:41:16Z</dcterms:modified>
</cp:coreProperties>
</file>