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ofese\Documents\RS_SOUBORY\2024\MAYRAU_SUTEREN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dravotně technické ..." sheetId="3" r:id="rId3"/>
    <sheet name="03 - Vytápění" sheetId="4" r:id="rId4"/>
    <sheet name="04 - Elektro - silnoproud" sheetId="5" r:id="rId5"/>
    <sheet name="05 - Elektro - slaboproud" sheetId="6" r:id="rId6"/>
    <sheet name="06 - Odsávání a filtrace ..." sheetId="7" r:id="rId7"/>
    <sheet name="VON - Vedlejší a ostatní 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Stavební část'!$C$102:$K$2288</definedName>
    <definedName name="_xlnm.Print_Area" localSheetId="1">'01 - Stavební část'!$C$4:$J$39,'01 - Stavební část'!$C$45:$J$84,'01 - Stavební část'!$C$90:$K$2288</definedName>
    <definedName name="_xlnm.Print_Titles" localSheetId="1">'01 - Stavební část'!$102:$102</definedName>
    <definedName name="_xlnm._FilterDatabase" localSheetId="2" hidden="1">'02 - Zdravotně technické ...'!$C$95:$K$785</definedName>
    <definedName name="_xlnm.Print_Area" localSheetId="2">'02 - Zdravotně technické ...'!$C$4:$J$39,'02 - Zdravotně technické ...'!$C$45:$J$77,'02 - Zdravotně technické ...'!$C$83:$K$785</definedName>
    <definedName name="_xlnm.Print_Titles" localSheetId="2">'02 - Zdravotně technické ...'!$95:$95</definedName>
    <definedName name="_xlnm._FilterDatabase" localSheetId="3" hidden="1">'03 - Vytápění'!$C$89:$K$420</definedName>
    <definedName name="_xlnm.Print_Area" localSheetId="3">'03 - Vytápění'!$C$4:$J$39,'03 - Vytápění'!$C$45:$J$71,'03 - Vytápění'!$C$77:$K$420</definedName>
    <definedName name="_xlnm.Print_Titles" localSheetId="3">'03 - Vytápění'!$89:$89</definedName>
    <definedName name="_xlnm._FilterDatabase" localSheetId="4" hidden="1">'04 - Elektro - silnoproud'!$C$87:$K$372</definedName>
    <definedName name="_xlnm.Print_Area" localSheetId="4">'04 - Elektro - silnoproud'!$C$4:$J$39,'04 - Elektro - silnoproud'!$C$45:$J$69,'04 - Elektro - silnoproud'!$C$75:$K$372</definedName>
    <definedName name="_xlnm.Print_Titles" localSheetId="4">'04 - Elektro - silnoproud'!$87:$87</definedName>
    <definedName name="_xlnm._FilterDatabase" localSheetId="5" hidden="1">'05 - Elektro - slaboproud'!$C$85:$K$610</definedName>
    <definedName name="_xlnm.Print_Area" localSheetId="5">'05 - Elektro - slaboproud'!$C$4:$J$39,'05 - Elektro - slaboproud'!$C$45:$J$67,'05 - Elektro - slaboproud'!$C$73:$K$610</definedName>
    <definedName name="_xlnm.Print_Titles" localSheetId="5">'05 - Elektro - slaboproud'!$85:$85</definedName>
    <definedName name="_xlnm._FilterDatabase" localSheetId="6" hidden="1">'06 - Odsávání a filtrace ...'!$C$80:$K$141</definedName>
    <definedName name="_xlnm.Print_Area" localSheetId="6">'06 - Odsávání a filtrace ...'!$C$4:$J$39,'06 - Odsávání a filtrace ...'!$C$45:$J$62,'06 - Odsávání a filtrace ...'!$C$68:$K$141</definedName>
    <definedName name="_xlnm.Print_Titles" localSheetId="6">'06 - Odsávání a filtrace ...'!$80:$80</definedName>
    <definedName name="_xlnm._FilterDatabase" localSheetId="7" hidden="1">'VON - Vedlejší a ostatní ...'!$C$83:$K$120</definedName>
    <definedName name="_xlnm.Print_Area" localSheetId="7">'VON - Vedlejší a ostatní ...'!$C$4:$J$39,'VON - Vedlejší a ostatní ...'!$C$45:$J$65,'VON - Vedlejší a ostatní ...'!$C$71:$K$120</definedName>
    <definedName name="_xlnm.Print_Titles" localSheetId="7">'VON - Vedlejší a ostatní ...'!$83:$83</definedName>
    <definedName name="_xlnm.Print_Area" localSheetId="8">'Seznam figur'!$C$4:$G$147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T95"/>
  <c r="R96"/>
  <c r="R95"/>
  <c r="P96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7" r="J37"/>
  <c r="J36"/>
  <c i="1" r="AY60"/>
  <c i="7" r="J35"/>
  <c i="1" r="AX60"/>
  <c i="7"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97"/>
  <c r="BH97"/>
  <c r="BG97"/>
  <c r="BF97"/>
  <c r="T97"/>
  <c r="R97"/>
  <c r="P97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6" r="J37"/>
  <c r="J36"/>
  <c i="1" r="AY59"/>
  <c i="6" r="J35"/>
  <c i="1" r="AX59"/>
  <c i="6" r="BI608"/>
  <c r="BH608"/>
  <c r="BG608"/>
  <c r="BF608"/>
  <c r="T608"/>
  <c r="R608"/>
  <c r="P608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5" r="J37"/>
  <c r="J36"/>
  <c i="1" r="AY58"/>
  <c i="5" r="J35"/>
  <c i="1" r="AX58"/>
  <c i="5"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4" r="J37"/>
  <c r="J36"/>
  <c i="1" r="AY57"/>
  <c i="4" r="J35"/>
  <c i="1" r="AX57"/>
  <c i="4" r="BI416"/>
  <c r="BH416"/>
  <c r="BG416"/>
  <c r="BF416"/>
  <c r="T416"/>
  <c r="R416"/>
  <c r="P416"/>
  <c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3" r="J37"/>
  <c r="J36"/>
  <c i="1" r="AY56"/>
  <c i="3" r="J35"/>
  <c i="1" r="AX56"/>
  <c i="3"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5"/>
  <c r="BH765"/>
  <c r="BG765"/>
  <c r="BF765"/>
  <c r="T765"/>
  <c r="R765"/>
  <c r="P765"/>
  <c r="BI761"/>
  <c r="BH761"/>
  <c r="BG761"/>
  <c r="BF761"/>
  <c r="T761"/>
  <c r="R761"/>
  <c r="P761"/>
  <c r="BI754"/>
  <c r="BH754"/>
  <c r="BG754"/>
  <c r="BF754"/>
  <c r="T754"/>
  <c r="T753"/>
  <c r="R754"/>
  <c r="R753"/>
  <c r="P754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4"/>
  <c r="BH714"/>
  <c r="BG714"/>
  <c r="BF714"/>
  <c r="T714"/>
  <c r="R714"/>
  <c r="P714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5"/>
  <c r="BH695"/>
  <c r="BG695"/>
  <c r="BF695"/>
  <c r="T695"/>
  <c r="R695"/>
  <c r="P695"/>
  <c r="BI691"/>
  <c r="BH691"/>
  <c r="BG691"/>
  <c r="BF691"/>
  <c r="T691"/>
  <c r="R691"/>
  <c r="P691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79"/>
  <c r="BH679"/>
  <c r="BG679"/>
  <c r="BF679"/>
  <c r="T679"/>
  <c r="R679"/>
  <c r="P679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0"/>
  <c r="BH550"/>
  <c r="BG550"/>
  <c r="BF550"/>
  <c r="T550"/>
  <c r="R550"/>
  <c r="P550"/>
  <c r="BI542"/>
  <c r="BH542"/>
  <c r="BG542"/>
  <c r="BF542"/>
  <c r="T542"/>
  <c r="R542"/>
  <c r="P542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58"/>
  <c r="BH458"/>
  <c r="BG458"/>
  <c r="BF458"/>
  <c r="T458"/>
  <c r="R458"/>
  <c r="P458"/>
  <c r="BI450"/>
  <c r="BH450"/>
  <c r="BG450"/>
  <c r="BF450"/>
  <c r="T450"/>
  <c r="R450"/>
  <c r="P450"/>
  <c r="BI443"/>
  <c r="BH443"/>
  <c r="BG443"/>
  <c r="BF443"/>
  <c r="T443"/>
  <c r="R443"/>
  <c r="P443"/>
  <c r="BI436"/>
  <c r="BH436"/>
  <c r="BG436"/>
  <c r="BF436"/>
  <c r="T436"/>
  <c r="R436"/>
  <c r="P436"/>
  <c r="BI433"/>
  <c r="BH433"/>
  <c r="BG433"/>
  <c r="BF433"/>
  <c r="T433"/>
  <c r="R433"/>
  <c r="P433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69"/>
  <c r="BH369"/>
  <c r="BG369"/>
  <c r="BF369"/>
  <c r="T369"/>
  <c r="R369"/>
  <c r="P369"/>
  <c r="BI362"/>
  <c r="BH362"/>
  <c r="BG362"/>
  <c r="BF362"/>
  <c r="T362"/>
  <c r="R362"/>
  <c r="P362"/>
  <c r="BI355"/>
  <c r="BH355"/>
  <c r="BG355"/>
  <c r="BF355"/>
  <c r="T355"/>
  <c r="R355"/>
  <c r="P355"/>
  <c r="BI348"/>
  <c r="BH348"/>
  <c r="BG348"/>
  <c r="BF348"/>
  <c r="T348"/>
  <c r="R348"/>
  <c r="P348"/>
  <c r="BI345"/>
  <c r="BH345"/>
  <c r="BG345"/>
  <c r="BF345"/>
  <c r="T345"/>
  <c r="R345"/>
  <c r="P345"/>
  <c r="BI338"/>
  <c r="BH338"/>
  <c r="BG338"/>
  <c r="BF338"/>
  <c r="T338"/>
  <c r="R338"/>
  <c r="P338"/>
  <c r="BI330"/>
  <c r="BH330"/>
  <c r="BG330"/>
  <c r="BF330"/>
  <c r="T330"/>
  <c r="T294"/>
  <c r="R330"/>
  <c r="R294"/>
  <c r="P330"/>
  <c r="P294"/>
  <c r="BI295"/>
  <c r="BH295"/>
  <c r="BG295"/>
  <c r="BF295"/>
  <c r="T295"/>
  <c r="R295"/>
  <c r="P295"/>
  <c r="BI291"/>
  <c r="BH291"/>
  <c r="BG291"/>
  <c r="BF291"/>
  <c r="T291"/>
  <c r="R291"/>
  <c r="P291"/>
  <c r="BI253"/>
  <c r="BH253"/>
  <c r="BG253"/>
  <c r="BF253"/>
  <c r="T253"/>
  <c r="R253"/>
  <c r="P253"/>
  <c r="BI250"/>
  <c r="BH250"/>
  <c r="BG250"/>
  <c r="BF250"/>
  <c r="T250"/>
  <c r="R250"/>
  <c r="P250"/>
  <c r="BI243"/>
  <c r="BH243"/>
  <c r="BG243"/>
  <c r="BF243"/>
  <c r="T243"/>
  <c r="R243"/>
  <c r="P243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1"/>
  <c r="BH211"/>
  <c r="BG211"/>
  <c r="BF211"/>
  <c r="T211"/>
  <c r="R211"/>
  <c r="P211"/>
  <c r="BI197"/>
  <c r="BH197"/>
  <c r="BG197"/>
  <c r="BF197"/>
  <c r="T197"/>
  <c r="R197"/>
  <c r="P197"/>
  <c r="BI184"/>
  <c r="BH184"/>
  <c r="BG184"/>
  <c r="BF184"/>
  <c r="T184"/>
  <c r="R184"/>
  <c r="P184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51"/>
  <c r="BH151"/>
  <c r="BG151"/>
  <c r="BF151"/>
  <c r="T151"/>
  <c r="R151"/>
  <c r="P151"/>
  <c r="BI144"/>
  <c r="BH144"/>
  <c r="BG144"/>
  <c r="BF144"/>
  <c r="T144"/>
  <c r="R144"/>
  <c r="P144"/>
  <c r="BI130"/>
  <c r="BH130"/>
  <c r="BG130"/>
  <c r="BF130"/>
  <c r="T130"/>
  <c r="R130"/>
  <c r="P130"/>
  <c r="BI119"/>
  <c r="BH119"/>
  <c r="BG119"/>
  <c r="BF119"/>
  <c r="T119"/>
  <c r="R119"/>
  <c r="P119"/>
  <c r="BI99"/>
  <c r="BH99"/>
  <c r="BG99"/>
  <c r="BF99"/>
  <c r="T99"/>
  <c r="R99"/>
  <c r="P99"/>
  <c r="J93"/>
  <c r="J92"/>
  <c r="F92"/>
  <c r="F90"/>
  <c r="E88"/>
  <c r="J55"/>
  <c r="J54"/>
  <c r="F54"/>
  <c r="F52"/>
  <c r="E50"/>
  <c r="J18"/>
  <c r="E18"/>
  <c r="F55"/>
  <c r="J17"/>
  <c r="J12"/>
  <c r="J90"/>
  <c r="E7"/>
  <c r="E86"/>
  <c i="2" r="J37"/>
  <c r="J36"/>
  <c i="1" r="AY55"/>
  <c i="2" r="J35"/>
  <c i="1" r="AX55"/>
  <c i="2" r="BI2284"/>
  <c r="BH2284"/>
  <c r="BG2284"/>
  <c r="BF2284"/>
  <c r="T2284"/>
  <c r="R2284"/>
  <c r="P2284"/>
  <c r="BI2279"/>
  <c r="BH2279"/>
  <c r="BG2279"/>
  <c r="BF2279"/>
  <c r="T2279"/>
  <c r="R2279"/>
  <c r="P2279"/>
  <c r="BI2276"/>
  <c r="BH2276"/>
  <c r="BG2276"/>
  <c r="BF2276"/>
  <c r="T2276"/>
  <c r="R2276"/>
  <c r="P2276"/>
  <c r="BI2269"/>
  <c r="BH2269"/>
  <c r="BG2269"/>
  <c r="BF2269"/>
  <c r="T2269"/>
  <c r="R2269"/>
  <c r="P2269"/>
  <c r="BI2184"/>
  <c r="BH2184"/>
  <c r="BG2184"/>
  <c r="BF2184"/>
  <c r="T2184"/>
  <c r="R2184"/>
  <c r="P2184"/>
  <c r="BI2178"/>
  <c r="BH2178"/>
  <c r="BG2178"/>
  <c r="BF2178"/>
  <c r="T2178"/>
  <c r="R2178"/>
  <c r="P2178"/>
  <c r="BI2175"/>
  <c r="BH2175"/>
  <c r="BG2175"/>
  <c r="BF2175"/>
  <c r="T2175"/>
  <c r="R2175"/>
  <c r="P2175"/>
  <c r="BI2172"/>
  <c r="BH2172"/>
  <c r="BG2172"/>
  <c r="BF2172"/>
  <c r="T2172"/>
  <c r="R2172"/>
  <c r="P2172"/>
  <c r="BI2161"/>
  <c r="BH2161"/>
  <c r="BG2161"/>
  <c r="BF2161"/>
  <c r="T2161"/>
  <c r="R2161"/>
  <c r="P2161"/>
  <c r="BI2152"/>
  <c r="BH2152"/>
  <c r="BG2152"/>
  <c r="BF2152"/>
  <c r="T2152"/>
  <c r="R2152"/>
  <c r="P2152"/>
  <c r="BI2148"/>
  <c r="BH2148"/>
  <c r="BG2148"/>
  <c r="BF2148"/>
  <c r="T2148"/>
  <c r="R2148"/>
  <c r="P2148"/>
  <c r="BI2145"/>
  <c r="BH2145"/>
  <c r="BG2145"/>
  <c r="BF2145"/>
  <c r="T2145"/>
  <c r="R2145"/>
  <c r="P2145"/>
  <c r="BI2142"/>
  <c r="BH2142"/>
  <c r="BG2142"/>
  <c r="BF2142"/>
  <c r="T2142"/>
  <c r="R2142"/>
  <c r="P2142"/>
  <c r="BI2136"/>
  <c r="BH2136"/>
  <c r="BG2136"/>
  <c r="BF2136"/>
  <c r="T2136"/>
  <c r="R2136"/>
  <c r="P2136"/>
  <c r="BI2119"/>
  <c r="BH2119"/>
  <c r="BG2119"/>
  <c r="BF2119"/>
  <c r="T2119"/>
  <c r="R2119"/>
  <c r="P2119"/>
  <c r="BI2105"/>
  <c r="BH2105"/>
  <c r="BG2105"/>
  <c r="BF2105"/>
  <c r="T2105"/>
  <c r="R2105"/>
  <c r="P2105"/>
  <c r="BI2092"/>
  <c r="BH2092"/>
  <c r="BG2092"/>
  <c r="BF2092"/>
  <c r="T2092"/>
  <c r="R2092"/>
  <c r="P2092"/>
  <c r="BI2077"/>
  <c r="BH2077"/>
  <c r="BG2077"/>
  <c r="BF2077"/>
  <c r="T2077"/>
  <c r="R2077"/>
  <c r="P2077"/>
  <c r="BI2064"/>
  <c r="BH2064"/>
  <c r="BG2064"/>
  <c r="BF2064"/>
  <c r="T2064"/>
  <c r="R2064"/>
  <c r="P2064"/>
  <c r="BI2047"/>
  <c r="BH2047"/>
  <c r="BG2047"/>
  <c r="BF2047"/>
  <c r="T2047"/>
  <c r="R2047"/>
  <c r="P2047"/>
  <c r="BI2027"/>
  <c r="BH2027"/>
  <c r="BG2027"/>
  <c r="BF2027"/>
  <c r="T2027"/>
  <c r="R2027"/>
  <c r="P2027"/>
  <c r="BI2013"/>
  <c r="BH2013"/>
  <c r="BG2013"/>
  <c r="BF2013"/>
  <c r="T2013"/>
  <c r="R2013"/>
  <c r="P2013"/>
  <c r="BI2010"/>
  <c r="BH2010"/>
  <c r="BG2010"/>
  <c r="BF2010"/>
  <c r="T2010"/>
  <c r="R2010"/>
  <c r="P2010"/>
  <c r="BI1987"/>
  <c r="BH1987"/>
  <c r="BG1987"/>
  <c r="BF1987"/>
  <c r="T1987"/>
  <c r="R1987"/>
  <c r="P1987"/>
  <c r="BI1982"/>
  <c r="BH1982"/>
  <c r="BG1982"/>
  <c r="BF1982"/>
  <c r="T1982"/>
  <c r="R1982"/>
  <c r="P1982"/>
  <c r="BI1967"/>
  <c r="BH1967"/>
  <c r="BG1967"/>
  <c r="BF1967"/>
  <c r="T1967"/>
  <c r="R1967"/>
  <c r="P1967"/>
  <c r="BI1949"/>
  <c r="BH1949"/>
  <c r="BG1949"/>
  <c r="BF1949"/>
  <c r="T1949"/>
  <c r="R1949"/>
  <c r="P1949"/>
  <c r="BI1945"/>
  <c r="BH1945"/>
  <c r="BG1945"/>
  <c r="BF1945"/>
  <c r="T1945"/>
  <c r="R1945"/>
  <c r="P1945"/>
  <c r="BI1942"/>
  <c r="BH1942"/>
  <c r="BG1942"/>
  <c r="BF1942"/>
  <c r="T1942"/>
  <c r="R1942"/>
  <c r="P1942"/>
  <c r="BI1928"/>
  <c r="BH1928"/>
  <c r="BG1928"/>
  <c r="BF1928"/>
  <c r="T1928"/>
  <c r="R1928"/>
  <c r="P1928"/>
  <c r="BI1922"/>
  <c r="BH1922"/>
  <c r="BG1922"/>
  <c r="BF1922"/>
  <c r="T1922"/>
  <c r="R1922"/>
  <c r="P1922"/>
  <c r="BI1894"/>
  <c r="BH1894"/>
  <c r="BG1894"/>
  <c r="BF1894"/>
  <c r="T1894"/>
  <c r="R1894"/>
  <c r="P1894"/>
  <c r="BI1882"/>
  <c r="BH1882"/>
  <c r="BG1882"/>
  <c r="BF1882"/>
  <c r="T1882"/>
  <c r="R1882"/>
  <c r="P1882"/>
  <c r="BI1879"/>
  <c r="BH1879"/>
  <c r="BG1879"/>
  <c r="BF1879"/>
  <c r="T1879"/>
  <c r="R1879"/>
  <c r="P1879"/>
  <c r="BI1874"/>
  <c r="BH1874"/>
  <c r="BG1874"/>
  <c r="BF1874"/>
  <c r="T1874"/>
  <c r="R1874"/>
  <c r="P1874"/>
  <c r="BI1871"/>
  <c r="BH1871"/>
  <c r="BG1871"/>
  <c r="BF1871"/>
  <c r="T1871"/>
  <c r="R1871"/>
  <c r="P1871"/>
  <c r="BI1848"/>
  <c r="BH1848"/>
  <c r="BG1848"/>
  <c r="BF1848"/>
  <c r="T1848"/>
  <c r="R1848"/>
  <c r="P1848"/>
  <c r="BI1845"/>
  <c r="BH1845"/>
  <c r="BG1845"/>
  <c r="BF1845"/>
  <c r="T1845"/>
  <c r="R1845"/>
  <c r="P1845"/>
  <c r="BI1838"/>
  <c r="BH1838"/>
  <c r="BG1838"/>
  <c r="BF1838"/>
  <c r="T1838"/>
  <c r="R1838"/>
  <c r="P1838"/>
  <c r="BI1806"/>
  <c r="BH1806"/>
  <c r="BG1806"/>
  <c r="BF1806"/>
  <c r="T1806"/>
  <c r="R1806"/>
  <c r="P1806"/>
  <c r="BI1802"/>
  <c r="BH1802"/>
  <c r="BG1802"/>
  <c r="BF1802"/>
  <c r="T1802"/>
  <c r="R1802"/>
  <c r="P1802"/>
  <c r="BI1799"/>
  <c r="BH1799"/>
  <c r="BG1799"/>
  <c r="BF1799"/>
  <c r="T1799"/>
  <c r="R1799"/>
  <c r="P1799"/>
  <c r="BI1794"/>
  <c r="BH1794"/>
  <c r="BG1794"/>
  <c r="BF1794"/>
  <c r="T1794"/>
  <c r="R1794"/>
  <c r="P1794"/>
  <c r="BI1792"/>
  <c r="BH1792"/>
  <c r="BG1792"/>
  <c r="BF1792"/>
  <c r="T1792"/>
  <c r="R1792"/>
  <c r="P1792"/>
  <c r="BI1783"/>
  <c r="BH1783"/>
  <c r="BG1783"/>
  <c r="BF1783"/>
  <c r="T1783"/>
  <c r="R1783"/>
  <c r="P1783"/>
  <c r="BI1778"/>
  <c r="BH1778"/>
  <c r="BG1778"/>
  <c r="BF1778"/>
  <c r="T1778"/>
  <c r="R1778"/>
  <c r="P1778"/>
  <c r="BI1773"/>
  <c r="BH1773"/>
  <c r="BG1773"/>
  <c r="BF1773"/>
  <c r="T1773"/>
  <c r="R1773"/>
  <c r="P1773"/>
  <c r="BI1770"/>
  <c r="BH1770"/>
  <c r="BG1770"/>
  <c r="BF1770"/>
  <c r="T1770"/>
  <c r="R1770"/>
  <c r="P1770"/>
  <c r="BI1768"/>
  <c r="BH1768"/>
  <c r="BG1768"/>
  <c r="BF1768"/>
  <c r="T1768"/>
  <c r="R1768"/>
  <c r="P1768"/>
  <c r="BI1762"/>
  <c r="BH1762"/>
  <c r="BG1762"/>
  <c r="BF1762"/>
  <c r="T1762"/>
  <c r="R1762"/>
  <c r="P1762"/>
  <c r="BI1757"/>
  <c r="BH1757"/>
  <c r="BG1757"/>
  <c r="BF1757"/>
  <c r="T1757"/>
  <c r="R1757"/>
  <c r="P1757"/>
  <c r="BI1752"/>
  <c r="BH1752"/>
  <c r="BG1752"/>
  <c r="BF1752"/>
  <c r="T1752"/>
  <c r="R1752"/>
  <c r="P1752"/>
  <c r="BI1749"/>
  <c r="BH1749"/>
  <c r="BG1749"/>
  <c r="BF1749"/>
  <c r="T1749"/>
  <c r="R1749"/>
  <c r="P1749"/>
  <c r="BI1747"/>
  <c r="BH1747"/>
  <c r="BG1747"/>
  <c r="BF1747"/>
  <c r="T1747"/>
  <c r="R1747"/>
  <c r="P1747"/>
  <c r="BI1741"/>
  <c r="BH1741"/>
  <c r="BG1741"/>
  <c r="BF1741"/>
  <c r="T1741"/>
  <c r="R1741"/>
  <c r="P1741"/>
  <c r="BI1739"/>
  <c r="BH1739"/>
  <c r="BG1739"/>
  <c r="BF1739"/>
  <c r="T1739"/>
  <c r="R1739"/>
  <c r="P1739"/>
  <c r="BI1733"/>
  <c r="BH1733"/>
  <c r="BG1733"/>
  <c r="BF1733"/>
  <c r="T1733"/>
  <c r="R1733"/>
  <c r="P1733"/>
  <c r="BI1731"/>
  <c r="BH1731"/>
  <c r="BG1731"/>
  <c r="BF1731"/>
  <c r="T1731"/>
  <c r="R1731"/>
  <c r="P1731"/>
  <c r="BI1723"/>
  <c r="BH1723"/>
  <c r="BG1723"/>
  <c r="BF1723"/>
  <c r="T1723"/>
  <c r="R1723"/>
  <c r="P1723"/>
  <c r="BI1719"/>
  <c r="BH1719"/>
  <c r="BG1719"/>
  <c r="BF1719"/>
  <c r="T1719"/>
  <c r="R1719"/>
  <c r="P1719"/>
  <c r="BI1716"/>
  <c r="BH1716"/>
  <c r="BG1716"/>
  <c r="BF1716"/>
  <c r="T1716"/>
  <c r="R1716"/>
  <c r="P1716"/>
  <c r="BI1711"/>
  <c r="BH1711"/>
  <c r="BG1711"/>
  <c r="BF1711"/>
  <c r="T1711"/>
  <c r="R1711"/>
  <c r="P1711"/>
  <c r="BI1706"/>
  <c r="BH1706"/>
  <c r="BG1706"/>
  <c r="BF1706"/>
  <c r="T1706"/>
  <c r="R1706"/>
  <c r="P1706"/>
  <c r="BI1701"/>
  <c r="BH1701"/>
  <c r="BG1701"/>
  <c r="BF1701"/>
  <c r="T1701"/>
  <c r="R1701"/>
  <c r="P1701"/>
  <c r="BI1698"/>
  <c r="BH1698"/>
  <c r="BG1698"/>
  <c r="BF1698"/>
  <c r="T1698"/>
  <c r="R1698"/>
  <c r="P1698"/>
  <c r="BI1693"/>
  <c r="BH1693"/>
  <c r="BG1693"/>
  <c r="BF1693"/>
  <c r="T1693"/>
  <c r="R1693"/>
  <c r="P1693"/>
  <c r="BI1688"/>
  <c r="BH1688"/>
  <c r="BG1688"/>
  <c r="BF1688"/>
  <c r="T1688"/>
  <c r="R1688"/>
  <c r="P1688"/>
  <c r="BI1685"/>
  <c r="BH1685"/>
  <c r="BG1685"/>
  <c r="BF1685"/>
  <c r="T1685"/>
  <c r="R1685"/>
  <c r="P1685"/>
  <c r="BI1681"/>
  <c r="BH1681"/>
  <c r="BG1681"/>
  <c r="BF1681"/>
  <c r="T1681"/>
  <c r="R1681"/>
  <c r="P1681"/>
  <c r="BI1678"/>
  <c r="BH1678"/>
  <c r="BG1678"/>
  <c r="BF1678"/>
  <c r="T1678"/>
  <c r="R1678"/>
  <c r="P1678"/>
  <c r="BI1675"/>
  <c r="BH1675"/>
  <c r="BG1675"/>
  <c r="BF1675"/>
  <c r="T1675"/>
  <c r="R1675"/>
  <c r="P1675"/>
  <c r="BI1672"/>
  <c r="BH1672"/>
  <c r="BG1672"/>
  <c r="BF1672"/>
  <c r="T1672"/>
  <c r="R1672"/>
  <c r="P1672"/>
  <c r="BI1665"/>
  <c r="BH1665"/>
  <c r="BG1665"/>
  <c r="BF1665"/>
  <c r="T1665"/>
  <c r="R1665"/>
  <c r="P1665"/>
  <c r="BI1661"/>
  <c r="BH1661"/>
  <c r="BG1661"/>
  <c r="BF1661"/>
  <c r="T1661"/>
  <c r="R1661"/>
  <c r="P1661"/>
  <c r="BI1658"/>
  <c r="BH1658"/>
  <c r="BG1658"/>
  <c r="BF1658"/>
  <c r="T1658"/>
  <c r="R1658"/>
  <c r="P1658"/>
  <c r="BI1655"/>
  <c r="BH1655"/>
  <c r="BG1655"/>
  <c r="BF1655"/>
  <c r="T1655"/>
  <c r="R1655"/>
  <c r="P1655"/>
  <c r="BI1652"/>
  <c r="BH1652"/>
  <c r="BG1652"/>
  <c r="BF1652"/>
  <c r="T1652"/>
  <c r="R1652"/>
  <c r="P1652"/>
  <c r="BI1645"/>
  <c r="BH1645"/>
  <c r="BG1645"/>
  <c r="BF1645"/>
  <c r="T1645"/>
  <c r="R1645"/>
  <c r="P1645"/>
  <c r="BI1641"/>
  <c r="BH1641"/>
  <c r="BG1641"/>
  <c r="BF1641"/>
  <c r="T1641"/>
  <c r="R1641"/>
  <c r="P1641"/>
  <c r="BI1638"/>
  <c r="BH1638"/>
  <c r="BG1638"/>
  <c r="BF1638"/>
  <c r="T1638"/>
  <c r="R1638"/>
  <c r="P1638"/>
  <c r="BI1636"/>
  <c r="BH1636"/>
  <c r="BG1636"/>
  <c r="BF1636"/>
  <c r="T1636"/>
  <c r="R1636"/>
  <c r="P1636"/>
  <c r="BI1630"/>
  <c r="BH1630"/>
  <c r="BG1630"/>
  <c r="BF1630"/>
  <c r="T1630"/>
  <c r="R1630"/>
  <c r="P1630"/>
  <c r="BI1626"/>
  <c r="BH1626"/>
  <c r="BG1626"/>
  <c r="BF1626"/>
  <c r="T1626"/>
  <c r="T1625"/>
  <c r="R1626"/>
  <c r="R1625"/>
  <c r="P1626"/>
  <c r="P1625"/>
  <c r="BI1619"/>
  <c r="BH1619"/>
  <c r="BG1619"/>
  <c r="BF1619"/>
  <c r="T1619"/>
  <c r="R1619"/>
  <c r="P1619"/>
  <c r="BI1613"/>
  <c r="BH1613"/>
  <c r="BG1613"/>
  <c r="BF1613"/>
  <c r="T1613"/>
  <c r="R1613"/>
  <c r="P1613"/>
  <c r="BI1607"/>
  <c r="BH1607"/>
  <c r="BG1607"/>
  <c r="BF1607"/>
  <c r="T1607"/>
  <c r="R1607"/>
  <c r="P1607"/>
  <c r="BI1603"/>
  <c r="BH1603"/>
  <c r="BG1603"/>
  <c r="BF1603"/>
  <c r="T1603"/>
  <c r="R1603"/>
  <c r="P1603"/>
  <c r="BI1600"/>
  <c r="BH1600"/>
  <c r="BG1600"/>
  <c r="BF1600"/>
  <c r="T1600"/>
  <c r="R1600"/>
  <c r="P1600"/>
  <c r="BI1593"/>
  <c r="BH1593"/>
  <c r="BG1593"/>
  <c r="BF1593"/>
  <c r="T1593"/>
  <c r="R1593"/>
  <c r="P1593"/>
  <c r="BI1585"/>
  <c r="BH1585"/>
  <c r="BG1585"/>
  <c r="BF1585"/>
  <c r="T1585"/>
  <c r="R1585"/>
  <c r="P1585"/>
  <c r="BI1577"/>
  <c r="BH1577"/>
  <c r="BG1577"/>
  <c r="BF1577"/>
  <c r="T1577"/>
  <c r="R1577"/>
  <c r="P1577"/>
  <c r="BI1569"/>
  <c r="BH1569"/>
  <c r="BG1569"/>
  <c r="BF1569"/>
  <c r="T1569"/>
  <c r="R1569"/>
  <c r="P1569"/>
  <c r="BI1566"/>
  <c r="BH1566"/>
  <c r="BG1566"/>
  <c r="BF1566"/>
  <c r="T1566"/>
  <c r="R1566"/>
  <c r="P1566"/>
  <c r="BI1563"/>
  <c r="BH1563"/>
  <c r="BG1563"/>
  <c r="BF1563"/>
  <c r="T1563"/>
  <c r="R1563"/>
  <c r="P1563"/>
  <c r="BI1557"/>
  <c r="BH1557"/>
  <c r="BG1557"/>
  <c r="BF1557"/>
  <c r="T1557"/>
  <c r="R1557"/>
  <c r="P1557"/>
  <c r="BI1551"/>
  <c r="BH1551"/>
  <c r="BG1551"/>
  <c r="BF1551"/>
  <c r="T1551"/>
  <c r="R1551"/>
  <c r="P1551"/>
  <c r="BI1484"/>
  <c r="BH1484"/>
  <c r="BG1484"/>
  <c r="BF1484"/>
  <c r="T1484"/>
  <c r="R1484"/>
  <c r="P1484"/>
  <c r="BI1479"/>
  <c r="BH1479"/>
  <c r="BG1479"/>
  <c r="BF1479"/>
  <c r="T1479"/>
  <c r="R1479"/>
  <c r="P1479"/>
  <c r="BI1475"/>
  <c r="BH1475"/>
  <c r="BG1475"/>
  <c r="BF1475"/>
  <c r="T1475"/>
  <c r="R1475"/>
  <c r="P1475"/>
  <c r="BI1472"/>
  <c r="BH1472"/>
  <c r="BG1472"/>
  <c r="BF1472"/>
  <c r="T1472"/>
  <c r="R1472"/>
  <c r="P1472"/>
  <c r="BI1465"/>
  <c r="BH1465"/>
  <c r="BG1465"/>
  <c r="BF1465"/>
  <c r="T1465"/>
  <c r="R1465"/>
  <c r="P1465"/>
  <c r="BI1458"/>
  <c r="BH1458"/>
  <c r="BG1458"/>
  <c r="BF1458"/>
  <c r="T1458"/>
  <c r="R1458"/>
  <c r="P1458"/>
  <c r="BI1455"/>
  <c r="BH1455"/>
  <c r="BG1455"/>
  <c r="BF1455"/>
  <c r="T1455"/>
  <c r="R1455"/>
  <c r="P1455"/>
  <c r="BI1448"/>
  <c r="BH1448"/>
  <c r="BG1448"/>
  <c r="BF1448"/>
  <c r="T1448"/>
  <c r="R1448"/>
  <c r="P1448"/>
  <c r="BI1445"/>
  <c r="BH1445"/>
  <c r="BG1445"/>
  <c r="BF1445"/>
  <c r="T1445"/>
  <c r="R1445"/>
  <c r="P1445"/>
  <c r="BI1436"/>
  <c r="BH1436"/>
  <c r="BG1436"/>
  <c r="BF1436"/>
  <c r="T1436"/>
  <c r="R1436"/>
  <c r="P1436"/>
  <c r="BI1433"/>
  <c r="BH1433"/>
  <c r="BG1433"/>
  <c r="BF1433"/>
  <c r="T1433"/>
  <c r="R1433"/>
  <c r="P1433"/>
  <c r="BI1426"/>
  <c r="BH1426"/>
  <c r="BG1426"/>
  <c r="BF1426"/>
  <c r="T1426"/>
  <c r="R1426"/>
  <c r="P1426"/>
  <c r="BI1423"/>
  <c r="BH1423"/>
  <c r="BG1423"/>
  <c r="BF1423"/>
  <c r="T1423"/>
  <c r="R1423"/>
  <c r="P1423"/>
  <c r="BI1417"/>
  <c r="BH1417"/>
  <c r="BG1417"/>
  <c r="BF1417"/>
  <c r="T1417"/>
  <c r="R1417"/>
  <c r="P1417"/>
  <c r="BI1412"/>
  <c r="BH1412"/>
  <c r="BG1412"/>
  <c r="BF1412"/>
  <c r="T1412"/>
  <c r="T1411"/>
  <c r="R1412"/>
  <c r="R1411"/>
  <c r="P1412"/>
  <c r="P1411"/>
  <c r="BI1408"/>
  <c r="BH1408"/>
  <c r="BG1408"/>
  <c r="BF1408"/>
  <c r="T1408"/>
  <c r="R1408"/>
  <c r="P1408"/>
  <c r="BI1403"/>
  <c r="BH1403"/>
  <c r="BG1403"/>
  <c r="BF1403"/>
  <c r="T1403"/>
  <c r="R1403"/>
  <c r="P1403"/>
  <c r="BI1400"/>
  <c r="BH1400"/>
  <c r="BG1400"/>
  <c r="BF1400"/>
  <c r="T1400"/>
  <c r="R1400"/>
  <c r="P1400"/>
  <c r="BI1395"/>
  <c r="BH1395"/>
  <c r="BG1395"/>
  <c r="BF1395"/>
  <c r="T1395"/>
  <c r="R1395"/>
  <c r="P1395"/>
  <c r="BI1392"/>
  <c r="BH1392"/>
  <c r="BG1392"/>
  <c r="BF1392"/>
  <c r="T1392"/>
  <c r="R1392"/>
  <c r="P1392"/>
  <c r="BI1384"/>
  <c r="BH1384"/>
  <c r="BG1384"/>
  <c r="BF1384"/>
  <c r="T1384"/>
  <c r="R1384"/>
  <c r="P1384"/>
  <c r="BI1278"/>
  <c r="BH1278"/>
  <c r="BG1278"/>
  <c r="BF1278"/>
  <c r="T1278"/>
  <c r="R1278"/>
  <c r="P1278"/>
  <c r="BI1271"/>
  <c r="BH1271"/>
  <c r="BG1271"/>
  <c r="BF1271"/>
  <c r="T1271"/>
  <c r="R1271"/>
  <c r="P1271"/>
  <c r="BI1263"/>
  <c r="BH1263"/>
  <c r="BG1263"/>
  <c r="BF1263"/>
  <c r="T1263"/>
  <c r="R1263"/>
  <c r="P1263"/>
  <c r="BI1257"/>
  <c r="BH1257"/>
  <c r="BG1257"/>
  <c r="BF1257"/>
  <c r="T1257"/>
  <c r="R1257"/>
  <c r="P1257"/>
  <c r="BI1250"/>
  <c r="BH1250"/>
  <c r="BG1250"/>
  <c r="BF1250"/>
  <c r="T1250"/>
  <c r="R1250"/>
  <c r="P1250"/>
  <c r="BI1244"/>
  <c r="BH1244"/>
  <c r="BG1244"/>
  <c r="BF1244"/>
  <c r="T1244"/>
  <c r="R1244"/>
  <c r="P1244"/>
  <c r="BI1230"/>
  <c r="BH1230"/>
  <c r="BG1230"/>
  <c r="BF1230"/>
  <c r="T1230"/>
  <c r="R1230"/>
  <c r="P1230"/>
  <c r="BI1220"/>
  <c r="BH1220"/>
  <c r="BG1220"/>
  <c r="BF1220"/>
  <c r="T1220"/>
  <c r="R1220"/>
  <c r="P1220"/>
  <c r="BI1213"/>
  <c r="BH1213"/>
  <c r="BG1213"/>
  <c r="BF1213"/>
  <c r="T1213"/>
  <c r="R1213"/>
  <c r="P1213"/>
  <c r="BI1203"/>
  <c r="BH1203"/>
  <c r="BG1203"/>
  <c r="BF1203"/>
  <c r="T1203"/>
  <c r="R1203"/>
  <c r="P1203"/>
  <c r="BI1197"/>
  <c r="BH1197"/>
  <c r="BG1197"/>
  <c r="BF1197"/>
  <c r="T1197"/>
  <c r="R1197"/>
  <c r="P1197"/>
  <c r="BI1192"/>
  <c r="BH1192"/>
  <c r="BG1192"/>
  <c r="BF1192"/>
  <c r="T1192"/>
  <c r="R1192"/>
  <c r="P1192"/>
  <c r="BI1187"/>
  <c r="BH1187"/>
  <c r="BG1187"/>
  <c r="BF1187"/>
  <c r="T1187"/>
  <c r="R1187"/>
  <c r="P1187"/>
  <c r="BI1180"/>
  <c r="BH1180"/>
  <c r="BG1180"/>
  <c r="BF1180"/>
  <c r="T1180"/>
  <c r="R1180"/>
  <c r="P1180"/>
  <c r="BI1174"/>
  <c r="BH1174"/>
  <c r="BG1174"/>
  <c r="BF1174"/>
  <c r="T1174"/>
  <c r="R1174"/>
  <c r="P1174"/>
  <c r="BI1157"/>
  <c r="BH1157"/>
  <c r="BG1157"/>
  <c r="BF1157"/>
  <c r="T1157"/>
  <c r="R1157"/>
  <c r="P1157"/>
  <c r="BI1148"/>
  <c r="BH1148"/>
  <c r="BG1148"/>
  <c r="BF1148"/>
  <c r="T1148"/>
  <c r="R1148"/>
  <c r="P1148"/>
  <c r="BI1141"/>
  <c r="BH1141"/>
  <c r="BG1141"/>
  <c r="BF1141"/>
  <c r="T1141"/>
  <c r="R1141"/>
  <c r="P1141"/>
  <c r="BI1131"/>
  <c r="BH1131"/>
  <c r="BG1131"/>
  <c r="BF1131"/>
  <c r="T1131"/>
  <c r="R1131"/>
  <c r="P1131"/>
  <c r="BI1126"/>
  <c r="BH1126"/>
  <c r="BG1126"/>
  <c r="BF1126"/>
  <c r="T1126"/>
  <c r="R1126"/>
  <c r="P1126"/>
  <c r="BI1121"/>
  <c r="BH1121"/>
  <c r="BG1121"/>
  <c r="BF1121"/>
  <c r="T1121"/>
  <c r="R1121"/>
  <c r="P1121"/>
  <c r="BI1118"/>
  <c r="BH1118"/>
  <c r="BG1118"/>
  <c r="BF1118"/>
  <c r="T1118"/>
  <c r="R1118"/>
  <c r="P1118"/>
  <c r="BI1113"/>
  <c r="BH1113"/>
  <c r="BG1113"/>
  <c r="BF1113"/>
  <c r="T1113"/>
  <c r="R1113"/>
  <c r="P1113"/>
  <c r="BI1108"/>
  <c r="BH1108"/>
  <c r="BG1108"/>
  <c r="BF1108"/>
  <c r="T1108"/>
  <c r="R1108"/>
  <c r="P1108"/>
  <c r="BI1105"/>
  <c r="BH1105"/>
  <c r="BG1105"/>
  <c r="BF1105"/>
  <c r="T1105"/>
  <c r="R1105"/>
  <c r="P1105"/>
  <c r="BI1098"/>
  <c r="BH1098"/>
  <c r="BG1098"/>
  <c r="BF1098"/>
  <c r="T1098"/>
  <c r="R1098"/>
  <c r="P1098"/>
  <c r="BI1091"/>
  <c r="BH1091"/>
  <c r="BG1091"/>
  <c r="BF1091"/>
  <c r="T1091"/>
  <c r="R1091"/>
  <c r="P1091"/>
  <c r="BI1086"/>
  <c r="BH1086"/>
  <c r="BG1086"/>
  <c r="BF1086"/>
  <c r="T1086"/>
  <c r="R1086"/>
  <c r="P1086"/>
  <c r="BI1083"/>
  <c r="BH1083"/>
  <c r="BG1083"/>
  <c r="BF1083"/>
  <c r="T1083"/>
  <c r="R1083"/>
  <c r="P1083"/>
  <c r="BI1077"/>
  <c r="BH1077"/>
  <c r="BG1077"/>
  <c r="BF1077"/>
  <c r="T1077"/>
  <c r="R1077"/>
  <c r="P1077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61"/>
  <c r="BH1061"/>
  <c r="BG1061"/>
  <c r="BF1061"/>
  <c r="T1061"/>
  <c r="R1061"/>
  <c r="P1061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41"/>
  <c r="BH1041"/>
  <c r="BG1041"/>
  <c r="BF1041"/>
  <c r="T1041"/>
  <c r="R1041"/>
  <c r="P1041"/>
  <c r="BI1035"/>
  <c r="BH1035"/>
  <c r="BG1035"/>
  <c r="BF1035"/>
  <c r="T1035"/>
  <c r="R1035"/>
  <c r="P1035"/>
  <c r="BI1030"/>
  <c r="BH1030"/>
  <c r="BG1030"/>
  <c r="BF1030"/>
  <c r="T1030"/>
  <c r="R1030"/>
  <c r="P1030"/>
  <c r="BI1024"/>
  <c r="BH1024"/>
  <c r="BG1024"/>
  <c r="BF1024"/>
  <c r="T1024"/>
  <c r="R1024"/>
  <c r="P1024"/>
  <c r="BI1021"/>
  <c r="BH1021"/>
  <c r="BG1021"/>
  <c r="BF1021"/>
  <c r="T1021"/>
  <c r="R1021"/>
  <c r="P1021"/>
  <c r="BI1016"/>
  <c r="BH1016"/>
  <c r="BG1016"/>
  <c r="BF1016"/>
  <c r="T1016"/>
  <c r="R1016"/>
  <c r="P1016"/>
  <c r="BI1011"/>
  <c r="BH1011"/>
  <c r="BG1011"/>
  <c r="BF1011"/>
  <c r="T1011"/>
  <c r="R1011"/>
  <c r="P1011"/>
  <c r="BI1008"/>
  <c r="BH1008"/>
  <c r="BG1008"/>
  <c r="BF1008"/>
  <c r="T1008"/>
  <c r="R1008"/>
  <c r="P1008"/>
  <c r="BI999"/>
  <c r="BH999"/>
  <c r="BG999"/>
  <c r="BF999"/>
  <c r="T999"/>
  <c r="R999"/>
  <c r="P999"/>
  <c r="BI990"/>
  <c r="BH990"/>
  <c r="BG990"/>
  <c r="BF990"/>
  <c r="T990"/>
  <c r="R990"/>
  <c r="P990"/>
  <c r="BI987"/>
  <c r="BH987"/>
  <c r="BG987"/>
  <c r="BF987"/>
  <c r="T987"/>
  <c r="R987"/>
  <c r="P987"/>
  <c r="BI975"/>
  <c r="BH975"/>
  <c r="BG975"/>
  <c r="BF975"/>
  <c r="T975"/>
  <c r="R975"/>
  <c r="P975"/>
  <c r="BI969"/>
  <c r="BH969"/>
  <c r="BG969"/>
  <c r="BF969"/>
  <c r="T969"/>
  <c r="R969"/>
  <c r="P969"/>
  <c r="BI883"/>
  <c r="BH883"/>
  <c r="BG883"/>
  <c r="BF883"/>
  <c r="T883"/>
  <c r="R883"/>
  <c r="P883"/>
  <c r="BI877"/>
  <c r="BH877"/>
  <c r="BG877"/>
  <c r="BF877"/>
  <c r="T877"/>
  <c r="R877"/>
  <c r="P877"/>
  <c r="BI828"/>
  <c r="BH828"/>
  <c r="BG828"/>
  <c r="BF828"/>
  <c r="T828"/>
  <c r="R828"/>
  <c r="P828"/>
  <c r="BI822"/>
  <c r="BH822"/>
  <c r="BG822"/>
  <c r="BF822"/>
  <c r="T822"/>
  <c r="R822"/>
  <c r="P822"/>
  <c r="BI812"/>
  <c r="BH812"/>
  <c r="BG812"/>
  <c r="BF812"/>
  <c r="T812"/>
  <c r="R812"/>
  <c r="P812"/>
  <c r="BI805"/>
  <c r="BH805"/>
  <c r="BG805"/>
  <c r="BF805"/>
  <c r="T805"/>
  <c r="R805"/>
  <c r="P805"/>
  <c r="BI799"/>
  <c r="BH799"/>
  <c r="BG799"/>
  <c r="BF799"/>
  <c r="T799"/>
  <c r="R799"/>
  <c r="P799"/>
  <c r="BI796"/>
  <c r="BH796"/>
  <c r="BG796"/>
  <c r="BF796"/>
  <c r="T796"/>
  <c r="R796"/>
  <c r="P796"/>
  <c r="BI788"/>
  <c r="BH788"/>
  <c r="BG788"/>
  <c r="BF788"/>
  <c r="T788"/>
  <c r="R788"/>
  <c r="P788"/>
  <c r="BI785"/>
  <c r="BH785"/>
  <c r="BG785"/>
  <c r="BF785"/>
  <c r="T785"/>
  <c r="R785"/>
  <c r="P785"/>
  <c r="BI757"/>
  <c r="BH757"/>
  <c r="BG757"/>
  <c r="BF757"/>
  <c r="T757"/>
  <c r="R757"/>
  <c r="P757"/>
  <c r="BI750"/>
  <c r="BH750"/>
  <c r="BG750"/>
  <c r="BF750"/>
  <c r="T750"/>
  <c r="R750"/>
  <c r="P750"/>
  <c r="BI733"/>
  <c r="BH733"/>
  <c r="BG733"/>
  <c r="BF733"/>
  <c r="T733"/>
  <c r="R733"/>
  <c r="P733"/>
  <c r="BI725"/>
  <c r="BH725"/>
  <c r="BG725"/>
  <c r="BF725"/>
  <c r="T725"/>
  <c r="R725"/>
  <c r="P725"/>
  <c r="BI719"/>
  <c r="BH719"/>
  <c r="BG719"/>
  <c r="BF719"/>
  <c r="T719"/>
  <c r="R719"/>
  <c r="P719"/>
  <c r="BI712"/>
  <c r="BH712"/>
  <c r="BG712"/>
  <c r="BF712"/>
  <c r="T712"/>
  <c r="R712"/>
  <c r="P712"/>
  <c r="BI707"/>
  <c r="BH707"/>
  <c r="BG707"/>
  <c r="BF707"/>
  <c r="T707"/>
  <c r="R707"/>
  <c r="P707"/>
  <c r="BI595"/>
  <c r="BH595"/>
  <c r="BG595"/>
  <c r="BF595"/>
  <c r="T595"/>
  <c r="R595"/>
  <c r="P595"/>
  <c r="BI588"/>
  <c r="BH588"/>
  <c r="BG588"/>
  <c r="BF588"/>
  <c r="T588"/>
  <c r="R588"/>
  <c r="P588"/>
  <c r="BI583"/>
  <c r="BH583"/>
  <c r="BG583"/>
  <c r="BF583"/>
  <c r="T583"/>
  <c r="R583"/>
  <c r="P583"/>
  <c r="BI578"/>
  <c r="BH578"/>
  <c r="BG578"/>
  <c r="BF578"/>
  <c r="T578"/>
  <c r="R578"/>
  <c r="P578"/>
  <c r="BI500"/>
  <c r="BH500"/>
  <c r="BG500"/>
  <c r="BF500"/>
  <c r="T500"/>
  <c r="R500"/>
  <c r="P500"/>
  <c r="BI492"/>
  <c r="BH492"/>
  <c r="BG492"/>
  <c r="BF492"/>
  <c r="T492"/>
  <c r="R492"/>
  <c r="R484"/>
  <c r="P492"/>
  <c r="BI485"/>
  <c r="BH485"/>
  <c r="BG485"/>
  <c r="BF485"/>
  <c r="T485"/>
  <c r="R485"/>
  <c r="P485"/>
  <c r="BI478"/>
  <c r="BH478"/>
  <c r="BG478"/>
  <c r="BF478"/>
  <c r="T478"/>
  <c r="R478"/>
  <c r="P478"/>
  <c r="BI462"/>
  <c r="BH462"/>
  <c r="BG462"/>
  <c r="BF462"/>
  <c r="T462"/>
  <c r="R462"/>
  <c r="P462"/>
  <c r="BI452"/>
  <c r="BH452"/>
  <c r="BG452"/>
  <c r="BF452"/>
  <c r="T452"/>
  <c r="R452"/>
  <c r="P452"/>
  <c r="BI435"/>
  <c r="BH435"/>
  <c r="BG435"/>
  <c r="BF435"/>
  <c r="T435"/>
  <c r="R435"/>
  <c r="P435"/>
  <c r="BI428"/>
  <c r="BH428"/>
  <c r="BG428"/>
  <c r="BF428"/>
  <c r="T428"/>
  <c r="R428"/>
  <c r="P428"/>
  <c r="BI422"/>
  <c r="BH422"/>
  <c r="BG422"/>
  <c r="BF422"/>
  <c r="T422"/>
  <c r="R422"/>
  <c r="P422"/>
  <c r="BI416"/>
  <c r="BH416"/>
  <c r="BG416"/>
  <c r="BF416"/>
  <c r="T416"/>
  <c r="R416"/>
  <c r="P416"/>
  <c r="BI407"/>
  <c r="BH407"/>
  <c r="BG407"/>
  <c r="BF407"/>
  <c r="T407"/>
  <c r="R407"/>
  <c r="P407"/>
  <c r="BI398"/>
  <c r="BH398"/>
  <c r="BG398"/>
  <c r="BF398"/>
  <c r="T398"/>
  <c r="R398"/>
  <c r="P398"/>
  <c r="BI390"/>
  <c r="BH390"/>
  <c r="BG390"/>
  <c r="BF390"/>
  <c r="T390"/>
  <c r="R390"/>
  <c r="P390"/>
  <c r="BI384"/>
  <c r="BH384"/>
  <c r="BG384"/>
  <c r="BF384"/>
  <c r="T384"/>
  <c r="R384"/>
  <c r="P384"/>
  <c r="BI377"/>
  <c r="BH377"/>
  <c r="BG377"/>
  <c r="BF377"/>
  <c r="T377"/>
  <c r="R377"/>
  <c r="P377"/>
  <c r="BI370"/>
  <c r="BH370"/>
  <c r="BG370"/>
  <c r="BF370"/>
  <c r="T370"/>
  <c r="R370"/>
  <c r="P370"/>
  <c r="BI367"/>
  <c r="BH367"/>
  <c r="BG367"/>
  <c r="BF367"/>
  <c r="T367"/>
  <c r="R367"/>
  <c r="P367"/>
  <c r="BI356"/>
  <c r="BH356"/>
  <c r="BG356"/>
  <c r="BF356"/>
  <c r="T356"/>
  <c r="R356"/>
  <c r="P356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07"/>
  <c r="BH307"/>
  <c r="BG307"/>
  <c r="BF307"/>
  <c r="T307"/>
  <c r="R307"/>
  <c r="P307"/>
  <c r="BI298"/>
  <c r="BH298"/>
  <c r="BG298"/>
  <c r="BF298"/>
  <c r="T298"/>
  <c r="R298"/>
  <c r="P298"/>
  <c r="BI289"/>
  <c r="BH289"/>
  <c r="BG289"/>
  <c r="BF289"/>
  <c r="T289"/>
  <c r="R289"/>
  <c r="P289"/>
  <c r="BI283"/>
  <c r="BH283"/>
  <c r="BG283"/>
  <c r="BF283"/>
  <c r="T283"/>
  <c r="R283"/>
  <c r="P283"/>
  <c r="BI276"/>
  <c r="BH276"/>
  <c r="BG276"/>
  <c r="BF276"/>
  <c r="T276"/>
  <c r="R276"/>
  <c r="P276"/>
  <c r="BI268"/>
  <c r="BH268"/>
  <c r="BG268"/>
  <c r="BF268"/>
  <c r="T268"/>
  <c r="R268"/>
  <c r="P268"/>
  <c r="BI258"/>
  <c r="BH258"/>
  <c r="BG258"/>
  <c r="BF258"/>
  <c r="T258"/>
  <c r="R258"/>
  <c r="P258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186"/>
  <c r="BH186"/>
  <c r="BG186"/>
  <c r="BF186"/>
  <c r="T186"/>
  <c r="R186"/>
  <c r="P186"/>
  <c r="BI183"/>
  <c r="BH183"/>
  <c r="BG183"/>
  <c r="BF183"/>
  <c r="T183"/>
  <c r="R183"/>
  <c r="P183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57"/>
  <c r="BH157"/>
  <c r="BG157"/>
  <c r="BF157"/>
  <c r="T157"/>
  <c r="R157"/>
  <c r="P157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14"/>
  <c r="BH114"/>
  <c r="BG114"/>
  <c r="BF114"/>
  <c r="T114"/>
  <c r="R114"/>
  <c r="P114"/>
  <c r="BI106"/>
  <c r="BH106"/>
  <c r="BG106"/>
  <c r="BF106"/>
  <c r="T106"/>
  <c r="R106"/>
  <c r="P106"/>
  <c r="J100"/>
  <c r="J99"/>
  <c r="F99"/>
  <c r="F97"/>
  <c r="E95"/>
  <c r="J55"/>
  <c r="J54"/>
  <c r="F54"/>
  <c r="F52"/>
  <c r="E50"/>
  <c r="J18"/>
  <c r="E18"/>
  <c r="F55"/>
  <c r="J17"/>
  <c r="J12"/>
  <c r="J97"/>
  <c r="E7"/>
  <c r="E93"/>
  <c i="1" r="L50"/>
  <c r="AM50"/>
  <c r="AM49"/>
  <c r="L49"/>
  <c r="AM47"/>
  <c r="L47"/>
  <c r="L45"/>
  <c r="L44"/>
  <c i="2" r="BK2152"/>
  <c r="BK1871"/>
  <c r="BK1773"/>
  <c r="BK1762"/>
  <c r="BK1675"/>
  <c r="J1613"/>
  <c r="J1412"/>
  <c r="BK1157"/>
  <c r="BK1056"/>
  <c r="J796"/>
  <c r="J500"/>
  <c r="J315"/>
  <c r="BK1928"/>
  <c r="BK1719"/>
  <c r="BK1551"/>
  <c r="J1436"/>
  <c r="BK1220"/>
  <c r="BK1091"/>
  <c r="J990"/>
  <c r="J588"/>
  <c r="BK367"/>
  <c r="J215"/>
  <c r="J1845"/>
  <c r="J1701"/>
  <c r="J1641"/>
  <c r="BK1448"/>
  <c r="J1174"/>
  <c r="J822"/>
  <c r="J307"/>
  <c r="J2184"/>
  <c r="BK2027"/>
  <c r="BK1945"/>
  <c r="J1806"/>
  <c r="J1665"/>
  <c r="J1250"/>
  <c r="BK1016"/>
  <c r="J462"/>
  <c i="3" r="BK778"/>
  <c r="J732"/>
  <c r="BK682"/>
  <c r="J637"/>
  <c r="J512"/>
  <c r="J482"/>
  <c r="BK424"/>
  <c r="J330"/>
  <c r="J119"/>
  <c r="BK765"/>
  <c r="J684"/>
  <c r="J634"/>
  <c r="BK579"/>
  <c r="J523"/>
  <c r="BK443"/>
  <c r="J389"/>
  <c r="J211"/>
  <c r="J665"/>
  <c r="J566"/>
  <c r="J458"/>
  <c i="4" r="J376"/>
  <c r="BK329"/>
  <c r="BK250"/>
  <c r="BK191"/>
  <c r="J411"/>
  <c r="BK386"/>
  <c r="BK345"/>
  <c r="J303"/>
  <c r="BK240"/>
  <c r="J207"/>
  <c r="BK126"/>
  <c r="J341"/>
  <c r="J323"/>
  <c r="BK201"/>
  <c r="J116"/>
  <c r="BK301"/>
  <c r="J181"/>
  <c r="J154"/>
  <c r="BK116"/>
  <c i="5" r="BK329"/>
  <c r="J288"/>
  <c r="J243"/>
  <c r="J203"/>
  <c r="J169"/>
  <c r="BK128"/>
  <c r="BK369"/>
  <c r="J329"/>
  <c r="J282"/>
  <c r="J241"/>
  <c r="BK203"/>
  <c r="BK157"/>
  <c r="BK120"/>
  <c r="J356"/>
  <c r="J247"/>
  <c r="J199"/>
  <c r="J124"/>
  <c r="BK108"/>
  <c i="6" r="J441"/>
  <c r="J301"/>
  <c r="J179"/>
  <c r="BK603"/>
  <c r="J579"/>
  <c r="BK550"/>
  <c r="BK515"/>
  <c r="J486"/>
  <c r="J455"/>
  <c r="J413"/>
  <c r="J393"/>
  <c r="BK367"/>
  <c r="BK337"/>
  <c r="BK296"/>
  <c r="J236"/>
  <c r="J208"/>
  <c r="J173"/>
  <c r="J152"/>
  <c r="BK593"/>
  <c r="J545"/>
  <c r="BK501"/>
  <c r="BK407"/>
  <c r="J282"/>
  <c r="BK170"/>
  <c r="BK489"/>
  <c r="J330"/>
  <c r="BK230"/>
  <c r="BK102"/>
  <c i="7" r="J112"/>
  <c r="J110"/>
  <c i="8" r="J96"/>
  <c i="2" r="J246"/>
  <c r="BK2172"/>
  <c r="BK1723"/>
  <c r="J1645"/>
  <c r="BK1395"/>
  <c r="J1105"/>
  <c r="BK883"/>
  <c r="BK578"/>
  <c r="J252"/>
  <c r="BK209"/>
  <c r="J1762"/>
  <c r="BK1645"/>
  <c r="J1458"/>
  <c r="J1192"/>
  <c r="J788"/>
  <c r="J276"/>
  <c r="BK171"/>
  <c r="J2047"/>
  <c r="J1838"/>
  <c r="J1600"/>
  <c r="J1433"/>
  <c r="BK1050"/>
  <c r="BK435"/>
  <c r="J345"/>
  <c i="3" r="J747"/>
  <c r="BK709"/>
  <c r="BK665"/>
  <c r="BK611"/>
  <c r="J558"/>
  <c r="BK480"/>
  <c r="BK389"/>
  <c r="BK253"/>
  <c r="BK130"/>
  <c r="BK732"/>
  <c r="J687"/>
  <c r="BK631"/>
  <c r="BK570"/>
  <c r="BK512"/>
  <c r="J422"/>
  <c r="BK338"/>
  <c r="BK679"/>
  <c r="J582"/>
  <c r="BK362"/>
  <c i="4" r="J343"/>
  <c r="BK303"/>
  <c r="BK242"/>
  <c r="BK160"/>
  <c r="BK416"/>
  <c r="BK374"/>
  <c r="J329"/>
  <c r="J299"/>
  <c r="J244"/>
  <c r="BK215"/>
  <c r="J118"/>
  <c r="BK358"/>
  <c r="J250"/>
  <c r="BK154"/>
  <c r="BK393"/>
  <c r="BK293"/>
  <c r="BK174"/>
  <c r="J146"/>
  <c r="J120"/>
  <c i="5" r="BK354"/>
  <c r="J306"/>
  <c r="J280"/>
  <c r="BK239"/>
  <c r="J175"/>
  <c r="BK118"/>
  <c r="J367"/>
  <c r="J348"/>
  <c r="J300"/>
  <c r="BK272"/>
  <c r="BK235"/>
  <c r="J171"/>
  <c r="J133"/>
  <c r="J352"/>
  <c r="BK245"/>
  <c r="J201"/>
  <c r="J155"/>
  <c i="6" r="BK506"/>
  <c r="J365"/>
  <c r="J224"/>
  <c r="J133"/>
  <c r="BK586"/>
  <c r="J561"/>
  <c r="BK494"/>
  <c r="J458"/>
  <c r="BK431"/>
  <c r="J396"/>
  <c r="J374"/>
  <c r="J328"/>
  <c r="BK291"/>
  <c r="BK243"/>
  <c r="J206"/>
  <c r="J181"/>
  <c r="J149"/>
  <c r="BK99"/>
  <c r="J508"/>
  <c r="BK420"/>
  <c r="J275"/>
  <c r="J158"/>
  <c r="J531"/>
  <c r="J362"/>
  <c r="BK226"/>
  <c r="BK124"/>
  <c i="7" r="J97"/>
  <c r="BK118"/>
  <c r="J129"/>
  <c i="8" r="J90"/>
  <c i="2" r="J2161"/>
  <c r="BK1749"/>
  <c r="BK1693"/>
  <c r="BK1566"/>
  <c r="J1257"/>
  <c r="J1148"/>
  <c r="J975"/>
  <c r="BK707"/>
  <c r="J333"/>
  <c r="BK2279"/>
  <c r="J1773"/>
  <c r="BK1698"/>
  <c r="BK1458"/>
  <c r="BK1400"/>
  <c r="BK1141"/>
  <c r="J987"/>
  <c r="BK500"/>
  <c r="BK321"/>
  <c r="J141"/>
  <c r="J1874"/>
  <c r="BK1688"/>
  <c r="BK1585"/>
  <c r="BK1278"/>
  <c r="J1083"/>
  <c r="BK315"/>
  <c r="BK114"/>
  <c r="J2013"/>
  <c r="BK1802"/>
  <c r="BK1593"/>
  <c r="J1423"/>
  <c r="BK975"/>
  <c r="J283"/>
  <c i="3" r="J765"/>
  <c r="J727"/>
  <c r="J660"/>
  <c r="J576"/>
  <c r="J492"/>
  <c r="J402"/>
  <c r="BK221"/>
  <c r="BK776"/>
  <c r="J735"/>
  <c r="J679"/>
  <c r="BK637"/>
  <c r="J570"/>
  <c r="BK497"/>
  <c r="BK415"/>
  <c r="J291"/>
  <c r="BK99"/>
  <c r="BK530"/>
  <c r="J433"/>
  <c i="4" r="BK378"/>
  <c r="J321"/>
  <c r="BK256"/>
  <c r="J407"/>
  <c r="BK364"/>
  <c r="BK319"/>
  <c r="J285"/>
  <c r="J221"/>
  <c r="J188"/>
  <c r="J110"/>
  <c r="BK376"/>
  <c r="J278"/>
  <c r="BK120"/>
  <c r="J309"/>
  <c r="BK181"/>
  <c r="J138"/>
  <c r="J92"/>
  <c i="5" r="J338"/>
  <c r="BK300"/>
  <c r="J245"/>
  <c r="J213"/>
  <c r="BK163"/>
  <c r="BK106"/>
  <c r="BK361"/>
  <c r="BK310"/>
  <c r="BK270"/>
  <c r="J237"/>
  <c r="J197"/>
  <c r="BK155"/>
  <c r="BK122"/>
  <c r="BK346"/>
  <c r="BK243"/>
  <c r="J191"/>
  <c r="J128"/>
  <c i="6" r="J550"/>
  <c r="J360"/>
  <c r="BK277"/>
  <c r="BK140"/>
  <c r="J582"/>
  <c r="J515"/>
  <c r="BK508"/>
  <c r="J460"/>
  <c r="J436"/>
  <c r="BK388"/>
  <c r="J350"/>
  <c r="BK308"/>
  <c r="BK270"/>
  <c r="J218"/>
  <c r="J185"/>
  <c r="J147"/>
  <c r="BK608"/>
  <c r="J527"/>
  <c r="BK460"/>
  <c r="J314"/>
  <c r="J203"/>
  <c r="BK128"/>
  <c r="BK455"/>
  <c r="J335"/>
  <c r="J243"/>
  <c i="7" r="BK115"/>
  <c r="BK121"/>
  <c i="8" r="BK101"/>
  <c i="2" r="J2172"/>
  <c r="BK1874"/>
  <c r="BK1778"/>
  <c r="J1747"/>
  <c r="BK1665"/>
  <c r="BK1626"/>
  <c r="BK1408"/>
  <c r="J1187"/>
  <c r="J1050"/>
  <c r="J785"/>
  <c r="BK595"/>
  <c r="BK252"/>
  <c r="J1942"/>
  <c r="J1661"/>
  <c r="BK1475"/>
  <c r="BK1250"/>
  <c r="BK1098"/>
  <c r="J969"/>
  <c r="BK583"/>
  <c r="J298"/>
  <c r="J218"/>
  <c r="J135"/>
  <c r="J1792"/>
  <c r="J1638"/>
  <c r="J1475"/>
  <c r="J1203"/>
  <c r="BK1105"/>
  <c r="BK733"/>
  <c r="BK289"/>
  <c r="J2105"/>
  <c r="BK2013"/>
  <c r="J1799"/>
  <c r="BK1658"/>
  <c r="J1566"/>
  <c r="BK1384"/>
  <c r="J1024"/>
  <c r="J805"/>
  <c r="BK327"/>
  <c r="BK167"/>
  <c i="3" r="BK737"/>
  <c r="BK706"/>
  <c r="BK673"/>
  <c r="J643"/>
  <c r="J602"/>
  <c r="BK517"/>
  <c r="BK476"/>
  <c r="BK411"/>
  <c r="J295"/>
  <c r="BK179"/>
  <c r="J773"/>
  <c r="J729"/>
  <c r="BK691"/>
  <c r="J627"/>
  <c r="BK602"/>
  <c r="BK558"/>
  <c r="BK492"/>
  <c r="J450"/>
  <c r="BK355"/>
  <c r="J179"/>
  <c r="BK573"/>
  <c r="BK409"/>
  <c i="4" r="BK380"/>
  <c r="BK333"/>
  <c r="J291"/>
  <c r="J183"/>
  <c r="BK106"/>
  <c r="J388"/>
  <c r="BK362"/>
  <c r="BK339"/>
  <c r="BK321"/>
  <c r="BK283"/>
  <c r="BK238"/>
  <c r="BK213"/>
  <c r="J174"/>
  <c r="BK114"/>
  <c r="BK352"/>
  <c r="BK246"/>
  <c r="J144"/>
  <c r="J374"/>
  <c r="BK315"/>
  <c r="J223"/>
  <c r="BK158"/>
  <c r="J124"/>
  <c r="BK92"/>
  <c i="5" r="BK342"/>
  <c r="BK319"/>
  <c r="J225"/>
  <c r="BK165"/>
  <c r="J135"/>
  <c r="J371"/>
  <c r="J331"/>
  <c r="BK306"/>
  <c r="BK268"/>
  <c r="J251"/>
  <c r="BK209"/>
  <c r="BK169"/>
  <c r="BK131"/>
  <c r="J292"/>
  <c r="BK251"/>
  <c r="BK183"/>
  <c r="J108"/>
  <c r="BK114"/>
  <c i="6" r="J482"/>
  <c r="J337"/>
  <c r="J272"/>
  <c r="BK177"/>
  <c r="J606"/>
  <c r="J584"/>
  <c r="BK527"/>
  <c r="BK503"/>
  <c r="BK477"/>
  <c r="BK458"/>
  <c r="J425"/>
  <c r="J400"/>
  <c r="BK372"/>
  <c r="BK333"/>
  <c r="BK294"/>
  <c r="BK265"/>
  <c r="J233"/>
  <c r="BK190"/>
  <c r="J168"/>
  <c r="BK107"/>
  <c r="J529"/>
  <c r="J402"/>
  <c r="J279"/>
  <c r="J228"/>
  <c r="BK122"/>
  <c r="J472"/>
  <c r="J384"/>
  <c r="J284"/>
  <c r="J200"/>
  <c r="BK112"/>
  <c i="7" r="J136"/>
  <c r="BK112"/>
  <c i="8" r="J101"/>
  <c r="J87"/>
  <c i="2" r="BK2145"/>
  <c r="BK1806"/>
  <c r="BK1706"/>
  <c r="BK1661"/>
  <c r="BK1563"/>
  <c r="J1220"/>
  <c r="J1011"/>
  <c r="BK877"/>
  <c r="BK422"/>
  <c r="BK135"/>
  <c r="J1739"/>
  <c r="BK1636"/>
  <c r="J1408"/>
  <c r="J1157"/>
  <c r="J1030"/>
  <c r="BK452"/>
  <c r="BK339"/>
  <c r="J171"/>
  <c r="J1770"/>
  <c r="BK1619"/>
  <c r="J1126"/>
  <c r="J1044"/>
  <c r="BK398"/>
  <c r="BK174"/>
  <c r="BK2010"/>
  <c r="J1922"/>
  <c r="BK1747"/>
  <c r="BK1569"/>
  <c r="J1113"/>
  <c r="BK725"/>
  <c r="J258"/>
  <c i="3" r="BK744"/>
  <c r="J699"/>
  <c r="BK658"/>
  <c r="BK605"/>
  <c r="J534"/>
  <c r="J489"/>
  <c r="BK450"/>
  <c r="J378"/>
  <c r="J243"/>
  <c r="J784"/>
  <c r="J737"/>
  <c r="J712"/>
  <c r="J655"/>
  <c r="BK623"/>
  <c r="J562"/>
  <c r="BK472"/>
  <c r="J411"/>
  <c r="J250"/>
  <c r="BK119"/>
  <c r="BK576"/>
  <c r="J398"/>
  <c i="4" r="J384"/>
  <c r="J295"/>
  <c r="J203"/>
  <c r="BK146"/>
  <c r="J393"/>
  <c r="J358"/>
  <c r="BK323"/>
  <c r="BK295"/>
  <c r="BK252"/>
  <c r="BK226"/>
  <c r="J194"/>
  <c r="J106"/>
  <c r="BK360"/>
  <c r="J234"/>
  <c r="BK134"/>
  <c r="BK356"/>
  <c r="J272"/>
  <c r="BK172"/>
  <c r="J126"/>
  <c i="5" r="J350"/>
  <c r="J312"/>
  <c r="J255"/>
  <c r="BK191"/>
  <c r="BK148"/>
  <c r="J110"/>
  <c r="BK365"/>
  <c r="BK312"/>
  <c r="BK294"/>
  <c r="BK253"/>
  <c r="BK211"/>
  <c r="J177"/>
  <c r="J144"/>
  <c r="J98"/>
  <c r="BK302"/>
  <c r="BK259"/>
  <c r="BK189"/>
  <c r="BK142"/>
  <c i="6" r="J572"/>
  <c r="BK410"/>
  <c r="J333"/>
  <c r="BK218"/>
  <c r="BK92"/>
  <c r="BK584"/>
  <c r="BK557"/>
  <c r="BK524"/>
  <c r="BK479"/>
  <c r="BK445"/>
  <c r="J405"/>
  <c r="J357"/>
  <c r="BK326"/>
  <c r="BK314"/>
  <c r="BK272"/>
  <c r="J226"/>
  <c r="BK192"/>
  <c r="J163"/>
  <c r="J135"/>
  <c r="BK582"/>
  <c r="BK533"/>
  <c r="BK453"/>
  <c r="BK379"/>
  <c r="BK224"/>
  <c r="BK126"/>
  <c r="J536"/>
  <c r="BK405"/>
  <c r="J277"/>
  <c r="BK158"/>
  <c r="J89"/>
  <c i="7" r="J121"/>
  <c i="8" r="J117"/>
  <c i="2" r="BK478"/>
  <c r="J157"/>
  <c r="J1778"/>
  <c r="J1693"/>
  <c r="J1426"/>
  <c r="BK1148"/>
  <c r="BK1008"/>
  <c r="J398"/>
  <c r="J230"/>
  <c r="J114"/>
  <c r="J1723"/>
  <c r="J1626"/>
  <c r="J1395"/>
  <c r="J1077"/>
  <c r="BK333"/>
  <c r="BK218"/>
  <c r="BK2105"/>
  <c r="J2010"/>
  <c r="J1967"/>
  <c r="BK1752"/>
  <c r="J1563"/>
  <c r="BK1011"/>
  <c r="BK234"/>
  <c i="3" r="J721"/>
  <c r="J677"/>
  <c r="BK634"/>
  <c r="BK526"/>
  <c r="J443"/>
  <c r="J376"/>
  <c r="BK225"/>
  <c r="BK784"/>
  <c r="BK750"/>
  <c r="BK699"/>
  <c r="J658"/>
  <c r="J599"/>
  <c r="J526"/>
  <c r="BK478"/>
  <c r="BK400"/>
  <c r="J253"/>
  <c r="J646"/>
  <c r="J520"/>
  <c r="J380"/>
  <c i="4" r="J372"/>
  <c r="J327"/>
  <c r="BK254"/>
  <c r="BK207"/>
  <c r="BK384"/>
  <c r="BK343"/>
  <c r="J317"/>
  <c r="BK278"/>
  <c r="BK248"/>
  <c r="BK203"/>
  <c r="J136"/>
  <c r="BK388"/>
  <c r="BK281"/>
  <c r="J199"/>
  <c r="BK349"/>
  <c r="BK219"/>
  <c r="BK168"/>
  <c r="BK128"/>
  <c r="J114"/>
  <c i="5" r="BK344"/>
  <c r="J323"/>
  <c r="J296"/>
  <c r="J249"/>
  <c r="J209"/>
  <c r="BK153"/>
  <c r="BK133"/>
  <c r="BK371"/>
  <c r="BK359"/>
  <c r="BK325"/>
  <c r="BK290"/>
  <c r="J261"/>
  <c r="BK225"/>
  <c r="J193"/>
  <c r="J161"/>
  <c r="BK112"/>
  <c r="BK327"/>
  <c r="BK231"/>
  <c r="J195"/>
  <c r="BK146"/>
  <c r="J96"/>
  <c i="6" r="BK433"/>
  <c r="J326"/>
  <c r="BK185"/>
  <c r="J608"/>
  <c r="BK579"/>
  <c r="BK553"/>
  <c r="BK510"/>
  <c r="J474"/>
  <c r="BK448"/>
  <c r="J416"/>
  <c r="BK381"/>
  <c r="J342"/>
  <c r="BK321"/>
  <c r="BK301"/>
  <c r="J256"/>
  <c r="BK213"/>
  <c r="BK188"/>
  <c r="J140"/>
  <c r="BK114"/>
  <c r="J586"/>
  <c r="J539"/>
  <c r="BK441"/>
  <c r="BK328"/>
  <c r="J216"/>
  <c r="BK135"/>
  <c r="BK486"/>
  <c r="J305"/>
  <c r="J175"/>
  <c r="J109"/>
  <c i="7" r="BK126"/>
  <c r="BK97"/>
  <c i="8" r="BK96"/>
  <c i="2" r="J2175"/>
  <c r="BK1848"/>
  <c r="J1802"/>
  <c r="J1731"/>
  <c r="J1619"/>
  <c r="BK1472"/>
  <c r="J1197"/>
  <c r="BK1061"/>
  <c r="BK828"/>
  <c r="BK462"/>
  <c r="J167"/>
  <c r="J2269"/>
  <c r="J1716"/>
  <c r="J1577"/>
  <c r="J1417"/>
  <c r="BK1180"/>
  <c r="J1021"/>
  <c r="J595"/>
  <c r="BK384"/>
  <c r="J207"/>
  <c r="BK1838"/>
  <c r="J1672"/>
  <c r="BK1465"/>
  <c r="BK1187"/>
  <c r="BK1021"/>
  <c r="BK356"/>
  <c r="BK183"/>
  <c r="J2119"/>
  <c r="J1982"/>
  <c r="BK1894"/>
  <c r="J1681"/>
  <c r="BK1455"/>
  <c r="J1035"/>
  <c r="BK428"/>
  <c i="3" r="BK773"/>
  <c r="BK735"/>
  <c r="BK687"/>
  <c r="BK627"/>
  <c r="BK550"/>
  <c r="BK436"/>
  <c r="J355"/>
  <c r="BK184"/>
  <c r="BK782"/>
  <c r="J714"/>
  <c r="BK649"/>
  <c r="J619"/>
  <c r="BK542"/>
  <c r="J476"/>
  <c r="BK378"/>
  <c r="J225"/>
  <c r="BK596"/>
  <c r="J500"/>
  <c r="BK369"/>
  <c i="4" r="J366"/>
  <c r="J313"/>
  <c r="BK285"/>
  <c r="J185"/>
  <c r="BK399"/>
  <c r="J352"/>
  <c r="J305"/>
  <c r="BK272"/>
  <c r="J232"/>
  <c r="BK217"/>
  <c r="BK197"/>
  <c r="J96"/>
  <c r="J293"/>
  <c r="BK221"/>
  <c r="J401"/>
  <c r="J226"/>
  <c r="J172"/>
  <c r="BK130"/>
  <c i="5" r="J346"/>
  <c r="BK308"/>
  <c r="J268"/>
  <c r="J221"/>
  <c r="BK187"/>
  <c r="BK144"/>
  <c r="BK92"/>
  <c r="BK350"/>
  <c r="BK296"/>
  <c r="J263"/>
  <c r="BK227"/>
  <c r="J183"/>
  <c r="BK137"/>
  <c r="J92"/>
  <c r="J253"/>
  <c r="J207"/>
  <c r="J102"/>
  <c r="BK116"/>
  <c i="6" r="BK450"/>
  <c r="BK310"/>
  <c r="BK233"/>
  <c r="J112"/>
  <c r="BK590"/>
  <c r="BK568"/>
  <c r="BK529"/>
  <c r="BK472"/>
  <c r="J407"/>
  <c r="BK370"/>
  <c r="BK340"/>
  <c r="BK316"/>
  <c r="J258"/>
  <c r="BK203"/>
  <c r="BK161"/>
  <c r="BK109"/>
  <c r="J553"/>
  <c r="J479"/>
  <c r="BK360"/>
  <c r="BK236"/>
  <c r="BK94"/>
  <c r="BK484"/>
  <c r="BK391"/>
  <c r="BK279"/>
  <c r="J211"/>
  <c r="BK152"/>
  <c r="J117"/>
  <c i="7" r="J118"/>
  <c i="8" r="J105"/>
  <c r="BK87"/>
  <c i="2" r="BK2148"/>
  <c r="BK1845"/>
  <c r="BK1768"/>
  <c r="J1719"/>
  <c r="J1658"/>
  <c r="BK1445"/>
  <c r="J1400"/>
  <c r="BK1086"/>
  <c r="BK1024"/>
  <c r="J812"/>
  <c r="J407"/>
  <c r="BK106"/>
  <c r="J1894"/>
  <c r="BK1711"/>
  <c r="J1455"/>
  <c r="J1403"/>
  <c r="BK1174"/>
  <c r="BK1070"/>
  <c r="J999"/>
  <c r="J485"/>
  <c r="BK345"/>
  <c r="BK258"/>
  <c r="BK186"/>
  <c r="BK1882"/>
  <c r="J1733"/>
  <c r="BK1607"/>
  <c r="BK1417"/>
  <c r="J1180"/>
  <c r="BK987"/>
  <c r="J452"/>
  <c r="BK230"/>
  <c r="BK2184"/>
  <c r="BK2077"/>
  <c r="BK1982"/>
  <c r="J1882"/>
  <c r="BK1603"/>
  <c r="BK1436"/>
  <c r="J1064"/>
  <c r="BK990"/>
  <c r="J384"/>
  <c r="J183"/>
  <c i="1" r="AS54"/>
  <c i="3" r="J588"/>
  <c r="J497"/>
  <c r="BK433"/>
  <c r="BK391"/>
  <c r="BK250"/>
  <c r="J151"/>
  <c r="BK754"/>
  <c r="J718"/>
  <c r="J682"/>
  <c r="J640"/>
  <c r="J591"/>
  <c r="J530"/>
  <c r="J480"/>
  <c r="J426"/>
  <c r="BK376"/>
  <c r="BK151"/>
  <c r="BK640"/>
  <c r="BK330"/>
  <c i="4" r="J368"/>
  <c r="BK309"/>
  <c r="J252"/>
  <c r="BK194"/>
  <c r="BK150"/>
  <c r="J397"/>
  <c r="BK368"/>
  <c r="BK327"/>
  <c r="BK291"/>
  <c r="J254"/>
  <c r="BK230"/>
  <c r="BK209"/>
  <c r="BK188"/>
  <c r="J132"/>
  <c r="J331"/>
  <c r="J265"/>
  <c r="BK170"/>
  <c r="BK397"/>
  <c r="J205"/>
  <c r="BK176"/>
  <c r="BK152"/>
  <c r="BK118"/>
  <c i="5" r="BK348"/>
  <c r="J310"/>
  <c r="BK282"/>
  <c r="J259"/>
  <c r="BK205"/>
  <c r="J189"/>
  <c r="BK150"/>
  <c r="J122"/>
  <c r="BK367"/>
  <c r="BK323"/>
  <c r="J298"/>
  <c r="BK263"/>
  <c r="J239"/>
  <c r="J215"/>
  <c r="BK179"/>
  <c r="J148"/>
  <c r="BK102"/>
  <c r="BK286"/>
  <c r="J235"/>
  <c r="BK197"/>
  <c r="BK94"/>
  <c r="BK126"/>
  <c i="6" r="J503"/>
  <c r="J418"/>
  <c r="J308"/>
  <c r="J192"/>
  <c r="J128"/>
  <c r="BK600"/>
  <c r="J570"/>
  <c r="BK559"/>
  <c r="BK518"/>
  <c r="J489"/>
  <c r="J450"/>
  <c r="J410"/>
  <c r="J379"/>
  <c r="J354"/>
  <c r="BK319"/>
  <c r="BK286"/>
  <c r="J241"/>
  <c r="BK206"/>
  <c r="J170"/>
  <c r="BK138"/>
  <c r="J94"/>
  <c r="J557"/>
  <c r="J513"/>
  <c r="J448"/>
  <c r="BK348"/>
  <c r="J263"/>
  <c r="BK163"/>
  <c r="J555"/>
  <c r="J445"/>
  <c r="J319"/>
  <c r="J238"/>
  <c r="J154"/>
  <c r="J92"/>
  <c i="7" r="BK110"/>
  <c r="J115"/>
  <c i="8" r="J114"/>
  <c i="2" r="BK2178"/>
  <c r="J1879"/>
  <c r="J1794"/>
  <c r="BK1685"/>
  <c r="BK1641"/>
  <c r="J1278"/>
  <c r="BK1067"/>
  <c r="BK999"/>
  <c r="BK588"/>
  <c r="BK377"/>
  <c r="J2279"/>
  <c r="J1757"/>
  <c r="J1655"/>
  <c r="J1465"/>
  <c r="BK1392"/>
  <c r="BK1113"/>
  <c r="BK1077"/>
  <c r="BK796"/>
  <c r="BK407"/>
  <c r="BK246"/>
  <c r="BK1879"/>
  <c r="BK1731"/>
  <c r="J1675"/>
  <c r="J1593"/>
  <c r="BK1271"/>
  <c r="J1213"/>
  <c r="BK1108"/>
  <c r="J492"/>
  <c r="BK215"/>
  <c r="BK2092"/>
  <c r="BK1987"/>
  <c r="BK1783"/>
  <c r="BK1630"/>
  <c r="BK1412"/>
  <c r="J1041"/>
  <c r="BK799"/>
  <c r="BK307"/>
  <c i="3" r="BK770"/>
  <c r="BK724"/>
  <c r="BK669"/>
  <c r="BK619"/>
  <c r="BK562"/>
  <c r="BK500"/>
  <c r="J409"/>
  <c r="BK348"/>
  <c r="BK173"/>
  <c r="BK747"/>
  <c r="BK727"/>
  <c r="J662"/>
  <c r="J605"/>
  <c r="BK534"/>
  <c r="BK505"/>
  <c r="J424"/>
  <c r="J362"/>
  <c r="J173"/>
  <c r="BK608"/>
  <c r="J486"/>
  <c r="J130"/>
  <c i="4" r="J364"/>
  <c r="J311"/>
  <c r="J236"/>
  <c r="BK401"/>
  <c r="BK370"/>
  <c r="BK313"/>
  <c r="BK287"/>
  <c r="BK234"/>
  <c r="J215"/>
  <c r="J160"/>
  <c r="J94"/>
  <c r="J287"/>
  <c r="J166"/>
  <c r="BK391"/>
  <c r="J228"/>
  <c r="BK166"/>
  <c r="J134"/>
  <c r="BK96"/>
  <c i="5" r="J340"/>
  <c r="BK298"/>
  <c r="J270"/>
  <c r="J223"/>
  <c r="BK159"/>
  <c r="BK98"/>
  <c r="BK352"/>
  <c r="J319"/>
  <c r="J304"/>
  <c r="BK274"/>
  <c r="J233"/>
  <c r="J185"/>
  <c r="BK135"/>
  <c r="J106"/>
  <c r="BK288"/>
  <c r="BK237"/>
  <c r="J179"/>
  <c r="BK124"/>
  <c i="6" r="J496"/>
  <c r="J352"/>
  <c r="J286"/>
  <c r="BK147"/>
  <c r="J597"/>
  <c r="BK570"/>
  <c r="BK536"/>
  <c r="BK496"/>
  <c r="BK468"/>
  <c r="BK428"/>
  <c r="BK396"/>
  <c r="J376"/>
  <c r="BK342"/>
  <c r="J321"/>
  <c r="BK305"/>
  <c r="BK263"/>
  <c r="BK216"/>
  <c r="BK179"/>
  <c r="J145"/>
  <c r="BK117"/>
  <c r="J559"/>
  <c r="J518"/>
  <c r="J433"/>
  <c r="BK261"/>
  <c r="BK145"/>
  <c r="BK561"/>
  <c r="BK425"/>
  <c r="J303"/>
  <c r="BK181"/>
  <c r="J114"/>
  <c i="7" r="J139"/>
  <c i="8" r="BK119"/>
  <c r="BK93"/>
  <c i="2" r="J367"/>
  <c r="J2284"/>
  <c r="J1749"/>
  <c r="J1706"/>
  <c r="J1445"/>
  <c r="BK1257"/>
  <c r="J1086"/>
  <c r="BK1041"/>
  <c r="BK812"/>
  <c r="J435"/>
  <c r="J289"/>
  <c r="J174"/>
  <c r="J1848"/>
  <c r="J1685"/>
  <c r="J1551"/>
  <c r="J1263"/>
  <c r="BK1118"/>
  <c r="J707"/>
  <c r="BK240"/>
  <c r="BK2284"/>
  <c r="J2077"/>
  <c r="J1987"/>
  <c r="BK1794"/>
  <c r="BK1638"/>
  <c r="J1131"/>
  <c r="J877"/>
  <c r="BK390"/>
  <c i="3" r="J776"/>
  <c r="BK740"/>
  <c r="J691"/>
  <c r="J623"/>
  <c r="J579"/>
  <c r="BK486"/>
  <c r="BK470"/>
  <c r="J400"/>
  <c r="J338"/>
  <c r="J778"/>
  <c r="BK721"/>
  <c r="BK677"/>
  <c r="J611"/>
  <c r="BK585"/>
  <c r="BK489"/>
  <c r="BK387"/>
  <c r="J184"/>
  <c r="J593"/>
  <c r="J472"/>
  <c r="BK228"/>
  <c i="4" r="J362"/>
  <c r="BK274"/>
  <c r="BK232"/>
  <c r="BK124"/>
  <c r="J395"/>
  <c r="BK366"/>
  <c r="BK337"/>
  <c r="BK289"/>
  <c r="BK236"/>
  <c r="BK228"/>
  <c r="J168"/>
  <c r="J403"/>
  <c r="BK335"/>
  <c r="J230"/>
  <c r="J416"/>
  <c r="BK317"/>
  <c r="BK183"/>
  <c r="J156"/>
  <c r="BK94"/>
  <c i="5" r="BK331"/>
  <c r="J315"/>
  <c r="J274"/>
  <c r="BK219"/>
  <c r="BK167"/>
  <c r="J112"/>
  <c r="J365"/>
  <c r="BK336"/>
  <c r="J308"/>
  <c r="J278"/>
  <c r="BK247"/>
  <c r="J205"/>
  <c r="BK181"/>
  <c r="J142"/>
  <c r="J363"/>
  <c r="J265"/>
  <c r="BK217"/>
  <c r="J181"/>
  <c r="J131"/>
  <c i="6" r="J563"/>
  <c r="J381"/>
  <c r="BK350"/>
  <c r="BK256"/>
  <c r="BK156"/>
  <c r="BK595"/>
  <c r="BK572"/>
  <c r="BK531"/>
  <c r="J501"/>
  <c r="BK463"/>
  <c r="J443"/>
  <c r="BK402"/>
  <c r="J367"/>
  <c r="BK335"/>
  <c r="J310"/>
  <c r="J267"/>
  <c r="BK221"/>
  <c r="J197"/>
  <c r="J156"/>
  <c r="BK133"/>
  <c r="J568"/>
  <c r="J468"/>
  <c r="J388"/>
  <c r="BK241"/>
  <c r="J102"/>
  <c r="BK413"/>
  <c r="J270"/>
  <c r="BK165"/>
  <c r="J97"/>
  <c i="7" r="BK84"/>
  <c i="8" r="BK114"/>
  <c r="BK105"/>
  <c i="2" r="BK2142"/>
  <c r="BK1770"/>
  <c r="J1678"/>
  <c r="J1484"/>
  <c r="BK1213"/>
  <c r="BK1030"/>
  <c r="J799"/>
  <c r="J583"/>
  <c r="BK298"/>
  <c r="J1741"/>
  <c r="BK1484"/>
  <c r="J1244"/>
  <c r="J1067"/>
  <c r="BK788"/>
  <c r="J356"/>
  <c r="BK268"/>
  <c r="BK2161"/>
  <c r="BK1716"/>
  <c r="BK1613"/>
  <c r="BK1423"/>
  <c r="J1121"/>
  <c r="J578"/>
  <c r="J224"/>
  <c r="BK2136"/>
  <c r="J2092"/>
  <c r="J1949"/>
  <c r="BK1792"/>
  <c r="J1607"/>
  <c r="J1098"/>
  <c r="J757"/>
  <c r="J370"/>
  <c i="3" r="J750"/>
  <c r="J703"/>
  <c r="J649"/>
  <c r="BK509"/>
  <c r="BK422"/>
  <c r="BK291"/>
  <c r="BK144"/>
  <c r="J761"/>
  <c r="J724"/>
  <c r="BK660"/>
  <c r="J596"/>
  <c r="BK520"/>
  <c r="J468"/>
  <c r="BK402"/>
  <c r="BK170"/>
  <c r="J585"/>
  <c r="J484"/>
  <c i="4" r="BK407"/>
  <c r="J356"/>
  <c r="J297"/>
  <c r="J217"/>
  <c r="J152"/>
  <c r="J391"/>
  <c r="BK341"/>
  <c r="J325"/>
  <c r="BK297"/>
  <c r="J246"/>
  <c r="BK211"/>
  <c r="BK156"/>
  <c r="J399"/>
  <c r="BK325"/>
  <c r="BK259"/>
  <c r="BK138"/>
  <c r="J386"/>
  <c r="J213"/>
  <c r="J150"/>
  <c r="J98"/>
  <c i="5" r="BK356"/>
  <c r="J325"/>
  <c r="BK292"/>
  <c r="J227"/>
  <c r="BK171"/>
  <c r="J116"/>
  <c r="J369"/>
  <c r="BK321"/>
  <c r="BK276"/>
  <c r="BK249"/>
  <c r="BK207"/>
  <c r="J163"/>
  <c r="BK104"/>
  <c r="J284"/>
  <c r="BK233"/>
  <c r="BK161"/>
  <c r="J94"/>
  <c i="6" r="BK386"/>
  <c r="BK345"/>
  <c r="BK208"/>
  <c r="BK89"/>
  <c r="BK575"/>
  <c r="BK555"/>
  <c r="BK482"/>
  <c r="J453"/>
  <c r="J420"/>
  <c r="BK376"/>
  <c r="BK362"/>
  <c r="BK330"/>
  <c r="BK299"/>
  <c r="BK284"/>
  <c r="BK248"/>
  <c r="BK211"/>
  <c r="BK175"/>
  <c r="J130"/>
  <c r="J588"/>
  <c r="J510"/>
  <c r="BK400"/>
  <c r="BK258"/>
  <c r="BK149"/>
  <c r="J548"/>
  <c r="BK416"/>
  <c r="J261"/>
  <c r="J161"/>
  <c r="BK97"/>
  <c i="7" r="BK139"/>
  <c i="8" r="J93"/>
  <c i="2" r="BK2175"/>
  <c r="J2142"/>
  <c r="BK1799"/>
  <c r="BK1757"/>
  <c r="BK1681"/>
  <c r="BK1557"/>
  <c r="BK1203"/>
  <c r="BK1064"/>
  <c r="J883"/>
  <c r="BK712"/>
  <c r="J339"/>
  <c r="BK2276"/>
  <c r="J1752"/>
  <c r="J1585"/>
  <c r="BK1433"/>
  <c r="J1384"/>
  <c r="J1118"/>
  <c r="J1016"/>
  <c r="BK822"/>
  <c r="J377"/>
  <c r="BK283"/>
  <c r="BK146"/>
  <c r="J1871"/>
  <c r="J1711"/>
  <c r="BK1577"/>
  <c r="BK1244"/>
  <c r="BK1035"/>
  <c r="J712"/>
  <c r="J321"/>
  <c r="J186"/>
  <c r="BK2119"/>
  <c r="J2064"/>
  <c r="BK1949"/>
  <c r="J1768"/>
  <c r="J1636"/>
  <c r="J1472"/>
  <c r="BK1121"/>
  <c r="J733"/>
  <c r="J209"/>
  <c r="BK141"/>
  <c i="3" r="BK729"/>
  <c r="BK695"/>
  <c r="BK655"/>
  <c r="J631"/>
  <c r="J542"/>
  <c r="BK484"/>
  <c r="BK413"/>
  <c r="BK345"/>
  <c r="BK211"/>
  <c r="J782"/>
  <c r="J706"/>
  <c r="BK646"/>
  <c r="J615"/>
  <c r="J509"/>
  <c r="BK474"/>
  <c r="J391"/>
  <c r="BK295"/>
  <c r="J228"/>
  <c r="BK588"/>
  <c r="J470"/>
  <c r="J197"/>
  <c i="4" r="J360"/>
  <c r="J319"/>
  <c r="BK262"/>
  <c r="J211"/>
  <c r="J162"/>
  <c r="BK405"/>
  <c r="BK372"/>
  <c r="J347"/>
  <c r="BK311"/>
  <c r="J267"/>
  <c r="J242"/>
  <c r="BK223"/>
  <c r="BK142"/>
  <c r="J370"/>
  <c r="BK307"/>
  <c r="BK205"/>
  <c r="BK102"/>
  <c r="J345"/>
  <c r="J281"/>
  <c r="BK185"/>
  <c r="J170"/>
  <c r="BK132"/>
  <c i="5" r="J359"/>
  <c r="J327"/>
  <c r="BK304"/>
  <c r="J272"/>
  <c r="BK215"/>
  <c r="BK199"/>
  <c r="J146"/>
  <c r="J100"/>
  <c r="J354"/>
  <c r="BK315"/>
  <c r="J286"/>
  <c r="BK257"/>
  <c r="BK223"/>
  <c r="BK195"/>
  <c r="J159"/>
  <c r="BK110"/>
  <c r="BK96"/>
  <c r="J257"/>
  <c r="J211"/>
  <c r="J150"/>
  <c r="BK139"/>
  <c i="6" r="BK545"/>
  <c r="J439"/>
  <c r="BK354"/>
  <c r="J296"/>
  <c r="J143"/>
  <c r="J595"/>
  <c r="BK577"/>
  <c r="J542"/>
  <c r="J499"/>
  <c r="BK465"/>
  <c r="BK418"/>
  <c r="BK393"/>
  <c r="BK365"/>
  <c r="J340"/>
  <c r="BK303"/>
  <c r="BK275"/>
  <c r="J221"/>
  <c r="BK197"/>
  <c r="BK183"/>
  <c r="BK154"/>
  <c r="BK130"/>
  <c r="BK606"/>
  <c r="BK542"/>
  <c r="J494"/>
  <c r="J431"/>
  <c r="J316"/>
  <c r="J246"/>
  <c r="BK143"/>
  <c r="J533"/>
  <c r="J422"/>
  <c r="BK357"/>
  <c r="J265"/>
  <c r="BK173"/>
  <c r="J99"/>
  <c i="7" r="BK129"/>
  <c r="J84"/>
  <c i="8" r="J119"/>
  <c r="BK90"/>
  <c i="2" r="BK1741"/>
  <c r="J1479"/>
  <c r="J1091"/>
  <c r="J725"/>
  <c r="BK2269"/>
  <c r="BK1701"/>
  <c r="BK1263"/>
  <c r="J1056"/>
  <c r="BK757"/>
  <c r="BK276"/>
  <c r="J106"/>
  <c r="J1557"/>
  <c r="BK719"/>
  <c r="J234"/>
  <c r="BK2064"/>
  <c r="BK1967"/>
  <c r="J1448"/>
  <c r="BK969"/>
  <c r="J422"/>
  <c i="3" r="J754"/>
  <c r="BK712"/>
  <c r="BK591"/>
  <c r="J474"/>
  <c r="BK398"/>
  <c r="BK197"/>
  <c r="BK780"/>
  <c r="BK703"/>
  <c r="BK593"/>
  <c r="BK482"/>
  <c r="J345"/>
  <c r="BK684"/>
  <c r="J517"/>
  <c r="BK243"/>
  <c i="4" r="J354"/>
  <c r="J283"/>
  <c r="J158"/>
  <c r="J378"/>
  <c r="BK331"/>
  <c r="BK265"/>
  <c r="J179"/>
  <c r="BK395"/>
  <c r="J262"/>
  <c r="J337"/>
  <c r="J201"/>
  <c r="BK144"/>
  <c i="5" r="BK363"/>
  <c r="J321"/>
  <c r="BK278"/>
  <c r="J231"/>
  <c r="BK185"/>
  <c r="J120"/>
  <c r="BK338"/>
  <c r="BK265"/>
  <c r="J219"/>
  <c r="J167"/>
  <c r="J344"/>
  <c r="BK221"/>
  <c r="J157"/>
  <c i="6" r="BK539"/>
  <c r="J370"/>
  <c r="BK246"/>
  <c r="J126"/>
  <c r="J593"/>
  <c r="J565"/>
  <c r="J506"/>
  <c r="BK439"/>
  <c r="BK384"/>
  <c r="J348"/>
  <c r="J289"/>
  <c r="BK251"/>
  <c r="BK200"/>
  <c r="J104"/>
  <c r="BK474"/>
  <c r="J324"/>
  <c r="J190"/>
  <c r="J470"/>
  <c r="J253"/>
  <c r="J124"/>
  <c i="7" r="BK134"/>
  <c i="8" r="J109"/>
  <c i="2" r="BK750"/>
  <c r="J2276"/>
  <c r="BK1479"/>
  <c r="BK1192"/>
  <c r="J1061"/>
  <c r="J750"/>
  <c r="J327"/>
  <c r="J2152"/>
  <c r="J1603"/>
  <c r="J1141"/>
  <c r="BK416"/>
  <c r="J2136"/>
  <c r="J1928"/>
  <c r="BK1672"/>
  <c r="J1108"/>
  <c r="BK485"/>
  <c i="3" r="BK761"/>
  <c r="J652"/>
  <c r="BK599"/>
  <c r="J505"/>
  <c r="BK426"/>
  <c r="J170"/>
  <c r="J770"/>
  <c r="J709"/>
  <c r="BK643"/>
  <c r="J550"/>
  <c r="BK458"/>
  <c r="J369"/>
  <c r="J144"/>
  <c r="J415"/>
  <c i="4" r="BK382"/>
  <c r="J315"/>
  <c r="J176"/>
  <c r="BK403"/>
  <c r="BK354"/>
  <c r="J307"/>
  <c r="J259"/>
  <c r="J191"/>
  <c r="J102"/>
  <c r="BK299"/>
  <c r="J128"/>
  <c r="J240"/>
  <c r="BK136"/>
  <c i="5" r="J361"/>
  <c r="J302"/>
  <c r="BK261"/>
  <c r="BK193"/>
  <c r="J137"/>
  <c r="J104"/>
  <c r="BK317"/>
  <c r="BK255"/>
  <c r="BK213"/>
  <c r="J153"/>
  <c r="BK100"/>
  <c r="J290"/>
  <c r="BK175"/>
  <c r="J118"/>
  <c i="6" r="J477"/>
  <c r="BK289"/>
  <c r="J603"/>
  <c r="BK565"/>
  <c r="J521"/>
  <c r="J484"/>
  <c r="BK422"/>
  <c r="J391"/>
  <c r="BK352"/>
  <c r="BK282"/>
  <c r="BK228"/>
  <c r="BK168"/>
  <c r="BK597"/>
  <c r="J524"/>
  <c r="J294"/>
  <c r="J188"/>
  <c r="J463"/>
  <c r="J251"/>
  <c r="J119"/>
  <c i="7" r="J126"/>
  <c i="8" r="BK109"/>
  <c i="2" r="J2148"/>
  <c r="J1783"/>
  <c r="J1652"/>
  <c r="BK1403"/>
  <c r="J1070"/>
  <c r="J390"/>
  <c r="BK1922"/>
  <c r="BK1652"/>
  <c r="J1271"/>
  <c r="BK1083"/>
  <c r="J828"/>
  <c r="J428"/>
  <c r="BK224"/>
  <c r="BK1739"/>
  <c r="J1630"/>
  <c r="J1230"/>
  <c r="BK805"/>
  <c r="J268"/>
  <c r="BK2047"/>
  <c r="J1945"/>
  <c r="BK1655"/>
  <c r="BK1126"/>
  <c r="J719"/>
  <c i="3" r="J780"/>
  <c r="BK714"/>
  <c r="J608"/>
  <c r="J478"/>
  <c r="J387"/>
  <c r="J744"/>
  <c r="J695"/>
  <c r="BK582"/>
  <c r="J436"/>
  <c r="J348"/>
  <c r="BK652"/>
  <c r="J221"/>
  <c i="4" r="J339"/>
  <c r="BK244"/>
  <c r="BK110"/>
  <c r="J380"/>
  <c r="J335"/>
  <c r="J256"/>
  <c r="J209"/>
  <c r="BK122"/>
  <c r="BK347"/>
  <c r="J197"/>
  <c r="J274"/>
  <c r="BK162"/>
  <c r="J122"/>
  <c i="5" r="J317"/>
  <c r="J276"/>
  <c r="BK201"/>
  <c r="J126"/>
  <c r="J333"/>
  <c r="BK284"/>
  <c r="J217"/>
  <c r="J173"/>
  <c r="BK333"/>
  <c r="J165"/>
  <c i="6" r="J492"/>
  <c r="J299"/>
  <c r="J165"/>
  <c r="J600"/>
  <c r="BK548"/>
  <c r="BK499"/>
  <c r="BK443"/>
  <c r="BK398"/>
  <c r="BK324"/>
  <c r="J291"/>
  <c r="BK238"/>
  <c r="J194"/>
  <c r="J138"/>
  <c r="J575"/>
  <c r="J428"/>
  <c r="BK267"/>
  <c r="J183"/>
  <c r="BK492"/>
  <c r="J312"/>
  <c r="BK104"/>
  <c i="7" r="BK136"/>
  <c i="2" r="J2145"/>
  <c r="J1688"/>
  <c r="BK1600"/>
  <c r="BK1230"/>
  <c r="J1008"/>
  <c r="BK492"/>
  <c r="BK207"/>
  <c r="BK1733"/>
  <c r="J1569"/>
  <c r="BK1197"/>
  <c r="BK1044"/>
  <c r="BK785"/>
  <c r="J416"/>
  <c r="J240"/>
  <c r="J2178"/>
  <c r="BK1678"/>
  <c r="BK1426"/>
  <c r="BK1131"/>
  <c r="BK370"/>
  <c r="J146"/>
  <c r="J2027"/>
  <c r="BK1942"/>
  <c r="J1698"/>
  <c r="J1392"/>
  <c r="J478"/>
  <c r="BK157"/>
  <c i="3" r="BK718"/>
  <c r="BK662"/>
  <c r="BK615"/>
  <c r="BK566"/>
  <c r="BK468"/>
  <c r="BK380"/>
  <c r="J99"/>
  <c r="J740"/>
  <c r="J673"/>
  <c r="J573"/>
  <c r="J413"/>
  <c r="J669"/>
  <c r="BK523"/>
  <c i="4" r="J405"/>
  <c r="J349"/>
  <c r="BK305"/>
  <c r="J238"/>
  <c r="J382"/>
  <c r="J333"/>
  <c r="J301"/>
  <c r="J248"/>
  <c r="J219"/>
  <c r="BK199"/>
  <c r="BK411"/>
  <c r="J289"/>
  <c r="J130"/>
  <c r="BK267"/>
  <c r="BK179"/>
  <c r="J142"/>
  <c r="BK98"/>
  <c i="5" r="J336"/>
  <c r="J294"/>
  <c r="BK241"/>
  <c r="BK173"/>
  <c r="J114"/>
  <c r="BK340"/>
  <c r="BK280"/>
  <c r="J229"/>
  <c r="J187"/>
  <c r="J139"/>
  <c r="J342"/>
  <c r="BK229"/>
  <c r="BK177"/>
  <c i="6" r="J590"/>
  <c r="BK374"/>
  <c r="J230"/>
  <c r="J107"/>
  <c r="BK588"/>
  <c r="BK563"/>
  <c r="BK513"/>
  <c r="BK470"/>
  <c r="BK436"/>
  <c r="J386"/>
  <c r="J345"/>
  <c r="BK312"/>
  <c r="BK253"/>
  <c r="J213"/>
  <c r="J177"/>
  <c r="BK119"/>
  <c r="J577"/>
  <c r="J465"/>
  <c r="J372"/>
  <c r="BK194"/>
  <c r="BK521"/>
  <c r="J398"/>
  <c r="J248"/>
  <c r="J122"/>
  <c i="7" r="J134"/>
  <c i="8" r="BK117"/>
  <c i="2" l="1" r="P484"/>
  <c r="T484"/>
  <c r="T105"/>
  <c r="BK233"/>
  <c r="J233"/>
  <c r="J62"/>
  <c r="P233"/>
  <c r="R233"/>
  <c r="T233"/>
  <c r="T275"/>
  <c r="R499"/>
  <c r="P1043"/>
  <c r="R1043"/>
  <c r="T1043"/>
  <c r="T1076"/>
  <c r="R1391"/>
  <c r="BK1416"/>
  <c r="J1416"/>
  <c r="J71"/>
  <c r="T1416"/>
  <c r="T1478"/>
  <c r="P1606"/>
  <c r="P1629"/>
  <c r="R1629"/>
  <c r="R1644"/>
  <c r="P1664"/>
  <c r="T1664"/>
  <c r="P1684"/>
  <c r="R1684"/>
  <c r="T1684"/>
  <c r="R1722"/>
  <c r="T1722"/>
  <c r="T1805"/>
  <c r="R1948"/>
  <c r="P2151"/>
  <c r="R2151"/>
  <c r="T2151"/>
  <c r="T2183"/>
  <c i="3" r="T98"/>
  <c r="R337"/>
  <c r="P467"/>
  <c r="T467"/>
  <c r="R488"/>
  <c r="T488"/>
  <c r="BK508"/>
  <c r="J508"/>
  <c r="J66"/>
  <c r="P508"/>
  <c r="R508"/>
  <c r="T508"/>
  <c r="T516"/>
  <c r="P614"/>
  <c r="BK668"/>
  <c r="J668"/>
  <c r="J70"/>
  <c r="T668"/>
  <c r="P690"/>
  <c r="P743"/>
  <c r="T743"/>
  <c r="BK760"/>
  <c r="J760"/>
  <c r="J74"/>
  <c r="T760"/>
  <c r="T769"/>
  <c r="T768"/>
  <c i="4" r="BK91"/>
  <c r="J91"/>
  <c r="J60"/>
  <c r="P91"/>
  <c r="R91"/>
  <c r="T91"/>
  <c r="BK101"/>
  <c r="J101"/>
  <c r="J61"/>
  <c r="BK141"/>
  <c r="J141"/>
  <c r="J62"/>
  <c r="P141"/>
  <c r="T141"/>
  <c r="R149"/>
  <c r="BK165"/>
  <c r="J165"/>
  <c r="J64"/>
  <c r="T165"/>
  <c r="P196"/>
  <c r="T196"/>
  <c r="R225"/>
  <c r="T225"/>
  <c r="T280"/>
  <c r="R351"/>
  <c r="P390"/>
  <c r="T390"/>
  <c r="T410"/>
  <c i="5" r="BK91"/>
  <c r="J91"/>
  <c r="J62"/>
  <c r="R91"/>
  <c r="R90"/>
  <c r="BK130"/>
  <c r="J130"/>
  <c r="J63"/>
  <c r="P130"/>
  <c r="R130"/>
  <c r="T130"/>
  <c r="BK141"/>
  <c r="J141"/>
  <c r="J64"/>
  <c r="P141"/>
  <c r="R141"/>
  <c r="T141"/>
  <c r="P152"/>
  <c r="BK314"/>
  <c r="J314"/>
  <c r="J66"/>
  <c r="R314"/>
  <c r="P335"/>
  <c r="T335"/>
  <c r="T358"/>
  <c i="6" r="BK88"/>
  <c r="T88"/>
  <c r="T232"/>
  <c r="BK356"/>
  <c r="J356"/>
  <c r="J63"/>
  <c r="R356"/>
  <c r="T356"/>
  <c r="R424"/>
  <c r="P535"/>
  <c r="T535"/>
  <c r="T592"/>
  <c i="7" r="BK83"/>
  <c r="J83"/>
  <c r="J61"/>
  <c r="T83"/>
  <c r="T82"/>
  <c r="T81"/>
  <c i="8" r="R86"/>
  <c r="BK100"/>
  <c r="J100"/>
  <c r="J63"/>
  <c r="R100"/>
  <c r="BK113"/>
  <c r="J113"/>
  <c r="J64"/>
  <c i="2" r="BK105"/>
  <c r="J105"/>
  <c r="J61"/>
  <c r="BK275"/>
  <c r="J275"/>
  <c r="J63"/>
  <c r="BK499"/>
  <c r="J499"/>
  <c r="J65"/>
  <c r="BK1076"/>
  <c r="J1076"/>
  <c r="J67"/>
  <c r="BK1391"/>
  <c r="J1391"/>
  <c r="J68"/>
  <c r="R1416"/>
  <c r="P1478"/>
  <c r="R1606"/>
  <c r="BK1644"/>
  <c r="J1644"/>
  <c r="J76"/>
  <c r="T1644"/>
  <c r="BK1684"/>
  <c r="J1684"/>
  <c r="J78"/>
  <c r="BK1805"/>
  <c r="J1805"/>
  <c r="J80"/>
  <c r="BK1948"/>
  <c r="J1948"/>
  <c r="J81"/>
  <c r="BK2151"/>
  <c r="J2151"/>
  <c r="J82"/>
  <c r="P2183"/>
  <c i="3" r="P98"/>
  <c r="P337"/>
  <c r="R467"/>
  <c r="BK516"/>
  <c r="J516"/>
  <c r="J68"/>
  <c r="BK614"/>
  <c r="J614"/>
  <c r="J69"/>
  <c r="P668"/>
  <c r="T690"/>
  <c r="P760"/>
  <c r="BK769"/>
  <c r="J769"/>
  <c r="J76"/>
  <c i="4" r="P101"/>
  <c r="BK149"/>
  <c r="J149"/>
  <c r="J63"/>
  <c r="P165"/>
  <c r="BK225"/>
  <c r="J225"/>
  <c r="J66"/>
  <c r="P280"/>
  <c r="P351"/>
  <c r="R390"/>
  <c r="R410"/>
  <c i="5" r="BK152"/>
  <c r="J152"/>
  <c r="J65"/>
  <c r="P314"/>
  <c r="R335"/>
  <c r="R358"/>
  <c i="6" r="P88"/>
  <c r="P232"/>
  <c r="P356"/>
  <c r="T424"/>
  <c r="R592"/>
  <c i="8" r="BK86"/>
  <c r="J86"/>
  <c r="J61"/>
  <c r="P100"/>
  <c r="R113"/>
  <c i="2" r="R105"/>
  <c r="P275"/>
  <c r="P499"/>
  <c r="BK1043"/>
  <c r="J1043"/>
  <c r="J66"/>
  <c r="R1076"/>
  <c r="P1391"/>
  <c r="P1416"/>
  <c r="R1478"/>
  <c r="T1606"/>
  <c r="T1629"/>
  <c r="BK1664"/>
  <c r="J1664"/>
  <c r="J77"/>
  <c r="BK1722"/>
  <c r="J1722"/>
  <c r="J79"/>
  <c r="P1805"/>
  <c r="P1948"/>
  <c r="BK2183"/>
  <c r="J2183"/>
  <c r="J83"/>
  <c i="3" r="R98"/>
  <c r="R97"/>
  <c r="T337"/>
  <c r="BK488"/>
  <c r="J488"/>
  <c r="J65"/>
  <c r="R516"/>
  <c r="T614"/>
  <c r="BK690"/>
  <c r="J690"/>
  <c r="J71"/>
  <c r="BK743"/>
  <c r="J743"/>
  <c r="J72"/>
  <c r="R760"/>
  <c r="P769"/>
  <c r="P768"/>
  <c i="4" r="T101"/>
  <c r="R141"/>
  <c r="T149"/>
  <c r="BK196"/>
  <c r="J196"/>
  <c r="J65"/>
  <c r="P225"/>
  <c r="R280"/>
  <c r="T351"/>
  <c r="P410"/>
  <c i="5" r="P91"/>
  <c r="P90"/>
  <c r="P89"/>
  <c r="R152"/>
  <c r="BK335"/>
  <c r="J335"/>
  <c r="J67"/>
  <c r="P358"/>
  <c i="6" r="BK232"/>
  <c r="J232"/>
  <c r="J62"/>
  <c r="BK424"/>
  <c r="J424"/>
  <c r="J64"/>
  <c r="BK535"/>
  <c r="J535"/>
  <c r="J65"/>
  <c r="BK592"/>
  <c r="J592"/>
  <c r="J66"/>
  <c i="7" r="R83"/>
  <c r="R82"/>
  <c r="R81"/>
  <c i="8" r="T86"/>
  <c r="P113"/>
  <c i="2" r="P105"/>
  <c r="R275"/>
  <c r="T499"/>
  <c r="P1076"/>
  <c r="T1391"/>
  <c r="BK1478"/>
  <c r="J1478"/>
  <c r="J72"/>
  <c r="BK1606"/>
  <c r="J1606"/>
  <c r="J73"/>
  <c r="BK1629"/>
  <c r="J1629"/>
  <c r="J75"/>
  <c r="P1644"/>
  <c r="R1664"/>
  <c r="P1722"/>
  <c r="R1805"/>
  <c r="T1948"/>
  <c r="R2183"/>
  <c i="3" r="BK98"/>
  <c r="J98"/>
  <c r="J61"/>
  <c r="BK337"/>
  <c r="J337"/>
  <c r="J63"/>
  <c r="BK467"/>
  <c r="J467"/>
  <c r="J64"/>
  <c r="P488"/>
  <c r="P516"/>
  <c r="P515"/>
  <c r="R614"/>
  <c r="R668"/>
  <c r="R690"/>
  <c r="R743"/>
  <c r="R769"/>
  <c r="R768"/>
  <c i="4" r="R101"/>
  <c r="P149"/>
  <c r="R165"/>
  <c r="R196"/>
  <c r="BK280"/>
  <c r="J280"/>
  <c r="J67"/>
  <c r="BK351"/>
  <c r="J351"/>
  <c r="J68"/>
  <c r="BK390"/>
  <c r="J390"/>
  <c r="J69"/>
  <c r="BK410"/>
  <c r="J410"/>
  <c r="J70"/>
  <c i="5" r="T91"/>
  <c r="T90"/>
  <c r="T152"/>
  <c r="T314"/>
  <c r="BK358"/>
  <c r="J358"/>
  <c r="J68"/>
  <c i="6" r="R88"/>
  <c r="R232"/>
  <c r="P424"/>
  <c r="R535"/>
  <c r="P592"/>
  <c i="7" r="P83"/>
  <c r="P82"/>
  <c r="P81"/>
  <c i="1" r="AU60"/>
  <c i="8" r="P86"/>
  <c r="P85"/>
  <c r="P84"/>
  <c i="1" r="AU61"/>
  <c i="8" r="T100"/>
  <c r="T113"/>
  <c i="2" r="BK484"/>
  <c r="J484"/>
  <c r="J64"/>
  <c r="BK1411"/>
  <c r="J1411"/>
  <c r="J69"/>
  <c r="BK1625"/>
  <c r="J1625"/>
  <c r="J74"/>
  <c i="8" r="BK95"/>
  <c r="J95"/>
  <c r="J62"/>
  <c i="3" r="BK753"/>
  <c r="J753"/>
  <c r="J73"/>
  <c r="BK294"/>
  <c r="J294"/>
  <c r="J62"/>
  <c i="8" r="J52"/>
  <c r="BE87"/>
  <c r="BE114"/>
  <c r="E74"/>
  <c r="BE90"/>
  <c r="BE96"/>
  <c r="BE101"/>
  <c r="BE105"/>
  <c r="BE109"/>
  <c r="F55"/>
  <c r="BE93"/>
  <c r="BE117"/>
  <c r="BE119"/>
  <c i="6" r="J88"/>
  <c r="J61"/>
  <c i="7" r="E48"/>
  <c r="J52"/>
  <c r="F55"/>
  <c r="BE84"/>
  <c r="BE97"/>
  <c r="BE110"/>
  <c r="BE112"/>
  <c r="BE115"/>
  <c r="BE121"/>
  <c r="BE126"/>
  <c r="BE129"/>
  <c r="BE136"/>
  <c r="BE139"/>
  <c r="BE118"/>
  <c r="BE134"/>
  <c i="6" r="J52"/>
  <c r="F83"/>
  <c r="BE94"/>
  <c r="BE97"/>
  <c r="BE99"/>
  <c r="BE104"/>
  <c r="BE107"/>
  <c r="BE112"/>
  <c r="BE117"/>
  <c r="BE119"/>
  <c r="BE126"/>
  <c r="BE147"/>
  <c r="BE149"/>
  <c r="BE179"/>
  <c r="BE192"/>
  <c r="BE194"/>
  <c r="BE197"/>
  <c r="BE233"/>
  <c r="BE246"/>
  <c r="BE263"/>
  <c r="BE267"/>
  <c r="BE272"/>
  <c r="BE275"/>
  <c r="BE282"/>
  <c r="BE286"/>
  <c r="BE294"/>
  <c r="BE296"/>
  <c r="BE301"/>
  <c r="BE314"/>
  <c r="BE316"/>
  <c r="BE326"/>
  <c r="BE342"/>
  <c r="BE372"/>
  <c r="BE396"/>
  <c r="BE407"/>
  <c r="BE410"/>
  <c r="BE418"/>
  <c r="BE443"/>
  <c r="BE453"/>
  <c r="BE458"/>
  <c r="BE460"/>
  <c r="BE465"/>
  <c r="BE468"/>
  <c r="BE499"/>
  <c i="5" r="BK90"/>
  <c r="J90"/>
  <c r="J61"/>
  <c i="6" r="E76"/>
  <c r="BE89"/>
  <c r="BE92"/>
  <c r="BE114"/>
  <c r="BE161"/>
  <c r="BE168"/>
  <c r="BE200"/>
  <c r="BE206"/>
  <c r="BE213"/>
  <c r="BE226"/>
  <c r="BE238"/>
  <c r="BE265"/>
  <c r="BE291"/>
  <c r="BE312"/>
  <c r="BE319"/>
  <c r="BE333"/>
  <c r="BE345"/>
  <c r="BE350"/>
  <c r="BE352"/>
  <c r="BE357"/>
  <c r="BE365"/>
  <c r="BE370"/>
  <c r="BE386"/>
  <c r="BE398"/>
  <c r="BE405"/>
  <c r="BE422"/>
  <c r="BE436"/>
  <c r="BE439"/>
  <c r="BE445"/>
  <c r="BE477"/>
  <c r="BE503"/>
  <c r="BE515"/>
  <c r="BE531"/>
  <c r="BE550"/>
  <c r="BE555"/>
  <c r="BE565"/>
  <c r="BE595"/>
  <c r="BE600"/>
  <c r="BE603"/>
  <c r="BE102"/>
  <c r="BE122"/>
  <c r="BE128"/>
  <c r="BE130"/>
  <c r="BE133"/>
  <c r="BE135"/>
  <c r="BE140"/>
  <c r="BE143"/>
  <c r="BE145"/>
  <c r="BE152"/>
  <c r="BE154"/>
  <c r="BE156"/>
  <c r="BE165"/>
  <c r="BE173"/>
  <c r="BE175"/>
  <c r="BE177"/>
  <c r="BE185"/>
  <c r="BE190"/>
  <c r="BE203"/>
  <c r="BE208"/>
  <c r="BE216"/>
  <c r="BE218"/>
  <c r="BE224"/>
  <c r="BE230"/>
  <c r="BE236"/>
  <c r="BE241"/>
  <c r="BE243"/>
  <c r="BE248"/>
  <c r="BE256"/>
  <c r="BE258"/>
  <c r="BE261"/>
  <c r="BE277"/>
  <c r="BE279"/>
  <c r="BE284"/>
  <c r="BE289"/>
  <c r="BE299"/>
  <c r="BE303"/>
  <c r="BE305"/>
  <c r="BE308"/>
  <c r="BE310"/>
  <c r="BE328"/>
  <c r="BE335"/>
  <c r="BE337"/>
  <c r="BE340"/>
  <c r="BE348"/>
  <c r="BE354"/>
  <c r="BE360"/>
  <c r="BE367"/>
  <c r="BE374"/>
  <c r="BE381"/>
  <c r="BE384"/>
  <c r="BE388"/>
  <c r="BE400"/>
  <c r="BE402"/>
  <c r="BE416"/>
  <c r="BE420"/>
  <c r="BE433"/>
  <c r="BE441"/>
  <c r="BE448"/>
  <c r="BE450"/>
  <c r="BE455"/>
  <c r="BE463"/>
  <c r="BE470"/>
  <c r="BE482"/>
  <c r="BE484"/>
  <c r="BE486"/>
  <c r="BE489"/>
  <c r="BE492"/>
  <c r="BE494"/>
  <c r="BE496"/>
  <c r="BE501"/>
  <c r="BE506"/>
  <c r="BE508"/>
  <c r="BE513"/>
  <c r="BE518"/>
  <c r="BE521"/>
  <c r="BE524"/>
  <c r="BE527"/>
  <c r="BE529"/>
  <c r="BE533"/>
  <c r="BE536"/>
  <c r="BE539"/>
  <c r="BE542"/>
  <c r="BE545"/>
  <c r="BE548"/>
  <c r="BE553"/>
  <c r="BE557"/>
  <c r="BE561"/>
  <c r="BE563"/>
  <c r="BE568"/>
  <c r="BE570"/>
  <c r="BE572"/>
  <c r="BE575"/>
  <c r="BE577"/>
  <c r="BE579"/>
  <c r="BE582"/>
  <c r="BE584"/>
  <c r="BE586"/>
  <c r="BE590"/>
  <c r="BE593"/>
  <c r="BE597"/>
  <c r="BE606"/>
  <c r="BE608"/>
  <c r="BE109"/>
  <c r="BE124"/>
  <c r="BE138"/>
  <c r="BE158"/>
  <c r="BE163"/>
  <c r="BE170"/>
  <c r="BE181"/>
  <c r="BE183"/>
  <c r="BE188"/>
  <c r="BE211"/>
  <c r="BE221"/>
  <c r="BE228"/>
  <c r="BE251"/>
  <c r="BE253"/>
  <c r="BE270"/>
  <c r="BE321"/>
  <c r="BE324"/>
  <c r="BE330"/>
  <c r="BE362"/>
  <c r="BE376"/>
  <c r="BE379"/>
  <c r="BE391"/>
  <c r="BE393"/>
  <c r="BE413"/>
  <c r="BE425"/>
  <c r="BE428"/>
  <c r="BE431"/>
  <c r="BE472"/>
  <c r="BE474"/>
  <c r="BE479"/>
  <c r="BE510"/>
  <c r="BE559"/>
  <c r="BE588"/>
  <c i="5" r="BE92"/>
  <c r="BE102"/>
  <c r="BE135"/>
  <c r="BE146"/>
  <c r="BE148"/>
  <c r="F55"/>
  <c r="BE96"/>
  <c r="BE100"/>
  <c r="BE104"/>
  <c r="BE110"/>
  <c r="BE114"/>
  <c r="BE116"/>
  <c r="BE120"/>
  <c r="BE126"/>
  <c r="BE131"/>
  <c r="BE142"/>
  <c r="BE150"/>
  <c r="BE155"/>
  <c r="BE191"/>
  <c r="BE205"/>
  <c r="BE213"/>
  <c r="BE223"/>
  <c r="BE261"/>
  <c r="BE268"/>
  <c r="BE270"/>
  <c r="BE274"/>
  <c r="BE278"/>
  <c r="BE304"/>
  <c r="BE308"/>
  <c r="BE310"/>
  <c r="BE317"/>
  <c r="BE319"/>
  <c r="BE321"/>
  <c r="BE323"/>
  <c r="BE329"/>
  <c r="BE336"/>
  <c r="BE342"/>
  <c r="BE348"/>
  <c r="BE361"/>
  <c r="E48"/>
  <c r="J82"/>
  <c r="BE94"/>
  <c r="BE98"/>
  <c r="BE106"/>
  <c r="BE108"/>
  <c r="BE118"/>
  <c r="BE122"/>
  <c r="BE124"/>
  <c r="BE128"/>
  <c r="BE133"/>
  <c r="BE144"/>
  <c r="BE153"/>
  <c r="BE165"/>
  <c r="BE167"/>
  <c r="BE169"/>
  <c r="BE175"/>
  <c r="BE179"/>
  <c r="BE185"/>
  <c r="BE187"/>
  <c r="BE193"/>
  <c r="BE195"/>
  <c r="BE201"/>
  <c r="BE207"/>
  <c r="BE209"/>
  <c r="BE211"/>
  <c r="BE215"/>
  <c r="BE217"/>
  <c r="BE221"/>
  <c r="BE227"/>
  <c r="BE229"/>
  <c r="BE231"/>
  <c r="BE233"/>
  <c r="BE235"/>
  <c r="BE237"/>
  <c r="BE239"/>
  <c r="BE243"/>
  <c r="BE251"/>
  <c r="BE253"/>
  <c r="BE255"/>
  <c r="BE259"/>
  <c r="BE263"/>
  <c r="BE265"/>
  <c r="BE276"/>
  <c r="BE282"/>
  <c r="BE284"/>
  <c r="BE286"/>
  <c r="BE292"/>
  <c r="BE294"/>
  <c r="BE296"/>
  <c r="BE298"/>
  <c r="BE300"/>
  <c r="BE302"/>
  <c r="BE312"/>
  <c r="BE327"/>
  <c r="BE333"/>
  <c r="BE338"/>
  <c r="BE340"/>
  <c r="BE350"/>
  <c r="BE352"/>
  <c r="BE356"/>
  <c r="BE367"/>
  <c r="BE369"/>
  <c r="BE371"/>
  <c r="BE112"/>
  <c r="BE137"/>
  <c r="BE139"/>
  <c r="BE157"/>
  <c r="BE159"/>
  <c r="BE161"/>
  <c r="BE163"/>
  <c r="BE171"/>
  <c r="BE173"/>
  <c r="BE177"/>
  <c r="BE181"/>
  <c r="BE183"/>
  <c r="BE189"/>
  <c r="BE197"/>
  <c r="BE199"/>
  <c r="BE203"/>
  <c r="BE219"/>
  <c r="BE225"/>
  <c r="BE241"/>
  <c r="BE245"/>
  <c r="BE247"/>
  <c r="BE249"/>
  <c r="BE257"/>
  <c r="BE272"/>
  <c r="BE280"/>
  <c r="BE288"/>
  <c r="BE290"/>
  <c r="BE306"/>
  <c r="BE315"/>
  <c r="BE325"/>
  <c r="BE331"/>
  <c r="BE344"/>
  <c r="BE346"/>
  <c r="BE354"/>
  <c r="BE359"/>
  <c r="BE363"/>
  <c r="BE365"/>
  <c i="3" r="BK97"/>
  <c r="J97"/>
  <c r="J60"/>
  <c i="4" r="E48"/>
  <c r="J52"/>
  <c r="F55"/>
  <c r="BE102"/>
  <c r="BE106"/>
  <c r="BE110"/>
  <c r="BE116"/>
  <c r="BE118"/>
  <c r="BE128"/>
  <c r="BE142"/>
  <c r="BE150"/>
  <c r="BE166"/>
  <c r="BE170"/>
  <c r="BE176"/>
  <c r="BE183"/>
  <c r="BE185"/>
  <c r="BE209"/>
  <c r="BE291"/>
  <c r="BE305"/>
  <c r="BE307"/>
  <c r="BE311"/>
  <c r="BE313"/>
  <c r="BE341"/>
  <c r="BE343"/>
  <c r="BE372"/>
  <c r="BE382"/>
  <c r="BE384"/>
  <c r="BE399"/>
  <c r="BE405"/>
  <c r="BE411"/>
  <c i="3" r="BK515"/>
  <c r="J515"/>
  <c r="J67"/>
  <c i="4" r="BE132"/>
  <c r="BE146"/>
  <c r="BE152"/>
  <c r="BE160"/>
  <c r="BE194"/>
  <c r="BE211"/>
  <c r="BE213"/>
  <c r="BE242"/>
  <c r="BE244"/>
  <c r="BE274"/>
  <c r="BE285"/>
  <c r="BE295"/>
  <c r="BE297"/>
  <c r="BE301"/>
  <c r="BE327"/>
  <c r="BE329"/>
  <c r="BE333"/>
  <c r="BE339"/>
  <c r="BE354"/>
  <c r="BE356"/>
  <c r="BE364"/>
  <c r="BE368"/>
  <c r="BE374"/>
  <c r="BE378"/>
  <c r="BE380"/>
  <c r="BE401"/>
  <c r="BE407"/>
  <c r="BE416"/>
  <c r="BE92"/>
  <c r="BE120"/>
  <c r="BE124"/>
  <c r="BE134"/>
  <c r="BE138"/>
  <c r="BE154"/>
  <c r="BE158"/>
  <c r="BE162"/>
  <c r="BE181"/>
  <c r="BE188"/>
  <c r="BE191"/>
  <c r="BE201"/>
  <c r="BE203"/>
  <c r="BE205"/>
  <c r="BE207"/>
  <c r="BE217"/>
  <c r="BE219"/>
  <c r="BE223"/>
  <c r="BE226"/>
  <c r="BE230"/>
  <c r="BE232"/>
  <c r="BE236"/>
  <c r="BE238"/>
  <c r="BE246"/>
  <c r="BE248"/>
  <c r="BE250"/>
  <c r="BE252"/>
  <c r="BE254"/>
  <c r="BE256"/>
  <c r="BE259"/>
  <c r="BE262"/>
  <c r="BE267"/>
  <c r="BE272"/>
  <c r="BE281"/>
  <c r="BE283"/>
  <c r="BE289"/>
  <c r="BE293"/>
  <c r="BE303"/>
  <c r="BE317"/>
  <c r="BE321"/>
  <c r="BE325"/>
  <c r="BE331"/>
  <c r="BE347"/>
  <c r="BE349"/>
  <c r="BE352"/>
  <c r="BE358"/>
  <c r="BE360"/>
  <c r="BE362"/>
  <c r="BE366"/>
  <c r="BE370"/>
  <c r="BE376"/>
  <c r="BE386"/>
  <c r="BE388"/>
  <c r="BE391"/>
  <c r="BE395"/>
  <c r="BE397"/>
  <c r="BE94"/>
  <c r="BE96"/>
  <c r="BE98"/>
  <c r="BE114"/>
  <c r="BE122"/>
  <c r="BE126"/>
  <c r="BE130"/>
  <c r="BE136"/>
  <c r="BE144"/>
  <c r="BE156"/>
  <c r="BE168"/>
  <c r="BE172"/>
  <c r="BE174"/>
  <c r="BE179"/>
  <c r="BE197"/>
  <c r="BE199"/>
  <c r="BE215"/>
  <c r="BE221"/>
  <c r="BE228"/>
  <c r="BE234"/>
  <c r="BE240"/>
  <c r="BE265"/>
  <c r="BE278"/>
  <c r="BE287"/>
  <c r="BE299"/>
  <c r="BE309"/>
  <c r="BE315"/>
  <c r="BE319"/>
  <c r="BE323"/>
  <c r="BE335"/>
  <c r="BE337"/>
  <c r="BE345"/>
  <c r="BE393"/>
  <c r="BE403"/>
  <c i="3" r="BE99"/>
  <c r="BE119"/>
  <c r="BE179"/>
  <c r="BE184"/>
  <c r="BE211"/>
  <c r="BE225"/>
  <c r="BE378"/>
  <c r="BE391"/>
  <c r="BE402"/>
  <c r="BE450"/>
  <c r="BE468"/>
  <c r="BE482"/>
  <c r="BE497"/>
  <c r="BE512"/>
  <c r="BE550"/>
  <c r="BE558"/>
  <c r="BE591"/>
  <c r="BE605"/>
  <c r="BE611"/>
  <c r="BE615"/>
  <c r="BE627"/>
  <c r="BE687"/>
  <c r="BE706"/>
  <c r="BE709"/>
  <c r="F93"/>
  <c r="BE130"/>
  <c r="BE151"/>
  <c r="BE170"/>
  <c r="BE197"/>
  <c r="BE221"/>
  <c r="BE243"/>
  <c r="BE250"/>
  <c r="BE253"/>
  <c r="BE295"/>
  <c r="BE330"/>
  <c r="BE338"/>
  <c r="BE345"/>
  <c r="BE348"/>
  <c r="BE355"/>
  <c r="BE380"/>
  <c r="BE389"/>
  <c r="BE398"/>
  <c r="BE409"/>
  <c r="BE411"/>
  <c r="BE413"/>
  <c r="BE415"/>
  <c r="BE422"/>
  <c r="BE433"/>
  <c r="BE472"/>
  <c r="BE474"/>
  <c r="BE478"/>
  <c r="BE480"/>
  <c r="BE484"/>
  <c r="BE486"/>
  <c r="BE505"/>
  <c r="BE509"/>
  <c r="BE517"/>
  <c r="BE520"/>
  <c r="BE523"/>
  <c r="BE526"/>
  <c r="BE534"/>
  <c r="BE542"/>
  <c r="BE562"/>
  <c r="BE573"/>
  <c r="BE576"/>
  <c r="BE588"/>
  <c r="BE596"/>
  <c r="BE602"/>
  <c r="BE608"/>
  <c r="BE619"/>
  <c r="BE631"/>
  <c r="BE634"/>
  <c r="BE637"/>
  <c r="BE640"/>
  <c r="BE643"/>
  <c r="BE652"/>
  <c r="BE655"/>
  <c r="BE658"/>
  <c r="BE660"/>
  <c r="BE662"/>
  <c r="BE669"/>
  <c r="BE673"/>
  <c r="BE677"/>
  <c r="BE679"/>
  <c r="BE684"/>
  <c r="BE691"/>
  <c r="BE703"/>
  <c r="BE712"/>
  <c r="BE718"/>
  <c r="BE729"/>
  <c r="BE735"/>
  <c r="BE754"/>
  <c r="BE778"/>
  <c r="BE780"/>
  <c r="BE782"/>
  <c r="BE784"/>
  <c r="E48"/>
  <c r="J52"/>
  <c r="BE144"/>
  <c r="BE173"/>
  <c r="BE228"/>
  <c r="BE291"/>
  <c r="BE362"/>
  <c r="BE369"/>
  <c r="BE376"/>
  <c r="BE387"/>
  <c r="BE400"/>
  <c r="BE424"/>
  <c r="BE426"/>
  <c r="BE436"/>
  <c r="BE443"/>
  <c r="BE458"/>
  <c r="BE470"/>
  <c r="BE476"/>
  <c r="BE489"/>
  <c r="BE492"/>
  <c r="BE500"/>
  <c r="BE530"/>
  <c r="BE566"/>
  <c r="BE570"/>
  <c r="BE579"/>
  <c r="BE582"/>
  <c r="BE585"/>
  <c r="BE593"/>
  <c r="BE599"/>
  <c r="BE623"/>
  <c r="BE646"/>
  <c r="BE649"/>
  <c r="BE665"/>
  <c r="BE682"/>
  <c r="BE695"/>
  <c r="BE699"/>
  <c r="BE714"/>
  <c r="BE721"/>
  <c r="BE724"/>
  <c r="BE727"/>
  <c r="BE732"/>
  <c r="BE737"/>
  <c r="BE740"/>
  <c r="BE744"/>
  <c r="BE747"/>
  <c r="BE750"/>
  <c r="BE761"/>
  <c r="BE765"/>
  <c r="BE770"/>
  <c r="BE773"/>
  <c r="BE776"/>
  <c i="2" r="E48"/>
  <c r="F100"/>
  <c r="BE106"/>
  <c r="BE114"/>
  <c r="BE171"/>
  <c r="BE186"/>
  <c r="BE218"/>
  <c r="BE240"/>
  <c r="BE246"/>
  <c r="BE268"/>
  <c r="BE289"/>
  <c r="BE315"/>
  <c r="BE377"/>
  <c r="BE398"/>
  <c r="BE407"/>
  <c r="BE492"/>
  <c r="BE500"/>
  <c r="BE578"/>
  <c r="BE588"/>
  <c r="BE707"/>
  <c r="BE785"/>
  <c r="BE788"/>
  <c r="BE799"/>
  <c r="BE812"/>
  <c r="BE877"/>
  <c r="BE883"/>
  <c r="BE999"/>
  <c r="BE1021"/>
  <c r="BE1056"/>
  <c r="BE1067"/>
  <c r="BE1083"/>
  <c r="BE1105"/>
  <c r="BE1121"/>
  <c r="BE1141"/>
  <c r="BE1174"/>
  <c r="BE1180"/>
  <c r="BE1187"/>
  <c r="BE1230"/>
  <c r="BE1257"/>
  <c r="BE1263"/>
  <c r="BE1400"/>
  <c r="BE1417"/>
  <c r="BE1426"/>
  <c r="BE1465"/>
  <c r="BE1475"/>
  <c r="BE1479"/>
  <c r="BE1577"/>
  <c r="BE1619"/>
  <c r="BE1641"/>
  <c r="BE1645"/>
  <c r="BE1661"/>
  <c r="BE1675"/>
  <c r="BE1685"/>
  <c r="BE1688"/>
  <c r="BE1701"/>
  <c r="BE1711"/>
  <c r="BE1719"/>
  <c r="BE1723"/>
  <c r="BE1731"/>
  <c r="BE1733"/>
  <c r="BE1739"/>
  <c r="BE1747"/>
  <c r="BE1757"/>
  <c r="BE1770"/>
  <c r="BE1773"/>
  <c r="BE1799"/>
  <c r="BE1845"/>
  <c r="BE1874"/>
  <c r="BE1894"/>
  <c r="BE1922"/>
  <c r="BE1945"/>
  <c r="BE1949"/>
  <c r="BE1967"/>
  <c r="BE1982"/>
  <c r="BE1987"/>
  <c r="BE2010"/>
  <c r="BE2013"/>
  <c r="BE2027"/>
  <c r="BE2047"/>
  <c r="BE2064"/>
  <c r="BE2077"/>
  <c r="BE2092"/>
  <c r="BE2105"/>
  <c r="BE2119"/>
  <c r="BE2136"/>
  <c r="BE2184"/>
  <c r="BE2284"/>
  <c r="J52"/>
  <c r="BE135"/>
  <c r="BE146"/>
  <c r="BE207"/>
  <c r="BE252"/>
  <c r="BE298"/>
  <c r="BE339"/>
  <c r="BE345"/>
  <c r="BE422"/>
  <c r="BE428"/>
  <c r="BE478"/>
  <c r="BE485"/>
  <c r="BE583"/>
  <c r="BE595"/>
  <c r="BE750"/>
  <c r="BE757"/>
  <c r="BE796"/>
  <c r="BE969"/>
  <c r="BE975"/>
  <c r="BE1011"/>
  <c r="BE1024"/>
  <c r="BE1030"/>
  <c r="BE1050"/>
  <c r="BE1064"/>
  <c r="BE1086"/>
  <c r="BE1091"/>
  <c r="BE1148"/>
  <c r="BE1192"/>
  <c r="BE1197"/>
  <c r="BE1213"/>
  <c r="BE1220"/>
  <c r="BE1250"/>
  <c r="BE1384"/>
  <c r="BE1392"/>
  <c r="BE1395"/>
  <c r="BE1403"/>
  <c r="BE1408"/>
  <c r="BE1433"/>
  <c r="BE1455"/>
  <c r="BE1484"/>
  <c r="BE1566"/>
  <c r="BE1600"/>
  <c r="BE1636"/>
  <c r="BE1638"/>
  <c r="BE1652"/>
  <c r="BE1655"/>
  <c r="BE1658"/>
  <c r="BE1693"/>
  <c r="BE1698"/>
  <c r="BE1706"/>
  <c r="BE1741"/>
  <c r="BE1749"/>
  <c r="BE1752"/>
  <c r="BE1778"/>
  <c r="BE2152"/>
  <c r="BE2172"/>
  <c r="BE2175"/>
  <c r="BE2178"/>
  <c r="BE157"/>
  <c r="BE167"/>
  <c r="BE183"/>
  <c r="BE224"/>
  <c r="BE230"/>
  <c r="BE276"/>
  <c r="BE327"/>
  <c r="BE333"/>
  <c r="BE356"/>
  <c r="BE367"/>
  <c r="BE370"/>
  <c r="BE390"/>
  <c r="BE416"/>
  <c r="BE452"/>
  <c r="BE462"/>
  <c r="BE712"/>
  <c r="BE719"/>
  <c r="BE725"/>
  <c r="BE828"/>
  <c r="BE987"/>
  <c r="BE1008"/>
  <c r="BE1044"/>
  <c r="BE1070"/>
  <c r="BE1077"/>
  <c r="BE1108"/>
  <c r="BE1113"/>
  <c r="BE1118"/>
  <c r="BE1126"/>
  <c r="BE1131"/>
  <c r="BE1157"/>
  <c r="BE1203"/>
  <c r="BE1244"/>
  <c r="BE1278"/>
  <c r="BE1412"/>
  <c r="BE1436"/>
  <c r="BE1445"/>
  <c r="BE1472"/>
  <c r="BE1557"/>
  <c r="BE1563"/>
  <c r="BE1593"/>
  <c r="BE1607"/>
  <c r="BE1613"/>
  <c r="BE1626"/>
  <c r="BE1665"/>
  <c r="BE1672"/>
  <c r="BE1678"/>
  <c r="BE1681"/>
  <c r="BE1762"/>
  <c r="BE1768"/>
  <c r="BE1783"/>
  <c r="BE1802"/>
  <c r="BE1806"/>
  <c r="BE1838"/>
  <c r="BE1848"/>
  <c r="BE1871"/>
  <c r="BE1879"/>
  <c r="BE1882"/>
  <c r="BE1928"/>
  <c r="BE1942"/>
  <c r="BE2269"/>
  <c r="BE2276"/>
  <c r="BE2279"/>
  <c r="BE141"/>
  <c r="BE174"/>
  <c r="BE209"/>
  <c r="BE215"/>
  <c r="BE234"/>
  <c r="BE258"/>
  <c r="BE283"/>
  <c r="BE307"/>
  <c r="BE321"/>
  <c r="BE384"/>
  <c r="BE435"/>
  <c r="BE733"/>
  <c r="BE805"/>
  <c r="BE822"/>
  <c r="BE990"/>
  <c r="BE1016"/>
  <c r="BE1035"/>
  <c r="BE1041"/>
  <c r="BE1061"/>
  <c r="BE1098"/>
  <c r="BE1271"/>
  <c r="BE1423"/>
  <c r="BE1448"/>
  <c r="BE1458"/>
  <c r="BE1551"/>
  <c r="BE1569"/>
  <c r="BE1585"/>
  <c r="BE1603"/>
  <c r="BE1630"/>
  <c r="BE1716"/>
  <c r="BE1792"/>
  <c r="BE1794"/>
  <c r="BE2142"/>
  <c r="BE2145"/>
  <c r="BE2148"/>
  <c r="BE2161"/>
  <c i="3" r="J34"/>
  <c i="1" r="AW56"/>
  <c i="2" r="F37"/>
  <c i="1" r="BD55"/>
  <c i="3" r="F36"/>
  <c i="1" r="BC56"/>
  <c i="4" r="F37"/>
  <c i="1" r="BD57"/>
  <c i="6" r="F37"/>
  <c i="1" r="BD59"/>
  <c i="5" r="F37"/>
  <c i="1" r="BD58"/>
  <c i="6" r="J34"/>
  <c i="1" r="AW59"/>
  <c i="3" r="F34"/>
  <c i="1" r="BA56"/>
  <c i="4" r="F35"/>
  <c i="1" r="BB57"/>
  <c i="4" r="F36"/>
  <c i="1" r="BC57"/>
  <c i="5" r="F35"/>
  <c i="1" r="BB58"/>
  <c i="5" r="J34"/>
  <c i="1" r="AW58"/>
  <c i="6" r="F35"/>
  <c i="1" r="BB59"/>
  <c i="5" r="F34"/>
  <c i="1" r="BA58"/>
  <c i="6" r="F36"/>
  <c i="1" r="BC59"/>
  <c i="2" r="F34"/>
  <c i="1" r="BA55"/>
  <c i="2" r="F35"/>
  <c i="1" r="BB55"/>
  <c i="7" r="F34"/>
  <c i="1" r="BA60"/>
  <c i="8" r="F36"/>
  <c i="1" r="BC61"/>
  <c i="2" r="J34"/>
  <c i="1" r="AW55"/>
  <c i="7" r="J34"/>
  <c i="1" r="AW60"/>
  <c i="7" r="F36"/>
  <c i="1" r="BC60"/>
  <c i="8" r="J34"/>
  <c i="1" r="AW61"/>
  <c i="4" r="J34"/>
  <c i="1" r="AW57"/>
  <c i="8" r="F35"/>
  <c i="1" r="BB61"/>
  <c i="2" r="F36"/>
  <c i="1" r="BC55"/>
  <c i="6" r="F34"/>
  <c i="1" r="BA59"/>
  <c i="7" r="F35"/>
  <c i="1" r="BB60"/>
  <c i="8" r="F37"/>
  <c i="1" r="BD61"/>
  <c i="3" r="F35"/>
  <c i="1" r="BB56"/>
  <c i="7" r="F37"/>
  <c i="1" r="BD60"/>
  <c i="8" r="F34"/>
  <c i="1" r="BA61"/>
  <c i="3" r="F37"/>
  <c i="1" r="BD56"/>
  <c i="4" r="F34"/>
  <c i="1" r="BA57"/>
  <c i="5" r="F36"/>
  <c i="1" r="BC58"/>
  <c i="2" l="1" r="P1415"/>
  <c i="6" r="T87"/>
  <c r="T86"/>
  <c i="4" r="T90"/>
  <c i="3" r="T515"/>
  <c i="2" r="T1415"/>
  <c i="6" r="R87"/>
  <c r="R86"/>
  <c i="8" r="T85"/>
  <c r="T84"/>
  <c i="5" r="P88"/>
  <c i="1" r="AU58"/>
  <c i="3" r="R515"/>
  <c r="R96"/>
  <c i="6" r="P87"/>
  <c r="P86"/>
  <c i="1" r="AU59"/>
  <c i="4" r="R90"/>
  <c i="3" r="T97"/>
  <c r="T96"/>
  <c i="2" r="R1415"/>
  <c i="5" r="T89"/>
  <c r="T88"/>
  <c i="2" r="P104"/>
  <c r="P103"/>
  <c i="1" r="AU55"/>
  <c i="2" r="R104"/>
  <c i="3" r="P97"/>
  <c r="P96"/>
  <c i="1" r="AU56"/>
  <c i="8" r="R85"/>
  <c r="R84"/>
  <c i="6" r="BK87"/>
  <c r="J87"/>
  <c r="J60"/>
  <c i="5" r="R89"/>
  <c r="R88"/>
  <c i="4" r="P90"/>
  <c i="1" r="AU57"/>
  <c i="2" r="T104"/>
  <c r="T103"/>
  <c r="BK104"/>
  <c r="J104"/>
  <c r="J60"/>
  <c i="3" r="BK768"/>
  <c r="J768"/>
  <c r="J75"/>
  <c i="8" r="BK85"/>
  <c r="J85"/>
  <c r="J60"/>
  <c i="7" r="BK82"/>
  <c r="J82"/>
  <c r="J60"/>
  <c i="2" r="BK1415"/>
  <c r="J1415"/>
  <c r="J70"/>
  <c i="4" r="BK90"/>
  <c r="J90"/>
  <c r="J59"/>
  <c i="5" r="BK89"/>
  <c r="J89"/>
  <c r="J60"/>
  <c i="3" r="BK96"/>
  <c r="J96"/>
  <c i="5" r="J33"/>
  <c i="1" r="AV58"/>
  <c r="AT58"/>
  <c i="6" r="J33"/>
  <c i="1" r="AV59"/>
  <c r="AT59"/>
  <c i="3" r="J30"/>
  <c i="1" r="AG56"/>
  <c i="4" r="J33"/>
  <c i="1" r="AV57"/>
  <c r="AT57"/>
  <c i="3" r="F33"/>
  <c i="1" r="AZ56"/>
  <c i="7" r="J33"/>
  <c i="1" r="AV60"/>
  <c r="AT60"/>
  <c i="7" r="F33"/>
  <c i="1" r="AZ60"/>
  <c i="8" r="J33"/>
  <c i="1" r="AV61"/>
  <c r="AT61"/>
  <c r="BC54"/>
  <c r="W32"/>
  <c i="8" r="F33"/>
  <c i="1" r="AZ61"/>
  <c r="BA54"/>
  <c r="W30"/>
  <c r="BB54"/>
  <c r="AX54"/>
  <c r="BD54"/>
  <c r="W33"/>
  <c i="3" r="J33"/>
  <c i="1" r="AV56"/>
  <c r="AT56"/>
  <c i="5" r="F33"/>
  <c i="1" r="AZ58"/>
  <c i="6" r="F33"/>
  <c i="1" r="AZ59"/>
  <c i="4" r="F33"/>
  <c i="1" r="AZ57"/>
  <c i="2" r="J33"/>
  <c i="1" r="AV55"/>
  <c r="AT55"/>
  <c i="2" r="F33"/>
  <c i="1" r="AZ55"/>
  <c i="2" l="1" r="R103"/>
  <c r="BK103"/>
  <c r="J103"/>
  <c r="J59"/>
  <c i="6" r="BK86"/>
  <c r="J86"/>
  <c r="J59"/>
  <c i="8" r="BK84"/>
  <c r="J84"/>
  <c r="J59"/>
  <c i="7" r="BK81"/>
  <c r="J81"/>
  <c i="5" r="BK88"/>
  <c r="J88"/>
  <c r="J59"/>
  <c i="1" r="AN56"/>
  <c i="3" r="J59"/>
  <c r="J39"/>
  <c i="1" r="AU54"/>
  <c i="7" r="J30"/>
  <c i="1" r="AG60"/>
  <c r="W31"/>
  <c r="AW54"/>
  <c r="AK30"/>
  <c i="4" r="J30"/>
  <c i="1" r="AG57"/>
  <c r="AZ54"/>
  <c r="W29"/>
  <c r="AY54"/>
  <c i="4" l="1" r="J39"/>
  <c i="7" r="J39"/>
  <c r="J59"/>
  <c i="1" r="AN60"/>
  <c r="AN57"/>
  <c i="5" r="J30"/>
  <c i="1" r="AG58"/>
  <c i="6" r="J30"/>
  <c i="1" r="AG59"/>
  <c r="AN59"/>
  <c i="8" r="J30"/>
  <c i="1" r="AG61"/>
  <c r="AV54"/>
  <c r="AK29"/>
  <c i="2" r="J30"/>
  <c i="1" r="AG55"/>
  <c i="6" l="1" r="J39"/>
  <c i="8" r="J39"/>
  <c i="2" r="J39"/>
  <c i="1" r="AN58"/>
  <c i="5" r="J39"/>
  <c i="1" r="AN55"/>
  <c r="AN61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<sst xmlns="http://schemas.openxmlformats.org/spreadsheetml/2006/main">
  <si>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</si>
  <si>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</si>
  <si>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</si>
  <si>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</si>
  <si>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</si>
  <si>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{dd1a0a30-6f57-4c93-a251-f5e9776e0f85}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</si>
  <si>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</si>
  <si>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</si>
  <si>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</si>
  <si>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</si>
  <si>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</si>
  <si>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</si>
  <si>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</si>
  <si>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</si>
  <si>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rev_220221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</si>
  <si>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</si>
  <si>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</si>
  <si>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v suterénu objektu č.21</t>
  </si>
  <si>
    <t>KSO:</t>
  </si>
  <si>
    <t/>
  </si>
  <si>
    <t>CC-CZ:</t>
  </si>
  <si>
    <t>Místo:</t>
  </si>
  <si>
    <t>parc. č.1864/57, k.ú. 782271 Vinařice u Kladna</t>
  </si>
  <si>
    <t>Datum:</t>
  </si>
  <si>
    <t>13. 3. 2024</t>
  </si>
  <si>
    <t>Zadavatel:</t>
  </si>
  <si>
    <t>IČ:</t>
  </si>
  <si>
    <t>00410021</t>
  </si>
  <si>
    <t>Sládečkovo vlastivědné muzeum v Kladně, p.o.</t>
  </si>
  <si>
    <t>DIČ:</t>
  </si>
  <si>
    <t>Uchazeč:</t>
  </si>
  <si>
    <t>Vyplň údaj</t>
  </si>
  <si>
    <t>Projektant:</t>
  </si>
  <si>
    <t>11274174</t>
  </si>
  <si>
    <t xml:space="preserve">ing. arch. Petr Pašek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</si>
  <si>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</si>
  <si>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</si>
  <si>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</si>
  <si>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</si>
  <si>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</si>
  <si>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</si>
  <si>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</si>
  <si>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</si>
  <si>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</si>
  <si>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</si>
  <si>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</si>
  <si>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</si>
  <si>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</si>
  <si>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</si>
  <si>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</si>
  <si>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</si>
  <si>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</si>
  <si>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</si>
  <si>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</si>
  <si>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</si>
  <si>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</si>
  <si>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</si>
  <si>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</si>
  <si>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</si>
  <si>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</si>
  <si>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</si>
  <si>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</si>
  <si>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</si>
  <si>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</si>
  <si>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</si>
  <si>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</si>
  <si>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</si>
  <si>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</si>
  <si>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</si>
  <si>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</si>
  <si>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</si>
  <si>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</si>
  <si>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</si>
  <si>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</si>
  <si>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</si>
  <si>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</si>
  <si>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</si>
  <si>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</si>
  <si>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</si>
  <si>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</si>
  <si>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</si>
  <si>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</si>
  <si>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</si>
  <si>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{10a0c0dd-e2b3-480e-9312-2725f189c13b}</t>
  </si>
  <si>
    <t>2</t>
  </si>
  <si>
    <t>02</t>
  </si>
  <si>
    <t>Zdravotně technické instalace</t>
  </si>
  <si>
    <t>{ca36b603-1e26-4b03-8787-4673028b8c10}</t>
  </si>
  <si>
    <t>03</t>
  </si>
  <si>
    <t>Vytápění</t>
  </si>
  <si>
    <t>{07b40cc0-4369-453a-a1e3-086203b8b6db}</t>
  </si>
  <si>
    <t>04</t>
  </si>
  <si>
    <t>Elektro - silnoproud</t>
  </si>
  <si>
    <t>{c20a8048-bb7a-4606-8464-f80b25f26d06}</t>
  </si>
  <si>
    <t>05</t>
  </si>
  <si>
    <t>Elektro - slaboproud</t>
  </si>
  <si>
    <t>{cd5fba0f-9de9-421c-94b5-4cfb82d8b225}</t>
  </si>
  <si>
    <t>06</t>
  </si>
  <si>
    <t>Odsávání a filtrace prachu</t>
  </si>
  <si>
    <t>{b7b40dc9-75b2-4941-931d-1bc8fa0980f7}</t>
  </si>
  <si>
    <t>VON</t>
  </si>
  <si>
    <t>Vedlejší a ostatní rozpočtové náklady</t>
  </si>
  <si>
    <t>{5c9d5bcf-88f3-4f9d-bde6-d09606f65685}</t>
  </si>
  <si>
    <t>C</t>
  </si>
  <si>
    <t>Skladba podlahy C</t>
  </si>
  <si>
    <t>m2</t>
  </si>
  <si>
    <t>70,234</t>
  </si>
  <si>
    <t>Skladba podlahy D</t>
  </si>
  <si>
    <t>801,469</t>
  </si>
  <si>
    <t>KRYCÍ LIST SOUPISU PRACÍ</t>
  </si>
  <si>
    <t>E</t>
  </si>
  <si>
    <t>Skladba stropu a stropních nosníků E</t>
  </si>
  <si>
    <t>1206,239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</si>
  <si>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</si>
  <si>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</si>
  <si>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</si>
  <si>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</si>
  <si>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</si>
  <si>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</si>
  <si>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</si>
  <si>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</si>
  <si>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</si>
  <si>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</si>
  <si>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</si>
  <si>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</si>
  <si>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</si>
  <si>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</si>
  <si>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</si>
  <si>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</si>
  <si>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</si>
  <si>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</si>
  <si>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</si>
  <si>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</si>
  <si>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</si>
  <si>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</si>
  <si>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</si>
  <si>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</si>
  <si>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</si>
  <si>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</si>
  <si>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</si>
  <si>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</si>
  <si>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</si>
  <si>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</si>
  <si>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</si>
  <si>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</si>
  <si>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</si>
  <si>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</si>
  <si>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</si>
  <si>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</si>
  <si>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</si>
  <si>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</si>
  <si>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</si>
  <si>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</si>
  <si>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</si>
  <si>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</si>
  <si>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</si>
  <si>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</si>
  <si>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</si>
  <si>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</si>
  <si>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</si>
  <si>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</si>
  <si>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132212332</t>
  </si>
  <si>
    <t>Hloubení nezapažených rýh šířky přes 800 do 2 000 mm ručně s urovnáním dna do předepsaného profilu a spádu v hornině třídy těžitelnosti I skupiny 3 nesoudržných</t>
  </si>
  <si>
    <t>m3</t>
  </si>
  <si>
    <t>CS ÚRS 2022 01</t>
  </si>
  <si>
    <t>4</t>
  </si>
  <si>
    <t>-696029116</t>
  </si>
  <si>
    <t>PP</t>
  </si>
  <si>
    <t>Online PSC</t>
  </si>
  <si>
    <t>https://podminky.urs.cz/item/CS_URS_2022_01/132212332</t>
  </si>
  <si>
    <t>VV</t>
  </si>
  <si>
    <t>viz. výkres č. 6 a 7</t>
  </si>
  <si>
    <t>Odkop kolem objektu pro provedení hydroizolace</t>
  </si>
  <si>
    <t xml:space="preserve">0,6*2,52*(26,0+2,85+2,43+1,55)    </t>
  </si>
  <si>
    <t xml:space="preserve">(1,0*2,52)/2*(26,0+2,85+2,43+1,55)       "svahování</t>
  </si>
  <si>
    <t>Součet</t>
  </si>
  <si>
    <t>139751101</t>
  </si>
  <si>
    <t>Vykopávka v uzavřených prostorech ručně v hornině třídy těžitelnosti I skupiny 1 až 3</t>
  </si>
  <si>
    <t>-93115854</t>
  </si>
  <si>
    <t>https://podminky.urs.cz/item/CS_URS_2022_01/139751101</t>
  </si>
  <si>
    <t>P</t>
  </si>
  <si>
    <t>Poznámka k položce:_x000d_
V cenách jsou započteny náklady na naložení výkopku na dopravní prostředek.</t>
  </si>
  <si>
    <t>viz. výkres č. 4, 5 a Technická zpráva</t>
  </si>
  <si>
    <t>Odkopávka podloží pod vybouranou podlahou tj. od kóty -0,25m po výšku -0,4m</t>
  </si>
  <si>
    <t xml:space="preserve">Místnosti dle nového návrhu 13, 14, 17  18</t>
  </si>
  <si>
    <t>560,0</t>
  </si>
  <si>
    <t xml:space="preserve">-((16,33+15,62)*1,08)-2,6*0,6-1,4*3,35-7,5*1,55-3,5*2,47-1,6*2,25-1,73*2,05    "odpočet kanálů</t>
  </si>
  <si>
    <t>Mezisoučet</t>
  </si>
  <si>
    <t>3</t>
  </si>
  <si>
    <t>Místnosti dle nového návrhu 1 až 10, 15 a 16</t>
  </si>
  <si>
    <t>250,0</t>
  </si>
  <si>
    <t xml:space="preserve">-0,88*8,5-4,12*0,78    "odpočet kanálů</t>
  </si>
  <si>
    <t xml:space="preserve">-0,6*0,6          "odpočet nádrže na vodu - poklop</t>
  </si>
  <si>
    <t>Místnosti dle nového návrhu 11</t>
  </si>
  <si>
    <t>50,0</t>
  </si>
  <si>
    <t xml:space="preserve">-2,22*1,3-1,53*2,23      "odpočet kanálu</t>
  </si>
  <si>
    <t>774,475*0,15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</si>
  <si>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</si>
  <si>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</si>
  <si>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1782533753</t>
  </si>
  <si>
    <t>https://podminky.urs.cz/item/CS_URS_2022_01/162211311</t>
  </si>
  <si>
    <t>Odkop podlaží pod vybouranou podlahou</t>
  </si>
  <si>
    <t xml:space="preserve">116,171    "výpočet v pol.č. 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</si>
  <si>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</si>
  <si>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</si>
  <si>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1001146528</t>
  </si>
  <si>
    <t>https://podminky.urs.cz/item/CS_URS_2022_01/162211319</t>
  </si>
  <si>
    <t xml:space="preserve">116,171*9         "předpoklad do 100m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</si>
  <si>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</si>
  <si>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</si>
  <si>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</si>
  <si>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248282363</t>
  </si>
  <si>
    <t>https://podminky.urs.cz/item/CS_URS_2022_01/162751117</t>
  </si>
  <si>
    <t>ODVOZ NA SKLÁDKU</t>
  </si>
  <si>
    <t>Výkopek kolem objektu</t>
  </si>
  <si>
    <t xml:space="preserve">91,005        "výpočet v pol.č. 132212332</t>
  </si>
  <si>
    <t>6</t>
  </si>
  <si>
    <t>167111101</t>
  </si>
  <si>
    <t>Nakládání, skládání a překládání neulehlého výkopku nebo sypaniny ručně nakládání, z hornin třídy těžitelnosti I, skupiny 1 až 3</t>
  </si>
  <si>
    <t>-1857555217</t>
  </si>
  <si>
    <t>https://podminky.urs.cz/item/CS_URS_2022_01/167111101</t>
  </si>
  <si>
    <t>7</t>
  </si>
  <si>
    <t>171201231</t>
  </si>
  <si>
    <t>Poplatek za uložení stavebního odpadu na recyklační skládce (skládkovné) zeminy a kamení zatříděného do Katalogu odpadů pod kódem 17 05 04</t>
  </si>
  <si>
    <t>t</t>
  </si>
  <si>
    <t>-899872303</t>
  </si>
  <si>
    <t>https://podminky.urs.cz/item/CS_URS_2022_01/171201231</t>
  </si>
  <si>
    <t>207,176*1,8 "Přepočtené koeficientem množství</t>
  </si>
  <si>
    <t>8</t>
  </si>
  <si>
    <t>171251201</t>
  </si>
  <si>
    <t>Uložení sypaniny na skládky nebo meziskládky bez hutnění s upravením uložené sypaniny do předepsaného tvaru</t>
  </si>
  <si>
    <t>-1892034676</t>
  </si>
  <si>
    <t>https://podminky.urs.cz/item/CS_URS_2022_01/171251201</t>
  </si>
  <si>
    <t>9</t>
  </si>
  <si>
    <t>174151101</t>
  </si>
  <si>
    <t>Zásyp sypaninou z jakékoliv horniny strojně s uložením výkopku ve vrstvách se zhutněním jam, šachet, rýh nebo kolem objektů v těchto vykopávkách</t>
  </si>
  <si>
    <t>-1164209811</t>
  </si>
  <si>
    <t>https://podminky.urs.cz/item/CS_URS_2022_01/174151101</t>
  </si>
  <si>
    <t xml:space="preserve">91,005        "výkop kolem objektu - výpočet v pol.č. 132212332</t>
  </si>
  <si>
    <t xml:space="preserve">-3,462        "odpočet lože pro drenáž - výpočet v pol.č. 212312111</t>
  </si>
  <si>
    <t xml:space="preserve">-5,193         "odpočet obsypu drenáže - výpočet v pol.č. 211531111</t>
  </si>
  <si>
    <t xml:space="preserve">-(15,22+2,85+10,77+2,45+1,55)*2,425*0,1        "odpočet izolace XPS</t>
  </si>
  <si>
    <t xml:space="preserve">-0,6*0,15*(26,0+2,85)    "odpočet skladby okapového chodníčku</t>
  </si>
  <si>
    <t>10</t>
  </si>
  <si>
    <t>M</t>
  </si>
  <si>
    <t>103PC01.1</t>
  </si>
  <si>
    <t>vhodný zhutnitelný materiál z hlinito-písčitých zemin vč. dopravy</t>
  </si>
  <si>
    <t>vlastní</t>
  </si>
  <si>
    <t>1832824411</t>
  </si>
  <si>
    <t>71,789*1,5 "Přepočtené koeficientem množství</t>
  </si>
  <si>
    <t>11</t>
  </si>
  <si>
    <t>174151102</t>
  </si>
  <si>
    <t>Zásyp sypaninou z jakékoliv horniny strojně s uložením výkopku ve vrstvách se zhutněním v uzavřených prostorách s urovnáním povrchu zásypu</t>
  </si>
  <si>
    <t>907385299</t>
  </si>
  <si>
    <t>https://podminky.urs.cz/item/CS_URS_2022_01/174151102</t>
  </si>
  <si>
    <t>viz. výkres č. 4, 5, 6 a Technická zpráva</t>
  </si>
  <si>
    <t>Místnost 10</t>
  </si>
  <si>
    <t>(8,5*0,88+4,12*0,78)*0,4</t>
  </si>
  <si>
    <t xml:space="preserve">2,6*2,6*2,65+0,6*0,6*1,1    "nádrž na vodu</t>
  </si>
  <si>
    <t>Místnost 11</t>
  </si>
  <si>
    <t xml:space="preserve">(2,22*1,3+1,53*2,23)*1,4     </t>
  </si>
  <si>
    <t>Místnost 12</t>
  </si>
  <si>
    <t>(5,99*8,6+0,15*5,35-0,15*0,45*2-0,19*0,7)*0,3</t>
  </si>
  <si>
    <t>Místnost 13</t>
  </si>
  <si>
    <t>3,35*1,405*0,55+2,6*0,54*0,655+7,5*1,55*0,2+3,5*2,47*0,2+1,6*2,25*0,2+1,73*2,05*0,2</t>
  </si>
  <si>
    <t>Místnost 17</t>
  </si>
  <si>
    <t>(16,33+15,62)*0,91*0,4</t>
  </si>
  <si>
    <t>12</t>
  </si>
  <si>
    <t>58PC01.2</t>
  </si>
  <si>
    <t>popílko-cementová směs vč. dopravy</t>
  </si>
  <si>
    <t>-1818144925</t>
  </si>
  <si>
    <t>13</t>
  </si>
  <si>
    <t>181411131</t>
  </si>
  <si>
    <t>Založení trávníku na půdě předem připravené plochy do 1000 m2 výsevem včetně utažení parkového v rovině nebo na svahu do 1:5</t>
  </si>
  <si>
    <t>-742947671</t>
  </si>
  <si>
    <t>https://podminky.urs.cz/item/CS_URS_2022_01/181411131</t>
  </si>
  <si>
    <t>viz. výkres č. 6</t>
  </si>
  <si>
    <t>14,72*2,4</t>
  </si>
  <si>
    <t>14</t>
  </si>
  <si>
    <t>00572410</t>
  </si>
  <si>
    <t>osivo směs travní parková</t>
  </si>
  <si>
    <t>kg</t>
  </si>
  <si>
    <t>-1964284148</t>
  </si>
  <si>
    <t>35,328*0,02 "Přepočtené koeficientem množství</t>
  </si>
  <si>
    <t>181912112</t>
  </si>
  <si>
    <t>Úprava pláně vyrovnáním výškových rozdílů ručně v hornině třídy těžitelnosti I skupiny 3 se zhutněním</t>
  </si>
  <si>
    <t>210398113</t>
  </si>
  <si>
    <t>https://podminky.urs.cz/item/CS_URS_2022_01/181912112</t>
  </si>
  <si>
    <t>Zhutnění podlaží pod vybouranou podlahou</t>
  </si>
  <si>
    <t xml:space="preserve">774,475    "výpočet v pol.č. 162211311</t>
  </si>
  <si>
    <t>16</t>
  </si>
  <si>
    <t>182303111</t>
  </si>
  <si>
    <t>Doplnění zeminy nebo substrátu na travnatých plochách tloušťky do 50 mm v rovině nebo na svahu do 1:5</t>
  </si>
  <si>
    <t>-188613034</t>
  </si>
  <si>
    <t>https://podminky.urs.cz/item/CS_URS_2022_01/182303111</t>
  </si>
  <si>
    <t>17</t>
  </si>
  <si>
    <t>10371500</t>
  </si>
  <si>
    <t>substrát pro trávníky VL</t>
  </si>
  <si>
    <t>1773164459</t>
  </si>
  <si>
    <t>35,328*0,051 "Přepočtené koeficientem množství</t>
  </si>
  <si>
    <t>Zakládání</t>
  </si>
  <si>
    <t>18</t>
  </si>
  <si>
    <t>211531111</t>
  </si>
  <si>
    <t>Výplň kamenivem do rýh odvodňovacích žeber nebo trativodů bez zhutnění, s úpravou povrchu výplně kamenivem hrubým drceným frakce 16 až 63 mm</t>
  </si>
  <si>
    <t>-790856893</t>
  </si>
  <si>
    <t>https://podminky.urs.cz/item/CS_URS_2022_01/211531111</t>
  </si>
  <si>
    <t>0,6*0,3*(10,4+2,85+15,6)</t>
  </si>
  <si>
    <t>19</t>
  </si>
  <si>
    <t>212312111</t>
  </si>
  <si>
    <t>Lože pro trativody z betonu prostého</t>
  </si>
  <si>
    <t>812861663</t>
  </si>
  <si>
    <t>https://podminky.urs.cz/item/CS_URS_2022_01/212312111</t>
  </si>
  <si>
    <t>0,6*0,2*(10,4+2,85+15,6)</t>
  </si>
  <si>
    <t>20</t>
  </si>
  <si>
    <t>212755214</t>
  </si>
  <si>
    <t>Trativody bez lože z drenážních trubek plastových flexibilních D 100 mm</t>
  </si>
  <si>
    <t>m</t>
  </si>
  <si>
    <t>941295826</t>
  </si>
  <si>
    <t>https://podminky.urs.cz/item/CS_URS_2022_01/212755214</t>
  </si>
  <si>
    <t>10,4+2,85+15,6</t>
  </si>
  <si>
    <t>273321311</t>
  </si>
  <si>
    <t>Základy z betonu železového (bez výztuže) desky z betonu bez zvláštních nároků na prostředí tř. C 16/20</t>
  </si>
  <si>
    <t>-1279727652</t>
  </si>
  <si>
    <t>https://podminky.urs.cz/item/CS_URS_2022_01/273321311</t>
  </si>
  <si>
    <t>Skladba C a D</t>
  </si>
  <si>
    <t xml:space="preserve">774,475*0,15    "výpočet v pol.č. 162211311</t>
  </si>
  <si>
    <t>22</t>
  </si>
  <si>
    <t>273362021</t>
  </si>
  <si>
    <t>Výztuž základů desek ze svařovaných sítí z drátů typu KARI</t>
  </si>
  <si>
    <t>348381048</t>
  </si>
  <si>
    <t>https://podminky.urs.cz/item/CS_URS_2022_01/273362021</t>
  </si>
  <si>
    <t>SKLADBA C a D</t>
  </si>
  <si>
    <t>Kari síť 6/100/100 - 4,335 kg/m2</t>
  </si>
  <si>
    <t xml:space="preserve">774,475*0,004335    "výpočet v pol.č. 162211311</t>
  </si>
  <si>
    <t xml:space="preserve">3,357*0,2       "20% na přesahy</t>
  </si>
  <si>
    <t>23</t>
  </si>
  <si>
    <t>278381165</t>
  </si>
  <si>
    <t xml:space="preserve"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</t>
  </si>
  <si>
    <t>1627827999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</si>
  <si>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1,00 do 2,00 m2 tř. C 20/25</t>
  </si>
  <si>
    <t>https://podminky.urs.cz/item/CS_URS_2022_01/278381165</t>
  </si>
  <si>
    <t>Místnost 15</t>
  </si>
  <si>
    <t xml:space="preserve">1,65*1,35*0,1       "sokl pod plynový kotel</t>
  </si>
  <si>
    <t>Svislé a kompletní konstrukce</t>
  </si>
  <si>
    <t>24</t>
  </si>
  <si>
    <t>31023105r01.1</t>
  </si>
  <si>
    <t>Zazdívka otvorů ve zdivu nadzákladovém pórobetonovými tvárnicemi pl přes 1 do 4 m2 tl 200 mm</t>
  </si>
  <si>
    <t>odvozeno ÚRS</t>
  </si>
  <si>
    <t>-1133413596</t>
  </si>
  <si>
    <t>Poznámka k položce:_x000d_
vč. zavázání nového zdiva do stávajícího</t>
  </si>
  <si>
    <t>viz. výkres č. 5 a 6</t>
  </si>
  <si>
    <t xml:space="preserve">0,67*1,97*3         "zazdívka vybouraných dveří - mezi místnostmi 13 a 16</t>
  </si>
  <si>
    <t xml:space="preserve">0,8*1,97*2           "zazdívka vybouraných dveří - mezi místnostmi 14 a 15</t>
  </si>
  <si>
    <t>25</t>
  </si>
  <si>
    <t>31023105r01.2</t>
  </si>
  <si>
    <t>1531775051</t>
  </si>
  <si>
    <t xml:space="preserve">1,47*1,2*2  "zazdívka výklenků u venkovního schodiště - předklad zazdívky 100+150mm</t>
  </si>
  <si>
    <t>26</t>
  </si>
  <si>
    <t>31023105r01.3</t>
  </si>
  <si>
    <t>Zazdívka otvorů ve zdivu nadzákladovém pórobetonovými tvárnicemi pl přes 1 do 4 m2 tl 300 mm</t>
  </si>
  <si>
    <t>1551591001</t>
  </si>
  <si>
    <t>viz. výkres č. 5, 6 a 12</t>
  </si>
  <si>
    <t>ZAZDÍVKA OKEN</t>
  </si>
  <si>
    <t xml:space="preserve">1,47*1,2*3+1,5*1,2*5    "severní pohled</t>
  </si>
  <si>
    <t xml:space="preserve">1,5*1,8          "jižní pohled</t>
  </si>
  <si>
    <t xml:space="preserve">0,3*1,8*4      "zúžení oken v jižní části</t>
  </si>
  <si>
    <t>27</t>
  </si>
  <si>
    <t>311272031</t>
  </si>
  <si>
    <t>Zdivo z pórobetonových tvárnic na tenké maltové lože, tl. zdiva 200 mm pevnost tvárnic přes P2 do P4, objemová hmotnost přes 450 do 600 kg/m3 hladkých</t>
  </si>
  <si>
    <t>-1733775829</t>
  </si>
  <si>
    <t>https://podminky.urs.cz/item/CS_URS_2022_01/311272031</t>
  </si>
  <si>
    <t>viz. výkres č. 6 až 10</t>
  </si>
  <si>
    <t>(7,15+1,37+3,4)*4,05</t>
  </si>
  <si>
    <t>(3,4+0,8)*3,55</t>
  </si>
  <si>
    <t xml:space="preserve">-0,8*1,97     "odpočet dveří</t>
  </si>
  <si>
    <t xml:space="preserve">-1,25*0,25    "odpočet překladu</t>
  </si>
  <si>
    <t>28</t>
  </si>
  <si>
    <t>311272211</t>
  </si>
  <si>
    <t>Zdivo z pórobetonových tvárnic na tenké maltové lože, tl. zdiva 300 mm pevnost tvárnic do P2, objemová hmotnost do 450 kg/m3 hladkých</t>
  </si>
  <si>
    <t>1714367466</t>
  </si>
  <si>
    <t>https://podminky.urs.cz/item/CS_URS_2022_01/311272211</t>
  </si>
  <si>
    <t>1,88*4,05</t>
  </si>
  <si>
    <t xml:space="preserve">-1,1*2,1     "odpočet dveří</t>
  </si>
  <si>
    <t xml:space="preserve">-1,3*0,25    "odpočet překladu</t>
  </si>
  <si>
    <t>29</t>
  </si>
  <si>
    <t>317142422</t>
  </si>
  <si>
    <t>Překlady nenosné z pórobetonu osazené do tenkého maltového lože, výšky do 250 mm, šířky překladu 100 mm, délky překladu přes 1000 do 1250 mm</t>
  </si>
  <si>
    <t>kus</t>
  </si>
  <si>
    <t>-132166136</t>
  </si>
  <si>
    <t>https://podminky.urs.cz/item/CS_URS_2022_01/317142422</t>
  </si>
  <si>
    <t>viz. Technická zpráva - Výpis prefabrikátů (překladů)</t>
  </si>
  <si>
    <t>7,0</t>
  </si>
  <si>
    <t>30</t>
  </si>
  <si>
    <t>317142442</t>
  </si>
  <si>
    <t>Překlady nenosné z pórobetonu osazené do tenkého maltového lože, výšky do 250 mm, šířky překladu 150 mm, délky překladu přes 1000 do 1250 mm</t>
  </si>
  <si>
    <t>-1759837370</t>
  </si>
  <si>
    <t>https://podminky.urs.cz/item/CS_URS_2022_01/317142442</t>
  </si>
  <si>
    <t>1,0</t>
  </si>
  <si>
    <t>31</t>
  </si>
  <si>
    <t>317142446</t>
  </si>
  <si>
    <t>Překlady nenosné z pórobetonu osazené do tenkého maltového lože, výšky do 250 mm, šířky překladu 150 mm, délky překladu přes 1500 do 2000 mm</t>
  </si>
  <si>
    <t>833851418</t>
  </si>
  <si>
    <t>https://podminky.urs.cz/item/CS_URS_2022_01/317142446</t>
  </si>
  <si>
    <t>32</t>
  </si>
  <si>
    <t>317143431</t>
  </si>
  <si>
    <t>Překlady nosné z pórobetonu osazené do tenkého maltového lože, pro zdi tl. 200 mm, délky překladu do 1300 mm</t>
  </si>
  <si>
    <t>-382176011</t>
  </si>
  <si>
    <t>https://podminky.urs.cz/item/CS_URS_2022_01/317143431</t>
  </si>
  <si>
    <t>2,0</t>
  </si>
  <si>
    <t>33</t>
  </si>
  <si>
    <t>317143434</t>
  </si>
  <si>
    <t>Překlady nosné z pórobetonu osazené do tenkého maltového lože, pro zdi tl. 200 mm, délky překladu přes 1800 do 2000 mm</t>
  </si>
  <si>
    <t>457209074</t>
  </si>
  <si>
    <t>https://podminky.urs.cz/item/CS_URS_2022_01/317143434</t>
  </si>
  <si>
    <t>34</t>
  </si>
  <si>
    <t>317321511</t>
  </si>
  <si>
    <t>Překlady z betonu železového (bez výztuže) tř. C 20/25</t>
  </si>
  <si>
    <t>1060018575</t>
  </si>
  <si>
    <t>https://podminky.urs.cz/item/CS_URS_2022_01/317321511</t>
  </si>
  <si>
    <t xml:space="preserve">Obetonování překladů I140 </t>
  </si>
  <si>
    <t xml:space="preserve">0,2*0,14*3,3       "ozn. a</t>
  </si>
  <si>
    <t xml:space="preserve">0,15*0,14*3,3    "ozn. a</t>
  </si>
  <si>
    <t xml:space="preserve">0,4*0,14*1,75    "ozn. b</t>
  </si>
  <si>
    <t xml:space="preserve">0,35*0,14*1,75  "ozn. c</t>
  </si>
  <si>
    <t xml:space="preserve">0,15*0,05*1,8*8     "ozn. f</t>
  </si>
  <si>
    <t>35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</si>
  <si>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</si>
  <si>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</si>
  <si>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1044698662</t>
  </si>
  <si>
    <t>https://podminky.urs.cz/item/CS_URS_2022_01/317351107</t>
  </si>
  <si>
    <t xml:space="preserve">(0,2+0,14*2)*3,3       "ozn. a</t>
  </si>
  <si>
    <t xml:space="preserve">(0,15+0,14*2)*3,3    "ozn. a</t>
  </si>
  <si>
    <t xml:space="preserve">(0,4+0,14*2)*1,75    "ozn. b</t>
  </si>
  <si>
    <t xml:space="preserve">(0,35+0,14*2)*1,75  "ozn. c</t>
  </si>
  <si>
    <t xml:space="preserve">(0,15+0,05)*1,8*8     "ozn. f</t>
  </si>
  <si>
    <t>36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</si>
  <si>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</si>
  <si>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</si>
  <si>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-1176702002</t>
  </si>
  <si>
    <t>https://podminky.urs.cz/item/CS_URS_2022_01/317351108</t>
  </si>
  <si>
    <t>37</t>
  </si>
  <si>
    <t>317944321</t>
  </si>
  <si>
    <t>Válcované nosníky dodatečně osazované do připravených otvorů bez zazdění hlav do č. 12</t>
  </si>
  <si>
    <t>-1304586435</t>
  </si>
  <si>
    <t>https://podminky.urs.cz/item/CS_URS_2022_01/317944321</t>
  </si>
  <si>
    <t>L50/50/5 - 3,77 kg/m</t>
  </si>
  <si>
    <t>1,8*8*0,00377</t>
  </si>
  <si>
    <t>38</t>
  </si>
  <si>
    <t>317944323</t>
  </si>
  <si>
    <t>Válcované nosníky dodatečně osazované do připravených otvorů bez zazdění hlav č. 14 až 22</t>
  </si>
  <si>
    <t>1517928981</t>
  </si>
  <si>
    <t>https://podminky.urs.cz/item/CS_URS_2022_01/317944323</t>
  </si>
  <si>
    <t>I140 - 14,4 kg/m</t>
  </si>
  <si>
    <t>(3,3*2*2+1,75*5)*0,0144</t>
  </si>
  <si>
    <t>39</t>
  </si>
  <si>
    <t>340271025</t>
  </si>
  <si>
    <t>Zazdívka otvorů v příčkách nebo stěnách pórobetonovými tvárnicemi plochy přes 1 m2 do 4 m2, objemová hmotnost 500 kg/m3, tloušťka příčky 100 mm</t>
  </si>
  <si>
    <t>-1689328372</t>
  </si>
  <si>
    <t>https://podminky.urs.cz/item/CS_URS_2022_01/340271025</t>
  </si>
  <si>
    <t xml:space="preserve">1,06*2,0      "zazdívka výtahových dveří</t>
  </si>
  <si>
    <t>40</t>
  </si>
  <si>
    <t>340271045</t>
  </si>
  <si>
    <t>Zazdívka otvorů v příčkách nebo stěnách pórobetonovými tvárnicemi plochy přes 1 m2 do 4 m2, objemová hmotnost 500 kg/m3, tloušťka příčky 150 mm</t>
  </si>
  <si>
    <t>-184483003</t>
  </si>
  <si>
    <t>https://podminky.urs.cz/item/CS_URS_2022_01/340271045</t>
  </si>
  <si>
    <t xml:space="preserve">1,5*1,8*7+3,0*3,2    "jižní pohled</t>
  </si>
  <si>
    <t>41</t>
  </si>
  <si>
    <t>342272225</t>
  </si>
  <si>
    <t>Příčky z pórobetonových tvárnic hladkých na tenké maltové lože objemová hmotnost do 500 kg/m3, tloušťka příčky 100 mm</t>
  </si>
  <si>
    <t>-2079583088</t>
  </si>
  <si>
    <t>https://podminky.urs.cz/item/CS_URS_2022_01/342272225</t>
  </si>
  <si>
    <t>(1,5*2+2,45+3,65+1,8)*4,05</t>
  </si>
  <si>
    <t>(3,05+2,6)*3,55</t>
  </si>
  <si>
    <t>1,1*2,1</t>
  </si>
  <si>
    <t xml:space="preserve">-0,8*1,97    "odpočet dveří</t>
  </si>
  <si>
    <t>42</t>
  </si>
  <si>
    <t>342272245</t>
  </si>
  <si>
    <t>Příčky z pórobetonových tvárnic hladkých na tenké maltové lože objemová hmotnost do 500 kg/m3, tloušťka příčky 150 mm</t>
  </si>
  <si>
    <t>1552037567</t>
  </si>
  <si>
    <t>https://podminky.urs.cz/item/CS_URS_2022_01/342272245</t>
  </si>
  <si>
    <t>(3,26+3,0)*4,05</t>
  </si>
  <si>
    <t>(6,855+7,75+7,35+0,99+7,8)*3,55</t>
  </si>
  <si>
    <t xml:space="preserve">-1,45*1,97-1,0*1,97-2,75*3,0   "odpočet dveří</t>
  </si>
  <si>
    <t xml:space="preserve">-1,75*0,25-1,25*0,25-3,3*0,14   "odpočet překladu</t>
  </si>
  <si>
    <t>43</t>
  </si>
  <si>
    <t>342291111</t>
  </si>
  <si>
    <t>Ukotvení příček polyuretanovou pěnou, tl. příčky do 100 mm</t>
  </si>
  <si>
    <t>1240292395</t>
  </si>
  <si>
    <t>https://podminky.urs.cz/item/CS_URS_2022_01/342291111</t>
  </si>
  <si>
    <t xml:space="preserve">1,5*2+2,45+3,65+1,8+3,05+2,6   "příčky tl 10cm</t>
  </si>
  <si>
    <t>44</t>
  </si>
  <si>
    <t>342291112</t>
  </si>
  <si>
    <t>Ukotvení příček polyuretanovou pěnou, tl. příčky přes 100 mm</t>
  </si>
  <si>
    <t>-1313238652</t>
  </si>
  <si>
    <t>https://podminky.urs.cz/item/CS_URS_2022_01/342291112</t>
  </si>
  <si>
    <t xml:space="preserve">3,26+6,855+7,75+7,35+0,99+7,8       "příčky tl. 15cm</t>
  </si>
  <si>
    <t>45</t>
  </si>
  <si>
    <t>342291131</t>
  </si>
  <si>
    <t>Ukotvení příček plochými kotvami, do konstrukce betonové</t>
  </si>
  <si>
    <t>-2003418477</t>
  </si>
  <si>
    <t>https://podminky.urs.cz/item/CS_URS_2022_01/342291131</t>
  </si>
  <si>
    <t>3,55*14</t>
  </si>
  <si>
    <t>4,05*12</t>
  </si>
  <si>
    <t>46</t>
  </si>
  <si>
    <t>346272236</t>
  </si>
  <si>
    <t>Přizdívky z pórobetonových tvárnic objemová hmotnost do 500 kg/m3, na tenké maltové lože, tloušťka přizdívky 100 mm</t>
  </si>
  <si>
    <t>1954044765</t>
  </si>
  <si>
    <t>https://podminky.urs.cz/item/CS_URS_2022_01/346272236</t>
  </si>
  <si>
    <t>Skladba A1</t>
  </si>
  <si>
    <t xml:space="preserve">(0,64+1,0*3+0,58*2+0,8+0,65+0,1*2+0,15)*4,05       "zúžené části </t>
  </si>
  <si>
    <t xml:space="preserve">-0,3*0,5*8-0,425*0,5-0,55*0,5  "odpočet snížené části u stropních nosníků</t>
  </si>
  <si>
    <t>Skladba A2</t>
  </si>
  <si>
    <t>1,5*4,05</t>
  </si>
  <si>
    <t xml:space="preserve">-1,5*1,2   "odpočet okna</t>
  </si>
  <si>
    <t>Skladba B</t>
  </si>
  <si>
    <t xml:space="preserve">0,5*4,05     "místnost 3</t>
  </si>
  <si>
    <t xml:space="preserve">0,5*4,05     "místnost 5 a 6</t>
  </si>
  <si>
    <t>47</t>
  </si>
  <si>
    <t>346272256</t>
  </si>
  <si>
    <t>Přizdívky z pórobetonových tvárnic objemová hmotnost do 500 kg/m3, na tenké maltové lože, tloušťka přizdívky 150 mm</t>
  </si>
  <si>
    <t>1133796535</t>
  </si>
  <si>
    <t>https://podminky.urs.cz/item/CS_URS_2022_01/346272256</t>
  </si>
  <si>
    <t xml:space="preserve">3,27*4,05      "místnost 15</t>
  </si>
  <si>
    <t xml:space="preserve">(5,45+2,55)*4,05   "místnost 3</t>
  </si>
  <si>
    <t xml:space="preserve">(2,55+3,75)*4,05     "místnost 5, 6 a 8</t>
  </si>
  <si>
    <t xml:space="preserve">-1,5*1,8*5       "odpočet oken</t>
  </si>
  <si>
    <t>48</t>
  </si>
  <si>
    <t>346272266</t>
  </si>
  <si>
    <t>Přizdívky z pórobetonových tvárnic objemová hmotnost do 500 kg/m3, na tenké maltové lože, tloušťka přizdívky 200 mm</t>
  </si>
  <si>
    <t>1256075274</t>
  </si>
  <si>
    <t>https://podminky.urs.cz/item/CS_URS_2022_01/346272266</t>
  </si>
  <si>
    <t>(25,8+15,95+7,4+2,75+0,91+3,26+5,85)*4,05</t>
  </si>
  <si>
    <t xml:space="preserve">3,26*1,1       "zvýšená část viz. řez C-C - tvárnice 200+250mm</t>
  </si>
  <si>
    <t xml:space="preserve">-0,3*0,5*8  "odpočet snížené části u stropních nosníků</t>
  </si>
  <si>
    <t xml:space="preserve">-(0,64+1,0*3+0,58*2+0,8+0,65)*4,05       "odpočet zúžené části při tl. zdiva 100/50mm</t>
  </si>
  <si>
    <t>(3,95+8,4+7,13+2,2+5,85+2,7)*4,05</t>
  </si>
  <si>
    <t xml:space="preserve">-1,5*1,8     "odpočet okna</t>
  </si>
  <si>
    <t xml:space="preserve">-2,0*0,25   "odpočet překladu</t>
  </si>
  <si>
    <t>49</t>
  </si>
  <si>
    <t>34627226r01.4</t>
  </si>
  <si>
    <t>Přizdívky z pórobetonových tvárnic objemová hmotnost do 500 kg/m3, na tenké maltové lože, tloušťka přizdívky 250 mm</t>
  </si>
  <si>
    <t>-427725241</t>
  </si>
  <si>
    <t>Vodorovné konstrukce</t>
  </si>
  <si>
    <t>50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</si>
  <si>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</si>
  <si>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</si>
  <si>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-1058751773</t>
  </si>
  <si>
    <t>https://podminky.urs.cz/item/CS_URS_2022_01/411388531</t>
  </si>
  <si>
    <t>Místnost 16</t>
  </si>
  <si>
    <t xml:space="preserve">0,6*0,6*0,3    "prostup VZT</t>
  </si>
  <si>
    <t>51</t>
  </si>
  <si>
    <t>413232211</t>
  </si>
  <si>
    <t>Zazdívka zhlaví stropních trámů nebo válcovaných nosníků pálenými cihlami válcovaných nosníků, výšky do 150 mm</t>
  </si>
  <si>
    <t>654833022</t>
  </si>
  <si>
    <t>https://podminky.urs.cz/item/CS_URS_2022_01/413232211</t>
  </si>
  <si>
    <t xml:space="preserve">2,0*2*2+3,0*2+2,0*2     "I140</t>
  </si>
  <si>
    <t xml:space="preserve">8,0*2       "L50</t>
  </si>
  <si>
    <t>Úpravy povrchů, podlahy a osazování výplní</t>
  </si>
  <si>
    <t>52</t>
  </si>
  <si>
    <t>611131111</t>
  </si>
  <si>
    <t>Podkladní a spojovací vrstva vnitřních omítaných ploch polymercementový spojovací můstek nanášený ručně stropů</t>
  </si>
  <si>
    <t>-1909508424</t>
  </si>
  <si>
    <t>https://podminky.urs.cz/item/CS_URS_2022_01/611131111</t>
  </si>
  <si>
    <t>viz. výkres č.6 a Technická zpráva</t>
  </si>
  <si>
    <t>SKLADBA E</t>
  </si>
  <si>
    <t>Místnost 1</t>
  </si>
  <si>
    <t>3,15*3,0</t>
  </si>
  <si>
    <t xml:space="preserve">2,8*0,45*2+3,0*0,65*2      "boky nosníku</t>
  </si>
  <si>
    <t>Místnost 2</t>
  </si>
  <si>
    <t>3,875*3,0+1,5*0,8*2</t>
  </si>
  <si>
    <t xml:space="preserve">1,5*0,45*2+3,875*0,45*2+3,0*0,65         "boky nosníku</t>
  </si>
  <si>
    <t>Místnost 3</t>
  </si>
  <si>
    <t>4,65*7,8+3,0*0,7</t>
  </si>
  <si>
    <t xml:space="preserve">-0,55*0,7     "odpočet sloupu</t>
  </si>
  <si>
    <t xml:space="preserve">4,65*0,45*2*3-0,55*0,45*2       "boky nosníků</t>
  </si>
  <si>
    <t>Místnost 4</t>
  </si>
  <si>
    <t>1,5*6,1</t>
  </si>
  <si>
    <t xml:space="preserve">1,5*0,45*2*2      "boky nosníků</t>
  </si>
  <si>
    <t>Místnost 5</t>
  </si>
  <si>
    <t>3,05*2,75</t>
  </si>
  <si>
    <t xml:space="preserve">3,05*0,45*2+2,6*0,45  "boky nosníků</t>
  </si>
  <si>
    <t>Místnost 6</t>
  </si>
  <si>
    <t>3,05*2,05</t>
  </si>
  <si>
    <t xml:space="preserve">3,05*0,45+2,6*0,45  "boky nosníků</t>
  </si>
  <si>
    <t>Místnost 7</t>
  </si>
  <si>
    <t>2,05*1,8</t>
  </si>
  <si>
    <t>Místnost 8</t>
  </si>
  <si>
    <t>0,9*1,8</t>
  </si>
  <si>
    <t>Místnost 9</t>
  </si>
  <si>
    <t>1,88*1,4-0,33*0,77</t>
  </si>
  <si>
    <t>4,625*3,0+3,46*6,1+7,885*8,5</t>
  </si>
  <si>
    <t xml:space="preserve">3,0*0,65*2+8,5*0,65+6,1*0,65+8,2*0,65+3,975*0,45*2+3,0*0,45*2*3+7,075*0,45*2*2     "boky nosníků</t>
  </si>
  <si>
    <t>5,7*8,2</t>
  </si>
  <si>
    <t xml:space="preserve">5,7*0,45*2*4+2,3*0,65   "boky nosníků</t>
  </si>
  <si>
    <t>5,85*8,35</t>
  </si>
  <si>
    <t xml:space="preserve">2,3*0,65+5,35*0,65+5,65*0,45*2*3+5,65*0,45      "boky nosníků</t>
  </si>
  <si>
    <t>7,0*0,45+8,11*5,15+7,2*2,95</t>
  </si>
  <si>
    <t xml:space="preserve">7,75*0,65+5,15*0,65+7,075*0,45*2+7,0*0,45+6,775*0,45*2      "boky nosníků</t>
  </si>
  <si>
    <t>Místnost 14</t>
  </si>
  <si>
    <t>16,1*8,345</t>
  </si>
  <si>
    <t xml:space="preserve">7,95*0,65*2+7,075*0,45*2+6,955*0,45*2+8,45*0,45*2*2     "boky nosníků</t>
  </si>
  <si>
    <t>3,27*5,6+1,05*0,4+1,22*1,04</t>
  </si>
  <si>
    <t xml:space="preserve">7,04*0,65+3,05*0,45*2*2+3,05*0,45+1,0*0,45            "boky nosníků</t>
  </si>
  <si>
    <t>3,26*6,8</t>
  </si>
  <si>
    <t xml:space="preserve">0,9*0,65+5,2*0,65+6,8*0,65+3,0*0,45*2*3        "boky nosníků</t>
  </si>
  <si>
    <t xml:space="preserve">3,0*1,37        "stěna do +5,05m</t>
  </si>
  <si>
    <t>15,75*17,45+7,15*5,15</t>
  </si>
  <si>
    <t xml:space="preserve">-0,6*0,8*2    "odpočet sloupů</t>
  </si>
  <si>
    <t xml:space="preserve">8,2*0,65+8,22*0,65*2+7,77*0,65*2+4,8*0,65+8,425*0,45*2*5+6,775*0,45*2*7+8,4*0,45      "boky nosníků</t>
  </si>
  <si>
    <t>Místnost 18</t>
  </si>
  <si>
    <t>7,15*3,0+3,0*0,75</t>
  </si>
  <si>
    <t xml:space="preserve">2,95*0,65+6,775*0,45*2  "boky nosníků</t>
  </si>
  <si>
    <t>53</t>
  </si>
  <si>
    <t>611142001</t>
  </si>
  <si>
    <t>Potažení vnitřních ploch pletivem v ploše nebo pruzích, na plném podkladu sklovláknitým vtlačením do tmelu stropů</t>
  </si>
  <si>
    <t>625660861</t>
  </si>
  <si>
    <t>https://podminky.urs.cz/item/CS_URS_2022_01/611142001</t>
  </si>
  <si>
    <t>54</t>
  </si>
  <si>
    <t>611381037</t>
  </si>
  <si>
    <t>Omítka tenkovrstvá minerální vnitřních ploch bez penetrace zatíraná (škrábaná), zrnitost 3,0 mm vodorovných konstrukcí stropů žebrových nebo osamělých trámů</t>
  </si>
  <si>
    <t>913707380</t>
  </si>
  <si>
    <t>https://podminky.urs.cz/item/CS_URS_2022_01/611381037</t>
  </si>
  <si>
    <t>55</t>
  </si>
  <si>
    <t>612131111</t>
  </si>
  <si>
    <t>Podkladní a spojovací vrstva vnitřních omítaných ploch polymercementový spojovací můstek nanášený ručně stěn</t>
  </si>
  <si>
    <t>-687509015</t>
  </si>
  <si>
    <t>https://podminky.urs.cz/item/CS_URS_2022_01/612131111</t>
  </si>
  <si>
    <t>viz. Technická zpráva</t>
  </si>
  <si>
    <t>OTLUČENÉ STĚNY</t>
  </si>
  <si>
    <t xml:space="preserve">1143,093     "výpočet v pol.č. 978013191</t>
  </si>
  <si>
    <t>56</t>
  </si>
  <si>
    <t>612131121</t>
  </si>
  <si>
    <t>Podkladní a spojovací vrstva vnitřních omítaných ploch penetrace disperzní nanášená ručně stěn</t>
  </si>
  <si>
    <t>-674221750</t>
  </si>
  <si>
    <t>https://podminky.urs.cz/item/CS_URS_2022_01/612131121</t>
  </si>
  <si>
    <t>(3,15+3,0)*2*3,9</t>
  </si>
  <si>
    <t xml:space="preserve">-3,0*0,525    "odpočet stropních nosníků</t>
  </si>
  <si>
    <t xml:space="preserve">-3,0*3,2-2,75*3,0        "odpočet dveří</t>
  </si>
  <si>
    <t>(3,875+4,6)*2*3,9</t>
  </si>
  <si>
    <t xml:space="preserve">-3,0*0,575-1,5*0,4*2      "odpočet stropních nosníků</t>
  </si>
  <si>
    <t xml:space="preserve">-2,75*3,0*2-0,8*1,97*2      "odpočet dveří</t>
  </si>
  <si>
    <t>(4,65+8,5)*2*3,9</t>
  </si>
  <si>
    <t xml:space="preserve">(0,55+0,7)*2*3,5     "sloup</t>
  </si>
  <si>
    <t>((1,5+1,8*2)*0,35*2)+((1,5+1,8*2)*0,4*2) "ostění oken</t>
  </si>
  <si>
    <t xml:space="preserve">-1,5*1,8*4    "odpočet oken</t>
  </si>
  <si>
    <t xml:space="preserve">-0,8*1,97      "odpočet dveří</t>
  </si>
  <si>
    <t xml:space="preserve">-0,3*0,4*4*2          "odpočet stropních nosníků</t>
  </si>
  <si>
    <t>(1,5+6,1)*2*3,9</t>
  </si>
  <si>
    <t xml:space="preserve">-0,3*0,4*2*2          "odpočet stropních nosníků</t>
  </si>
  <si>
    <t xml:space="preserve">-0,8*1,97*5  "odpočet dveří</t>
  </si>
  <si>
    <t>(3,05+2,75)*2*3,9</t>
  </si>
  <si>
    <t xml:space="preserve">(1,5+1,8*2)*0,35       "ostění okna</t>
  </si>
  <si>
    <t xml:space="preserve">-1,5*1,8    "odpočet okna</t>
  </si>
  <si>
    <t xml:space="preserve">-2,6*0,4-0,3*0,4*2          "odpočet stropních nosníků</t>
  </si>
  <si>
    <t>(3,05+2,05)*2*3,9</t>
  </si>
  <si>
    <t xml:space="preserve">-2,6*0,4-3,05*0,4          "odpočet stropních nosníků</t>
  </si>
  <si>
    <t>(2,05+1,8)*2*3,9</t>
  </si>
  <si>
    <t xml:space="preserve">-0,8*1,97-0,7*1,97      "odpočet dveří</t>
  </si>
  <si>
    <t>(0,9+1,8)*2*3,9</t>
  </si>
  <si>
    <t xml:space="preserve">-0,7*1,97      "odpočet dveří</t>
  </si>
  <si>
    <t>(1,88+1,4)*2*3,9</t>
  </si>
  <si>
    <t xml:space="preserve">-0,77*3,9   "odpočet schodiště</t>
  </si>
  <si>
    <t xml:space="preserve">(1,5+1,2*2)*0,4       "ostění okna</t>
  </si>
  <si>
    <t xml:space="preserve">-1,5*1,2    "odpočet okna</t>
  </si>
  <si>
    <t xml:space="preserve">(1,1+2,1*2)*0,2       "ostění dveří</t>
  </si>
  <si>
    <t>(15,82+8,5)*2*3,9</t>
  </si>
  <si>
    <t xml:space="preserve">(0,8+1,97*2)*0,15          "ostění dveří</t>
  </si>
  <si>
    <t xml:space="preserve">-2,75*3,0-1,45*2,55*3-1,45*1,97-1,0*1,97-0,8*1,97-1,99*2,14          "odpočet dveří</t>
  </si>
  <si>
    <t xml:space="preserve">-8,2*0,6-1,02*0,6*2-0,55*0,6*2     "odpočet stropních nosníků</t>
  </si>
  <si>
    <t>(5,7+8,2)*2*3,9</t>
  </si>
  <si>
    <t xml:space="preserve">(1,45+2,55*2)*0,3        "ostění dveří</t>
  </si>
  <si>
    <t xml:space="preserve">-1,45*2,55         "odpočet dveří</t>
  </si>
  <si>
    <t xml:space="preserve">-0,3*0,4*2*4    "odpočet stropních nosníků</t>
  </si>
  <si>
    <t>((5,85+8,35)*2*3,9)+0,19*3,5*2</t>
  </si>
  <si>
    <t xml:space="preserve">(1,45+2,55)*0,3      "ostění dveří</t>
  </si>
  <si>
    <t xml:space="preserve">-0,3*0,4*5-5,35*0,6-2,3*0,6       "odpočet stropních nosníků</t>
  </si>
  <si>
    <t>(8,11+8,55)*2*3,9</t>
  </si>
  <si>
    <t xml:space="preserve">(1,45+1,97)*2*0,1       "ostění dveří</t>
  </si>
  <si>
    <t xml:space="preserve">-1,45*1,97         "odpočet dveří</t>
  </si>
  <si>
    <t xml:space="preserve">-0,3*0,4-7,0*0,4-5,15*0,6-7,75*0,6       "odpočet stropních nosníků</t>
  </si>
  <si>
    <t>((16,1+8,345)*2*3,9)+0,2*3,9*2*2</t>
  </si>
  <si>
    <t xml:space="preserve">(1,45+2,55*2)*0,35        "ostění dveří</t>
  </si>
  <si>
    <t xml:space="preserve">-0,55*0,6*2-0,3*0,4*2*2   "odpočet stropních nosníků</t>
  </si>
  <si>
    <t>((3,27+7,04)*2*3,9)+0,17*3,9*2</t>
  </si>
  <si>
    <t xml:space="preserve">-0,8*1,97       "odpočet dveří</t>
  </si>
  <si>
    <t xml:space="preserve">-0,3*0,4*2-7,05*0,6         "odpočet stropních nosníků</t>
  </si>
  <si>
    <t>((3,26+6,8)*2*3,9)+0,05*3,5*2+0,16*3,5*2+((3,26+0,93*2)*1,37)</t>
  </si>
  <si>
    <t xml:space="preserve">-1,0*1,97     "odpočet dveří</t>
  </si>
  <si>
    <t xml:space="preserve">-0,3*0,4*3-6,8*0,6         "odpočet stropních nosníků</t>
  </si>
  <si>
    <t>((15,825+22,6)*2*3,9)+0,375*3,9*2+0,45*3,9*2+0,21*3,9*2</t>
  </si>
  <si>
    <t xml:space="preserve">(0,6+0,8)*2*3,5    "sloup</t>
  </si>
  <si>
    <t xml:space="preserve">-1,99*2,14-3,0*2,875   "odpočet dveří/vrat</t>
  </si>
  <si>
    <t xml:space="preserve">-0,55*0,6*2-0,3*0,4*13-4,8*0,6       "odpočet stropních nosníků</t>
  </si>
  <si>
    <t>(7,15+3,0)*2*3,9</t>
  </si>
  <si>
    <t xml:space="preserve">(3,0+3,35)*2*0,8       "ostění vrat</t>
  </si>
  <si>
    <t xml:space="preserve">-3,0*3,35-3,0*2,875   "odpočet vrat</t>
  </si>
  <si>
    <t xml:space="preserve">-0,3*0,4-2,95*0,6    "odpočet stropních nosníků</t>
  </si>
  <si>
    <t>57</t>
  </si>
  <si>
    <t>612142001</t>
  </si>
  <si>
    <t>Potažení vnitřních ploch pletivem v ploše nebo pruzích, na plném podkladu sklovláknitým vtlačením do tmelu stěn</t>
  </si>
  <si>
    <t>-1895638485</t>
  </si>
  <si>
    <t>https://podminky.urs.cz/item/CS_URS_2022_01/612142001</t>
  </si>
  <si>
    <t xml:space="preserve">1569,489    "výpočet v pol.č. 612131121</t>
  </si>
  <si>
    <t>58</t>
  </si>
  <si>
    <t>612321121</t>
  </si>
  <si>
    <t>Omítka vápenocementová vnitřních ploch nanášená ručně jednovrstvá, tloušťky do 10 mm hladká svislých konstrukcí stěn</t>
  </si>
  <si>
    <t>409768690</t>
  </si>
  <si>
    <t>https://podminky.urs.cz/item/CS_URS_2022_01/612321121</t>
  </si>
  <si>
    <t>59</t>
  </si>
  <si>
    <t>612381036</t>
  </si>
  <si>
    <t>Omítka tenkovrstvá minerální vnitřních ploch bez penetrace zatíraná (škrábaná), zrnitost 3,0 mm svislých konstrukcí stěn v podlaží i na schodišti</t>
  </si>
  <si>
    <t>400378275</t>
  </si>
  <si>
    <t>https://podminky.urs.cz/item/CS_URS_2022_01/612381036</t>
  </si>
  <si>
    <t xml:space="preserve">1569,489    "celková plocha stěn - výpočet v pol.č. 612131121</t>
  </si>
  <si>
    <t xml:space="preserve">-75,57         "odpočet ker. obkladů - výpočet v pol.č. 781474117</t>
  </si>
  <si>
    <t>60</t>
  </si>
  <si>
    <t>615142012</t>
  </si>
  <si>
    <t>Potažení vnitřních ploch pletivem v ploše nebo pruzích, na plném podkladu rabicovým provizorním přichycením nosníků</t>
  </si>
  <si>
    <t>2107924506</t>
  </si>
  <si>
    <t>https://podminky.urs.cz/item/CS_URS_2022_01/615142012</t>
  </si>
  <si>
    <t>I140 ve stávajícím zdivu</t>
  </si>
  <si>
    <t xml:space="preserve">(0,35+0,15*2)*3,3       "a</t>
  </si>
  <si>
    <t xml:space="preserve">(0,4+0,15*2)*1,75     "b</t>
  </si>
  <si>
    <t>61</t>
  </si>
  <si>
    <t>622131121</t>
  </si>
  <si>
    <t>Podkladní a spojovací vrstva vnějších omítaných ploch penetrace nanášená ručně stěn</t>
  </si>
  <si>
    <t>-125623798</t>
  </si>
  <si>
    <t>https://podminky.urs.cz/item/CS_URS_2022_01/622131121</t>
  </si>
  <si>
    <t>viz. výkres č. 6 a 12</t>
  </si>
  <si>
    <t>ZAZDÍVKY</t>
  </si>
  <si>
    <t>Jižní pohled</t>
  </si>
  <si>
    <t>1,5*1,8*4</t>
  </si>
  <si>
    <t>1,8*1,5*4</t>
  </si>
  <si>
    <t>3,0*3,2</t>
  </si>
  <si>
    <t>(1,8+1,5*2)*4*0,15</t>
  </si>
  <si>
    <t>(1,5+1,8*2)*0,15</t>
  </si>
  <si>
    <t>Severní pohled</t>
  </si>
  <si>
    <t>1,5*1,2*5</t>
  </si>
  <si>
    <t>1,47*1,2*3</t>
  </si>
  <si>
    <t>62</t>
  </si>
  <si>
    <t>622135002</t>
  </si>
  <si>
    <t>Vyrovnání nerovností podkladu vnějších omítaných ploch maltou, tloušťky do 10 mm cementovou stěn</t>
  </si>
  <si>
    <t>152513545</t>
  </si>
  <si>
    <t>https://podminky.urs.cz/item/CS_URS_2022_01/622135002</t>
  </si>
  <si>
    <t>Skladba A3</t>
  </si>
  <si>
    <t xml:space="preserve">(15,22+2,85+10,77+2,45+1,55)*2,425     </t>
  </si>
  <si>
    <t>63</t>
  </si>
  <si>
    <t>622143003</t>
  </si>
  <si>
    <t>Montáž omítkových profilů plastových, pozinkovaných nebo dřevěných upevněných vtlačením do podkladní vrstvy nebo přibitím rohových s tkaninou</t>
  </si>
  <si>
    <t>-1925561191</t>
  </si>
  <si>
    <t>https://podminky.urs.cz/item/CS_URS_2022_01/622143003</t>
  </si>
  <si>
    <t>INTERIÉR</t>
  </si>
  <si>
    <t>Vnější rohy místností</t>
  </si>
  <si>
    <t xml:space="preserve">3,9*64   </t>
  </si>
  <si>
    <t>Ostění oken</t>
  </si>
  <si>
    <t>(1,5+1,8*2)*8</t>
  </si>
  <si>
    <t>1,5+1,2*2</t>
  </si>
  <si>
    <t>Ostění vrat / dveří</t>
  </si>
  <si>
    <t>3,0+3,5*2</t>
  </si>
  <si>
    <t>3,0+2,875*2</t>
  </si>
  <si>
    <t>3,0+3,15*2</t>
  </si>
  <si>
    <t>(1,99+2,14*2)*2</t>
  </si>
  <si>
    <t>(1,45+2,55*2)*3</t>
  </si>
  <si>
    <t>1,45+1,97*2</t>
  </si>
  <si>
    <t>0,8+1,97*2</t>
  </si>
  <si>
    <t>1,0+1,97*2</t>
  </si>
  <si>
    <t>1,1+2,1*2</t>
  </si>
  <si>
    <t>Hrany stropních nosníků</t>
  </si>
  <si>
    <t>3,0+4,8+8,22*2+7,77*2+7,95*2+8,2*2+7,7*2+5+8,4+5,15+7,1+6,1+6,8+5,2*2+0,9+2,3+6,1+3,0+2,3+5,35+3,0*2+6,645*2*8+8,45*2*7+6,775*2+7,075*3+7,075*2*4</t>
  </si>
  <si>
    <t>3,0*2*8+5,585*2*4+5,65*2*4+3,975*2+3,325*2+2,82*2+4,615*2*3+1,5*2*2+3,05*2*4+2,6*2</t>
  </si>
  <si>
    <t>64</t>
  </si>
  <si>
    <t>590PC01.3</t>
  </si>
  <si>
    <t>Lišta rohová AL s tkaninou 10/10 /2,5m</t>
  </si>
  <si>
    <t>2057019894</t>
  </si>
  <si>
    <t>1074,695*1,05 "Přepočtené koeficientem množství</t>
  </si>
  <si>
    <t>65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</si>
  <si>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</si>
  <si>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</si>
  <si>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1694520860</t>
  </si>
  <si>
    <t>https://podminky.urs.cz/item/CS_URS_2022_01/622143004</t>
  </si>
  <si>
    <t>viz. Výpis prvků</t>
  </si>
  <si>
    <t>Okna</t>
  </si>
  <si>
    <t>66</t>
  </si>
  <si>
    <t>59051516</t>
  </si>
  <si>
    <t>profil začišťovací PVC pro ostění vnitřních omítek</t>
  </si>
  <si>
    <t>-1363594980</t>
  </si>
  <si>
    <t>44,7*1,05 "Přepočtené koeficientem množství</t>
  </si>
  <si>
    <t>67</t>
  </si>
  <si>
    <t>622324111</t>
  </si>
  <si>
    <t>Omítka vápenocementová strukturální (břízolitová) vnějších ploch nanášená ručně škrábaná stěn</t>
  </si>
  <si>
    <t>-570350467</t>
  </si>
  <si>
    <t>https://podminky.urs.cz/item/CS_URS_2022_01/622324111</t>
  </si>
  <si>
    <t xml:space="preserve">49,137    "výpočet v pol.č. 622131121</t>
  </si>
  <si>
    <t>68</t>
  </si>
  <si>
    <t>631311135</t>
  </si>
  <si>
    <t>Mazanina z betonu prostého bez zvýšených nároků na prostředí tl. přes 120 do 240 mm tř. C 20/25</t>
  </si>
  <si>
    <t>-1507877037</t>
  </si>
  <si>
    <t>https://podminky.urs.cz/item/CS_URS_2022_01/631311135</t>
  </si>
  <si>
    <t>Skladba podlahy C a D</t>
  </si>
  <si>
    <t>C*0,14</t>
  </si>
  <si>
    <t>D*0,147</t>
  </si>
  <si>
    <t>69</t>
  </si>
  <si>
    <t>631362021</t>
  </si>
  <si>
    <t>Výztuž mazanin ze svařovaných sítí z drátů typu KARI</t>
  </si>
  <si>
    <t>-738337221</t>
  </si>
  <si>
    <t>https://podminky.urs.cz/item/CS_URS_2022_01/631362021</t>
  </si>
  <si>
    <t>Kari sít 8/100/100 - 7,667 kg/m2</t>
  </si>
  <si>
    <t>(C+D)*0,007667</t>
  </si>
  <si>
    <t xml:space="preserve">6,683*0,2      "20% na přesahy</t>
  </si>
  <si>
    <t>70</t>
  </si>
  <si>
    <t>632481212</t>
  </si>
  <si>
    <t>Separační vrstva k oddělení podlahových vrstev z asfaltovaného pásu</t>
  </si>
  <si>
    <t>-1836072395</t>
  </si>
  <si>
    <t>https://podminky.urs.cz/item/CS_URS_2022_01/632481212</t>
  </si>
  <si>
    <t>C+D</t>
  </si>
  <si>
    <t>71</t>
  </si>
  <si>
    <t>633131112</t>
  </si>
  <si>
    <t>Povrchová úprava vsypovou směsí průmyslových betonových podlah těžký provoz s přísadou karbidu, tl. 3 mm</t>
  </si>
  <si>
    <t>1976595698</t>
  </si>
  <si>
    <t>https://podminky.urs.cz/item/CS_URS_2022_01/633131112</t>
  </si>
  <si>
    <t>Poznámka k položce:_x000d_
Ceny obsahují i náklady na oživení betonového povrchu rotační hladičkou, na nanesení vsypové směsi ve 2 vrstvách, na zapravení obou vrstev rotační hladičkou a na ochranný nátěr proti odpařování vody.</t>
  </si>
  <si>
    <t>Skladba D</t>
  </si>
  <si>
    <t xml:space="preserve">0,8*0,2   "práh dveří</t>
  </si>
  <si>
    <t xml:space="preserve">1,45*0,35     "práh dveří</t>
  </si>
  <si>
    <t xml:space="preserve">1,45*0,15         "práh dveří</t>
  </si>
  <si>
    <t xml:space="preserve">1,45*0,4         "práh dveří</t>
  </si>
  <si>
    <t xml:space="preserve">1,0*0,15        "práh dveří</t>
  </si>
  <si>
    <t xml:space="preserve">1,99*0,3              "práh dveří</t>
  </si>
  <si>
    <t xml:space="preserve">3,0*0,2      "práh vrat</t>
  </si>
  <si>
    <t>72</t>
  </si>
  <si>
    <t>633811111</t>
  </si>
  <si>
    <t>Broušení betonových podlah nerovností do 2 mm (stržení šlemu)</t>
  </si>
  <si>
    <t>1414904739</t>
  </si>
  <si>
    <t>https://podminky.urs.cz/item/CS_URS_2022_01/633811111</t>
  </si>
  <si>
    <t>73</t>
  </si>
  <si>
    <t>634111116</t>
  </si>
  <si>
    <t>Obvodová dilatace mezi stěnou a mazaninou nebo potěrem pružnou těsnicí páskou na bázi syntetického kaučuku výšky 150 mm</t>
  </si>
  <si>
    <t>1531420313</t>
  </si>
  <si>
    <t>https://podminky.urs.cz/item/CS_URS_2022_01/634111116</t>
  </si>
  <si>
    <t>(3,15+3,0)*2</t>
  </si>
  <si>
    <t xml:space="preserve">-3,0*2    "odpočet dveří</t>
  </si>
  <si>
    <t>(3,875+4,6)*2</t>
  </si>
  <si>
    <t xml:space="preserve">-2,75*2-0,8*2      "odpočet dveří</t>
  </si>
  <si>
    <t>(4,65+8,5)*2</t>
  </si>
  <si>
    <t xml:space="preserve">(0,55+0,7)*2     "sloup</t>
  </si>
  <si>
    <t xml:space="preserve">-0,8      "odpočet dveří</t>
  </si>
  <si>
    <t>(1,5+6,1)*2</t>
  </si>
  <si>
    <t xml:space="preserve">-0,8*5  "odpočet dveří</t>
  </si>
  <si>
    <t>(3,05+2,75)*2</t>
  </si>
  <si>
    <t>(3,05+2,05)*2</t>
  </si>
  <si>
    <t>(2,05+1,8)*2</t>
  </si>
  <si>
    <t xml:space="preserve">-0,8-0,7      "odpočet dveří</t>
  </si>
  <si>
    <t>(0,9+1,8)*2</t>
  </si>
  <si>
    <t xml:space="preserve">-0,7      "odpočet dveří</t>
  </si>
  <si>
    <t>(1,88+1,4)*2</t>
  </si>
  <si>
    <t xml:space="preserve">0,2*2       "ostění dveří</t>
  </si>
  <si>
    <t>(15,82+8,5)*2</t>
  </si>
  <si>
    <t xml:space="preserve">0,15*2      "ostění dveří</t>
  </si>
  <si>
    <t xml:space="preserve">-0,9-1,45*4-1,0-0,8-1,99          "odpočet dveří</t>
  </si>
  <si>
    <t>(5,7+8,2)*2</t>
  </si>
  <si>
    <t xml:space="preserve">0,3*2        "ostění dveří</t>
  </si>
  <si>
    <t xml:space="preserve">-1,45         "odpočet dveří</t>
  </si>
  <si>
    <t>((5,85+8,35)*2)+0,19*2</t>
  </si>
  <si>
    <t xml:space="preserve">0,3*2       "ostění dveří</t>
  </si>
  <si>
    <t>(8,11+8,55)*2</t>
  </si>
  <si>
    <t xml:space="preserve">0,1*2        "ostění dveří</t>
  </si>
  <si>
    <t>((16,1+8,345)*2)+0,2*2*2</t>
  </si>
  <si>
    <t xml:space="preserve">0,35*2        "ostění dveří</t>
  </si>
  <si>
    <t>((3,27+7,04)*2)+0,17*2</t>
  </si>
  <si>
    <t xml:space="preserve">-0,8       "odpočet dveří</t>
  </si>
  <si>
    <t>((3,26+6,8)*2)+0,05*2+0,16*2</t>
  </si>
  <si>
    <t xml:space="preserve">-1,0     "odpočet dveří</t>
  </si>
  <si>
    <t>((15,825+22,6)*2)+0,375*2+0,45*2+0,21*2</t>
  </si>
  <si>
    <t xml:space="preserve">(0,6+0,8)*2    "sloup</t>
  </si>
  <si>
    <t xml:space="preserve">-1,99-3,0   "odpočet dveří/vrat</t>
  </si>
  <si>
    <t>(7,15+3,0)*2</t>
  </si>
  <si>
    <t xml:space="preserve">0,8*2        "ostění vrat</t>
  </si>
  <si>
    <t xml:space="preserve">-3,0*2   "odpočet vrat</t>
  </si>
  <si>
    <t>74</t>
  </si>
  <si>
    <t>63411311r01.5</t>
  </si>
  <si>
    <t>Výplň dilatačních spár mazanin hliníkovým profilem 50/18/2500mm</t>
  </si>
  <si>
    <t>1422822534</t>
  </si>
  <si>
    <t>viz. výkres č. 6 a Technická zpráva</t>
  </si>
  <si>
    <t>Místnost 10 a 13</t>
  </si>
  <si>
    <t>5,15+8,45</t>
  </si>
  <si>
    <t>75</t>
  </si>
  <si>
    <t>634662111</t>
  </si>
  <si>
    <t>Výplň dilatačních spar mazanin akrylátovým tmelem, šířka spáry do 10 mm</t>
  </si>
  <si>
    <t>-1360848285</t>
  </si>
  <si>
    <t>https://podminky.urs.cz/item/CS_URS_2022_01/634662111</t>
  </si>
  <si>
    <t xml:space="preserve">4,65  "místnost 3</t>
  </si>
  <si>
    <t xml:space="preserve">8,45+8,5+7,825     "místnost 10</t>
  </si>
  <si>
    <t xml:space="preserve">5,7     "místnost 11</t>
  </si>
  <si>
    <t xml:space="preserve">5,85     "místnost 12</t>
  </si>
  <si>
    <t xml:space="preserve">8,11     "místnost 13</t>
  </si>
  <si>
    <t xml:space="preserve">16,1+8,35*2     "místnost 14</t>
  </si>
  <si>
    <t xml:space="preserve">15,75*3+17,45       "místnost 17</t>
  </si>
  <si>
    <t>76</t>
  </si>
  <si>
    <t>634911121</t>
  </si>
  <si>
    <t>Řezání dilatačních nebo smršťovacích spár v čerstvé betonové mazanině nebo potěru šířky přes 5 do 10 mm, hloubky do 10 mm</t>
  </si>
  <si>
    <t>364881555</t>
  </si>
  <si>
    <t>https://podminky.urs.cz/item/CS_URS_2022_01/634911121</t>
  </si>
  <si>
    <t>77</t>
  </si>
  <si>
    <t>637211121</t>
  </si>
  <si>
    <t>Okapový chodník z dlaždic betonových se zalitím spár cementovou maltou do písku, tl. dlaždic 40 mm</t>
  </si>
  <si>
    <t>1879001736</t>
  </si>
  <si>
    <t>https://podminky.urs.cz/item/CS_URS_2022_01/637211121</t>
  </si>
  <si>
    <t>(14,67+3,25+16,19+1,95+6,68)*0,4</t>
  </si>
  <si>
    <t>1,16*0,5</t>
  </si>
  <si>
    <t>(15,22+2,45)*0,4</t>
  </si>
  <si>
    <t>10,4*0,25</t>
  </si>
  <si>
    <t>78</t>
  </si>
  <si>
    <t>637311131</t>
  </si>
  <si>
    <t>Okapový chodník z obrubníků betonových zahradních, se zalitím spár cementovou maltou do lože z betonu prostého</t>
  </si>
  <si>
    <t>862524067</t>
  </si>
  <si>
    <t>https://podminky.urs.cz/item/CS_URS_2022_01/637311131</t>
  </si>
  <si>
    <t>14,47+2,85+16,79+1,35+7,13</t>
  </si>
  <si>
    <t>0,5+1,26</t>
  </si>
  <si>
    <t>14,77+2,85</t>
  </si>
  <si>
    <t>10,35+0,25*2</t>
  </si>
  <si>
    <t>79</t>
  </si>
  <si>
    <t>642942611</t>
  </si>
  <si>
    <t>Osazování zárubní nebo rámů kovových dveřních lisovaných nebo z úhelníků bez dveřních křídel na montážní pěnu, plochy otvoru do 2,5 m2</t>
  </si>
  <si>
    <t>1072253718</t>
  </si>
  <si>
    <t>https://podminky.urs.cz/item/CS_URS_2022_01/642942611</t>
  </si>
  <si>
    <t>80</t>
  </si>
  <si>
    <t>55331481</t>
  </si>
  <si>
    <t>zárubeň jednokřídlá ocelová pro zdění tl stěny 75-100mm rozměru 700/1970, 2100mm</t>
  </si>
  <si>
    <t>-550210240</t>
  </si>
  <si>
    <t>viz. Technická zpráva - Výpis prvků a výkres č. 6</t>
  </si>
  <si>
    <t xml:space="preserve">1,0    "ozn. 8</t>
  </si>
  <si>
    <t>81</t>
  </si>
  <si>
    <t>55331482</t>
  </si>
  <si>
    <t>zárubeň jednokřídlá ocelová pro zdění tl stěny 75-100mm rozměru 800/1970, 2100mm</t>
  </si>
  <si>
    <t>-1070528574</t>
  </si>
  <si>
    <t xml:space="preserve">3,0    "ozn. 4</t>
  </si>
  <si>
    <t>82</t>
  </si>
  <si>
    <t>642945111</t>
  </si>
  <si>
    <t>Osazování ocelových zárubní protipožárních nebo protiplynových dveří do vynechaného otvoru, s obetonováním, dveří jednokřídlových do 2,5 m2</t>
  </si>
  <si>
    <t>-140497808</t>
  </si>
  <si>
    <t>https://podminky.urs.cz/item/CS_URS_2022_01/642945111</t>
  </si>
  <si>
    <t>83</t>
  </si>
  <si>
    <t>55331557</t>
  </si>
  <si>
    <t>zárubeň jednokřídlá ocelová pro zdění s protipožární úpravou tl stěny 75-100mm rozměru 800/1970, 2100mm</t>
  </si>
  <si>
    <t>-2070874903</t>
  </si>
  <si>
    <t xml:space="preserve">2,0    "ozn. 5</t>
  </si>
  <si>
    <t xml:space="preserve">1,0    "ozn. 7</t>
  </si>
  <si>
    <t>84</t>
  </si>
  <si>
    <t>55331567</t>
  </si>
  <si>
    <t>zárubeň jednokřídlá ocelová pro zdění s protipožární úpravou tl stěny 160-200mm rozměru 800/1970, 2100mm</t>
  </si>
  <si>
    <t>-1665984702</t>
  </si>
  <si>
    <t xml:space="preserve">1,0    "ozn. 6</t>
  </si>
  <si>
    <t>85</t>
  </si>
  <si>
    <t>644941121</t>
  </si>
  <si>
    <t>Montáž průvětrníků nebo mřížek odvětrávacích montáž průchodky (trubky) se zhotovením otvoru v tepelné izolaci</t>
  </si>
  <si>
    <t>1527509014</t>
  </si>
  <si>
    <t>https://podminky.urs.cz/item/CS_URS_2022_01/644941121</t>
  </si>
  <si>
    <t>86</t>
  </si>
  <si>
    <t>42981651</t>
  </si>
  <si>
    <t>trouba pevná PVC D 150mm do 45°C</t>
  </si>
  <si>
    <t>-1854731459</t>
  </si>
  <si>
    <t>Trubní vedení</t>
  </si>
  <si>
    <t>87</t>
  </si>
  <si>
    <t>894115111</t>
  </si>
  <si>
    <t>Šachtice domovní kanalizační (revizní) se zdmi z pálených cihel na maltu cementovou se základovou deskou (dnem) z betonu, se zatřením spár, s betonovým obrubním věncem, s obezděním potrubí ve zdivu, s obetonováním potrubí v šachtě, s cementovým potěrem ve</t>
  </si>
  <si>
    <t>-1712533720</t>
  </si>
  <si>
    <t>Šachtice domovní kanalizační (revizní) se zdmi z pálených cihel na maltu cementovou se základovou deskou (dnem) z betonu, se zatřením spár, s betonovým obrubním věncem, s obezděním potrubí ve zdivu, s obetonováním potrubí v šachtě, s cementovým potěrem ve spádu k čisticí vložce, s dodáním a osazením poklopu vel. 500x500 mm obestavěného prostoru do 1,30 m3</t>
  </si>
  <si>
    <t>https://podminky.urs.cz/item/CS_URS_2022_01/894115111</t>
  </si>
  <si>
    <t>0,8*1,0*1,0</t>
  </si>
  <si>
    <t>88</t>
  </si>
  <si>
    <t>895270001</t>
  </si>
  <si>
    <t>Proplachovací a kontrolní šachta z PVC-U pro drenáže budov vnějšího průměru 315 mm pro napojení potrubí DN 200 s lapačem písku užitné výšky 350 mm</t>
  </si>
  <si>
    <t>-222108835</t>
  </si>
  <si>
    <t>https://podminky.urs.cz/item/CS_URS_2022_01/895270001</t>
  </si>
  <si>
    <t>viz. Technická zpráva - Výpis prvků</t>
  </si>
  <si>
    <t xml:space="preserve">4,0   "ozn. 25</t>
  </si>
  <si>
    <t>89</t>
  </si>
  <si>
    <t>895270021</t>
  </si>
  <si>
    <t>Proplachovací a kontrolní šachta z PVC-U pro drenáže budov vnějšího průměru 315 mm šachtové prodloužení světlé hloubky 800 mm</t>
  </si>
  <si>
    <t>344050178</t>
  </si>
  <si>
    <t>https://podminky.urs.cz/item/CS_URS_2022_01/895270021</t>
  </si>
  <si>
    <t>4,0*3</t>
  </si>
  <si>
    <t>90</t>
  </si>
  <si>
    <t>895270031</t>
  </si>
  <si>
    <t>Proplachovací a kontrolní šachta z PVC-U pro drenáže budov vnějšího průměru 315 mm redukce DN 200/100-150</t>
  </si>
  <si>
    <t>1813732281</t>
  </si>
  <si>
    <t>https://podminky.urs.cz/item/CS_URS_2022_01/895270031</t>
  </si>
  <si>
    <t>91</t>
  </si>
  <si>
    <t>895270051</t>
  </si>
  <si>
    <t>Proplachovací a kontrolní šachta z PVC-U pro drenáže budov vnějšího průměru 315 mm poklop litinový bez ventilace pro třídu zatížení B 125</t>
  </si>
  <si>
    <t>-1693689305</t>
  </si>
  <si>
    <t>https://podminky.urs.cz/item/CS_URS_2022_01/895270051</t>
  </si>
  <si>
    <t>92</t>
  </si>
  <si>
    <t>895270067</t>
  </si>
  <si>
    <t>Proplachovací a kontrolní šachta z PVC-U pro drenáže budov vnějšího průměru 315 mm Příplatek k ceně -0021 za uříznutí šachtového prodloužení</t>
  </si>
  <si>
    <t>-523758286</t>
  </si>
  <si>
    <t>https://podminky.urs.cz/item/CS_URS_2022_01/895270067</t>
  </si>
  <si>
    <t>93</t>
  </si>
  <si>
    <t>899102211</t>
  </si>
  <si>
    <t>Demontáž poklopů litinových a ocelových včetně rámů, hmotnosti jednotlivě přes 50 do 100 Kg</t>
  </si>
  <si>
    <t>-1893843181</t>
  </si>
  <si>
    <t>https://podminky.urs.cz/item/CS_URS_2022_01/899102211</t>
  </si>
  <si>
    <t>viz. výkres č. 10</t>
  </si>
  <si>
    <t xml:space="preserve">1,0      "poklop rušené nádrže na vodu</t>
  </si>
  <si>
    <t>Ostatní konstrukce a práce, bourání</t>
  </si>
  <si>
    <t>94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</si>
  <si>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</si>
  <si>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</si>
  <si>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2077494321</t>
  </si>
  <si>
    <t>https://podminky.urs.cz/item/CS_URS_2022_01/935111111</t>
  </si>
  <si>
    <t>34,31</t>
  </si>
  <si>
    <t>95</t>
  </si>
  <si>
    <t>59227724</t>
  </si>
  <si>
    <t>žlab dvouvrstvý vibrolisovaný pro povrchové odvodnění betonový 70/100x280x210mm</t>
  </si>
  <si>
    <t>1554784372</t>
  </si>
  <si>
    <t>34,31*3,7 "Přepočtené koeficientem množství</t>
  </si>
  <si>
    <t>96</t>
  </si>
  <si>
    <t>935113r01.6</t>
  </si>
  <si>
    <t>Osazení odvodňovacího betonového žlabu s litinovým krycím roštem s odvodněním vel. 0,13x0,12m délky 3,3m</t>
  </si>
  <si>
    <t>-2060140148</t>
  </si>
  <si>
    <t xml:space="preserve">2,0  "ozn. 24</t>
  </si>
  <si>
    <t>97</t>
  </si>
  <si>
    <t>949101111</t>
  </si>
  <si>
    <t>Lešení pomocné pracovní pro objekty pozemních staveb pro zatížení do 150 kg/m2, o výšce lešeňové podlahy do 1,9 m</t>
  </si>
  <si>
    <t>787221714</t>
  </si>
  <si>
    <t>https://podminky.urs.cz/item/CS_URS_2022_01/949101111</t>
  </si>
  <si>
    <t>Legenda místností</t>
  </si>
  <si>
    <t>9,5+14,0+38,4+9,15+8,25+6,1+3,7+1,6+2,6+99,2+47,6+49,1+63,85+129,2+20,05+22,05+311,65+22,05</t>
  </si>
  <si>
    <t>98</t>
  </si>
  <si>
    <t>952901111</t>
  </si>
  <si>
    <t>Vyčištění budov nebo objektů před předáním do užívání budov bytové nebo občanské výstavby, světlé výšky podlaží do 4 m</t>
  </si>
  <si>
    <t>1477583057</t>
  </si>
  <si>
    <t>https://podminky.urs.cz/item/CS_URS_2022_01/952901111</t>
  </si>
  <si>
    <t>99</t>
  </si>
  <si>
    <t>953171022</t>
  </si>
  <si>
    <t>Osazování kovových předmětů poklopů litinových nebo ocelových včetně rámů, hmotnosti přes 50 do 100 kg</t>
  </si>
  <si>
    <t>799087303</t>
  </si>
  <si>
    <t>https://podminky.urs.cz/item/CS_URS_2022_01/953171022</t>
  </si>
  <si>
    <t>100</t>
  </si>
  <si>
    <t>6312605PC01.4</t>
  </si>
  <si>
    <t xml:space="preserve">poklop litinový těžký hranatý včetně rámů a příslušenství 600/600mm </t>
  </si>
  <si>
    <t>1412299320</t>
  </si>
  <si>
    <t xml:space="preserve">1,0     "ozn. 20</t>
  </si>
  <si>
    <t>101</t>
  </si>
  <si>
    <t>6312606PC01.5</t>
  </si>
  <si>
    <t xml:space="preserve">poklop litinový lehký hranatý včetně rámů a příslušenství 600/900mm </t>
  </si>
  <si>
    <t>-1643803654</t>
  </si>
  <si>
    <t xml:space="preserve">1,0     "ozn. 21</t>
  </si>
  <si>
    <t>102</t>
  </si>
  <si>
    <t>953943211</t>
  </si>
  <si>
    <t>Osazování drobných kovových předmětů kotvených do stěny hasicího přístroje</t>
  </si>
  <si>
    <t>-1117449076</t>
  </si>
  <si>
    <t>https://podminky.urs.cz/item/CS_URS_2022_01/953943211</t>
  </si>
  <si>
    <t>103</t>
  </si>
  <si>
    <t>44932114</t>
  </si>
  <si>
    <t>přístroj hasicí ruční práškový PG 6 LE</t>
  </si>
  <si>
    <t>-1842250137</t>
  </si>
  <si>
    <t>viz. PBŘ</t>
  </si>
  <si>
    <t>104</t>
  </si>
  <si>
    <t>44932211</t>
  </si>
  <si>
    <t>přístroj hasicí ruční sněhový KS 5 BG</t>
  </si>
  <si>
    <t>-401547761</t>
  </si>
  <si>
    <t>105</t>
  </si>
  <si>
    <t>961044111</t>
  </si>
  <si>
    <t>Bourání základů z betonu prostého</t>
  </si>
  <si>
    <t>1137474934</t>
  </si>
  <si>
    <t>https://podminky.urs.cz/item/CS_URS_2022_01/961044111</t>
  </si>
  <si>
    <t>Bourání stávající podlahové desky</t>
  </si>
  <si>
    <t xml:space="preserve">774,475*0,25    "výpočet v pol.č. 162211311</t>
  </si>
  <si>
    <t>Bourání betonového základu pod technologii</t>
  </si>
  <si>
    <t xml:space="preserve">0,6*0,6*0,6    "v nové místnosti č. 16</t>
  </si>
  <si>
    <t>106</t>
  </si>
  <si>
    <t>962031132</t>
  </si>
  <si>
    <t>Bourání příček z cihel, tvárnic nebo příčkovek z cihel pálených, plných nebo dutých na maltu vápennou nebo vápenocementovou, tl. do 100 mm</t>
  </si>
  <si>
    <t>882622611</t>
  </si>
  <si>
    <t>https://podminky.urs.cz/item/CS_URS_2022_01/962031132</t>
  </si>
  <si>
    <t>viz. výkres č. 5</t>
  </si>
  <si>
    <t>(3,3*2+1,68+4,76+1,15*2+0,45*2+3,2*2)*3,8</t>
  </si>
  <si>
    <t xml:space="preserve">-0,6*1,97*2-0,8*1,97-0,7*1,97*4     "odpočet dveří</t>
  </si>
  <si>
    <t>107</t>
  </si>
  <si>
    <t>962031133</t>
  </si>
  <si>
    <t>Bourání příček z cihel, tvárnic nebo příčkovek z cihel pálených, plných nebo dutých na maltu vápennou nebo vápenocementovou, tl. do 150 mm</t>
  </si>
  <si>
    <t>1142267890</t>
  </si>
  <si>
    <t>https://podminky.urs.cz/item/CS_URS_2022_01/962031133</t>
  </si>
  <si>
    <t>(7,35+6,23+3,81+6,855+3,26+3,4+3,2+2,7)*3,8</t>
  </si>
  <si>
    <t xml:space="preserve">(7,8+7,95+3,26+2,47+3,5+0,38+5,37)*3,3    "příčky po výšku stropního nosníku</t>
  </si>
  <si>
    <t xml:space="preserve">-5,8*0,8-5,2*0,8     "odpočet luxfer</t>
  </si>
  <si>
    <t xml:space="preserve">-1,9*2,0-1,45*1,97-0,8*1,97*3    "odpočet vrat</t>
  </si>
  <si>
    <t>108</t>
  </si>
  <si>
    <t>962032231</t>
  </si>
  <si>
    <t>Bourání zdiva nadzákladového z cihel nebo tvárnic z cihel pálených nebo vápenopískových, na maltu vápennou nebo vápenocementovou, objemu přes 1 m3</t>
  </si>
  <si>
    <t>2135568512</t>
  </si>
  <si>
    <t>https://podminky.urs.cz/item/CS_URS_2022_01/962032231</t>
  </si>
  <si>
    <t>3,26*3,8*0,45</t>
  </si>
  <si>
    <t xml:space="preserve">-2,66*2,32*0,3      "odpočet výklenku</t>
  </si>
  <si>
    <t>0,62*3,8*0,35+1,8*3,3*0,585</t>
  </si>
  <si>
    <t xml:space="preserve">-1,5*3,3*0,435      "odpočet výklenku</t>
  </si>
  <si>
    <t xml:space="preserve">1,5*3,8*0,3   "vstup do objektu</t>
  </si>
  <si>
    <t xml:space="preserve">-1,0*2,1*0,3      "odpočet vstupních dveří</t>
  </si>
  <si>
    <t>3,25*3,8*0,2</t>
  </si>
  <si>
    <t>2,41*3,3*0,3+3,35*3,8*0,3</t>
  </si>
  <si>
    <t xml:space="preserve">-(2,75+0,465)*3,3*0,15       "odpočet výklenků</t>
  </si>
  <si>
    <t xml:space="preserve">-0,8*1,97*0,3         "odpočet dveří</t>
  </si>
  <si>
    <t xml:space="preserve">3,0*3,2*0,3       "vstup do objektu</t>
  </si>
  <si>
    <t xml:space="preserve">-1,8*2,01*0,3      "odpočet vrat</t>
  </si>
  <si>
    <t>109</t>
  </si>
  <si>
    <t>962081141</t>
  </si>
  <si>
    <t>Bourání zdiva příček nebo vybourání otvorů ze skleněných tvárnic, tl. do 150 mm</t>
  </si>
  <si>
    <t>-683525043</t>
  </si>
  <si>
    <t>https://podminky.urs.cz/item/CS_URS_2022_01/962081141</t>
  </si>
  <si>
    <t>(5,8+5,2)*0,8</t>
  </si>
  <si>
    <t>110</t>
  </si>
  <si>
    <t>964011211</t>
  </si>
  <si>
    <t>Vybourání železobetonových prefabrikovaných překladů uložených ve zdivu, délky do 3 m, hmotnosti do 50 kg/m</t>
  </si>
  <si>
    <t>185252227</t>
  </si>
  <si>
    <t>https://podminky.urs.cz/item/CS_URS_2022_01/964011211</t>
  </si>
  <si>
    <t>ZAZDÍVKA OKEN - jižní pohled</t>
  </si>
  <si>
    <t xml:space="preserve">2,1*0,15*0,3*4+1,8*0,15*0,3           "odstranění překladů nad okny</t>
  </si>
  <si>
    <t>111</t>
  </si>
  <si>
    <t>966r01.7</t>
  </si>
  <si>
    <t>Demontáž technologických zařízení, manipulace a odvoz v areálu skanzenu do 100m</t>
  </si>
  <si>
    <t>-1581093190</t>
  </si>
  <si>
    <t>7,5</t>
  </si>
  <si>
    <t>112</t>
  </si>
  <si>
    <t>966r01.8</t>
  </si>
  <si>
    <t>Demontáž technologických zařízení, manipulace a odvoz do sběrného dvora</t>
  </si>
  <si>
    <t>1373527710</t>
  </si>
  <si>
    <t>113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</si>
  <si>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</si>
  <si>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</si>
  <si>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520352057</t>
  </si>
  <si>
    <t>https://podminky.urs.cz/item/CS_URS_2022_01/967031132</t>
  </si>
  <si>
    <t xml:space="preserve">(1,45+2,55)*2*0,4   "otvor pro vrata 10/p</t>
  </si>
  <si>
    <t>114</t>
  </si>
  <si>
    <t>968062376</t>
  </si>
  <si>
    <t>Vybourání dřevěných rámů oken s křídly, dveřních zárubní, vrat, stěn, ostění nebo obkladů rámů oken s křídly zdvojených, plochy do 4 m2</t>
  </si>
  <si>
    <t>-470308138</t>
  </si>
  <si>
    <t>https://podminky.urs.cz/item/CS_URS_2022_01/968062376</t>
  </si>
  <si>
    <t>viz. výkres č. 5 a Technická zpráva</t>
  </si>
  <si>
    <t>1,5*1,2*6</t>
  </si>
  <si>
    <t>1,5*1,8*11</t>
  </si>
  <si>
    <t>115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</si>
  <si>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</si>
  <si>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</si>
  <si>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-739451156</t>
  </si>
  <si>
    <t>https://podminky.urs.cz/item/CS_URS_2022_01/968062747</t>
  </si>
  <si>
    <t>viz. výkres č.5</t>
  </si>
  <si>
    <t xml:space="preserve">8,39*3,8    "dřevěná příčka</t>
  </si>
  <si>
    <t xml:space="preserve">3,05*3,8    "dřevěná příčka s částečným prosklením</t>
  </si>
  <si>
    <t>116</t>
  </si>
  <si>
    <t>968072455</t>
  </si>
  <si>
    <t>Vybourání kovových rámů oken s křídly, dveřních zárubní, vrat, stěn, ostění nebo obkladů dveřních zárubní, plochy do 2 m2</t>
  </si>
  <si>
    <t>-1840149908</t>
  </si>
  <si>
    <t>https://podminky.urs.cz/item/CS_URS_2022_01/968072455</t>
  </si>
  <si>
    <t>0,6*1,97*2</t>
  </si>
  <si>
    <t>0,67*1,97*3</t>
  </si>
  <si>
    <t>0,7*1,97*4</t>
  </si>
  <si>
    <t>0,8*1,97*7</t>
  </si>
  <si>
    <t>1,0*1,97</t>
  </si>
  <si>
    <t>117</t>
  </si>
  <si>
    <t>968072456</t>
  </si>
  <si>
    <t>Vybourání kovových rámů oken s křídly, dveřních zárubní, vrat, stěn, ostění nebo obkladů dveřních zárubní, plochy přes 2 m2</t>
  </si>
  <si>
    <t>374700259</t>
  </si>
  <si>
    <t>https://podminky.urs.cz/item/CS_URS_2022_01/968072456</t>
  </si>
  <si>
    <t>Dvoukřídlé dveře/vrata v interiéru</t>
  </si>
  <si>
    <t>2,1*1,97</t>
  </si>
  <si>
    <t>1,45*1,97</t>
  </si>
  <si>
    <t>1,45*2,55</t>
  </si>
  <si>
    <t>1,86*1,97</t>
  </si>
  <si>
    <t>Vstupní dveře</t>
  </si>
  <si>
    <t>1,0*2,1</t>
  </si>
  <si>
    <t>118</t>
  </si>
  <si>
    <t>968072558</t>
  </si>
  <si>
    <t>Vybourání kovových rámů oken s křídly, dveřních zárubní, vrat, stěn, ostění nebo obkladů vrat, mimo posuvných a skládacích, plochy do 5 m2</t>
  </si>
  <si>
    <t>-1976069523</t>
  </si>
  <si>
    <t>https://podminky.urs.cz/item/CS_URS_2022_01/968072558</t>
  </si>
  <si>
    <t>1,8*2,01</t>
  </si>
  <si>
    <t>119</t>
  </si>
  <si>
    <t>968072559</t>
  </si>
  <si>
    <t>Vybourání kovových rámů oken s křídly, dveřních zárubní, vrat, stěn, ostění nebo obkladů vrat, mimo posuvných a skládacích, plochy přes 5 m2</t>
  </si>
  <si>
    <t>1853199692</t>
  </si>
  <si>
    <t>https://podminky.urs.cz/item/CS_URS_2022_01/968072559</t>
  </si>
  <si>
    <t>3,0*3,35</t>
  </si>
  <si>
    <t>120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</si>
  <si>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</si>
  <si>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</si>
  <si>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-1628910312</t>
  </si>
  <si>
    <t>https://podminky.urs.cz/item/CS_URS_2022_01/971033651</t>
  </si>
  <si>
    <t xml:space="preserve">1,45*2,55*0,4   "otvor pro vrata 10/p</t>
  </si>
  <si>
    <t>121</t>
  </si>
  <si>
    <t>974031664</t>
  </si>
  <si>
    <t>Vysekání rýh ve zdivu cihelném na maltu vápennou nebo vápenocementovou pro vtahování nosníků do zdí, před vybouráním otvoru do hl. 150 mm, při v. nosníku do 150 mm</t>
  </si>
  <si>
    <t>-1788018546</t>
  </si>
  <si>
    <t>https://podminky.urs.cz/item/CS_URS_2022_01/974031664</t>
  </si>
  <si>
    <t xml:space="preserve">3,3*2       "a</t>
  </si>
  <si>
    <t xml:space="preserve">1,75*3     "b</t>
  </si>
  <si>
    <t>122</t>
  </si>
  <si>
    <t>977151123</t>
  </si>
  <si>
    <t>Jádrové vrty diamantovými korunkami do stavebních materiálů (železobetonu, betonu, cihel, obkladů, dlažeb, kamene) průměru přes 130 do 150 mm</t>
  </si>
  <si>
    <t>-976973831</t>
  </si>
  <si>
    <t>https://podminky.urs.cz/item/CS_URS_2022_01/977151123</t>
  </si>
  <si>
    <t xml:space="preserve">0,3*2    "otvory pro přívod vzduchu ozn. 22</t>
  </si>
  <si>
    <t xml:space="preserve">0,3         "otvor pro koax. komín</t>
  </si>
  <si>
    <t>123</t>
  </si>
  <si>
    <t>978013191</t>
  </si>
  <si>
    <t>Otlučení vápenných nebo vápenocementových omítek vnitřních ploch stěn s vyškrabáním spar, s očištěním zdiva, v rozsahu přes 50 do 100 %</t>
  </si>
  <si>
    <t>1714829937</t>
  </si>
  <si>
    <t>https://podminky.urs.cz/item/CS_URS_2022_01/978013191</t>
  </si>
  <si>
    <t>viz. výkres č. 5 až 10</t>
  </si>
  <si>
    <t>STÁVAJÍCÍ ZDIVO</t>
  </si>
  <si>
    <t xml:space="preserve">(3,0+3,15*2)*0,3   "ostění dveří</t>
  </si>
  <si>
    <t>(0,8+1,825)*2*3,9</t>
  </si>
  <si>
    <t xml:space="preserve">-0,2*0,45*2      "odpočet stropních nosníků</t>
  </si>
  <si>
    <t>(8,1+4,9+9,0)*3,9</t>
  </si>
  <si>
    <t>((1,5+1,8*2)*0,1*3) "ostění oken</t>
  </si>
  <si>
    <t xml:space="preserve">-1,55*3,2      "odpočet bouraného zdiva se vstupními dveřmi</t>
  </si>
  <si>
    <t xml:space="preserve">-1,5*1,8*3    "odpočet oken</t>
  </si>
  <si>
    <t xml:space="preserve">-0,2*0,45*4*2          "odpočet stropních nosníků</t>
  </si>
  <si>
    <t>(0,7+6,1)*2*3,9</t>
  </si>
  <si>
    <t xml:space="preserve">-0,2*0,45*3          "odpočet stropních nosníků</t>
  </si>
  <si>
    <t>(0,3+0,45+2,95)*3,9</t>
  </si>
  <si>
    <t xml:space="preserve">(1,5+1,8*2)*0,1       "ostění okna</t>
  </si>
  <si>
    <t>(0,15+2,15+0,3+0,45)*3,9</t>
  </si>
  <si>
    <t>1,77*3,5</t>
  </si>
  <si>
    <t>(1,25+1,8)*3,9</t>
  </si>
  <si>
    <t xml:space="preserve">-1,15*0,45      "odpočet stropních nosníků</t>
  </si>
  <si>
    <t>(1,5+1,55+0,63)*3,9</t>
  </si>
  <si>
    <t xml:space="preserve">(1,5+1,2*2)*0,25       "ostění okna</t>
  </si>
  <si>
    <t>(4,625+0,525+0,6+1,6+0,2+1,15+0,7+0,37+8,5+7,925+0,1+2,05+1,5)*3,9</t>
  </si>
  <si>
    <t xml:space="preserve">-1,45*2,55*2-1,99*2,14          "odpočet dveří</t>
  </si>
  <si>
    <t xml:space="preserve">-0,45*0,65-0,92*0,65-8,2*0,65-0,2*0,45*2        "odpočet stropních nosníků</t>
  </si>
  <si>
    <t>((6,05+8,5)*2*3,9)+0,15*4*3,9</t>
  </si>
  <si>
    <t xml:space="preserve">-1,91*3,9    "odpočet nové zazdívky</t>
  </si>
  <si>
    <t xml:space="preserve">-0,2*0,45*2*4    "odpočet stropních nosníků</t>
  </si>
  <si>
    <t>((6,0+8,65)*2*3,9)+0,15*3,9*2</t>
  </si>
  <si>
    <t xml:space="preserve">-1,5*1,8*3         "odpočet oken</t>
  </si>
  <si>
    <t xml:space="preserve">-0,2*0,45*2*3-5,35*0,65-2,3*0,65       "odpočet stropních nosníků</t>
  </si>
  <si>
    <t>(8,11+8,85+0,45+0,66+0,55+0,75)*3,9</t>
  </si>
  <si>
    <t xml:space="preserve">-0,67*1,97*3         "odpočet dveří</t>
  </si>
  <si>
    <t xml:space="preserve">-1,5*1,2*2         "odpočet oken</t>
  </si>
  <si>
    <t xml:space="preserve">-0,2*0,45-7,0*0,45-5,15*0,65-7,75*0,65       "odpočet stropních nosníků</t>
  </si>
  <si>
    <t>(7,95+8,65+16,23+0,8+0,35+0,5+0,2*2+0,5*2+0,23+0,05)*3,9</t>
  </si>
  <si>
    <t xml:space="preserve">-1,45*2,55-1,8*2,1         "odpočet dveří</t>
  </si>
  <si>
    <t xml:space="preserve">-1,8*1,54           "odpočet oken</t>
  </si>
  <si>
    <t xml:space="preserve">-0,5+45*0,65*2-0,2*0,45*2   "odpočet stropních nosníků</t>
  </si>
  <si>
    <t>((3,27+7,29)*2*3,9)+0,17*3,9*2</t>
  </si>
  <si>
    <t xml:space="preserve">(1,5+1,8*2)*0,1    "ostění okna</t>
  </si>
  <si>
    <t xml:space="preserve">-1,5*1,8         "odpočet okna</t>
  </si>
  <si>
    <t xml:space="preserve">-1,0*3,9-0,99*3,5     "odpočet nového zdiva</t>
  </si>
  <si>
    <t xml:space="preserve">-0,2*0,45*3*2-7,05*0,65         "odpočet stropních nosníků</t>
  </si>
  <si>
    <t>((3,26+7,1*2)*3,9)+0,05*3,5*2+0,16*3,5*2+((3,26+1,48)*2*1,39)</t>
  </si>
  <si>
    <t xml:space="preserve">-0,2*0,45*2*3-6,8*0,65         "odpočet stropních nosníků</t>
  </si>
  <si>
    <t>(23,1+0,08*2*5+16,05+0,31*2+0,55+9,45+0,08+0,375+0,9+0,45+1,1+0,4)*3,9</t>
  </si>
  <si>
    <t>(1,47+1,2*2)*0,25*2 "zazděné výklenky</t>
  </si>
  <si>
    <t xml:space="preserve">-1,99*2,14   "odpočet dveří/vrat</t>
  </si>
  <si>
    <t xml:space="preserve">-1,47*1,2*3    "odpočet oken</t>
  </si>
  <si>
    <t xml:space="preserve">-0,55*0,65*2-0,2*0,45*11-8,2*0,65       "odpočet stropních nosníků</t>
  </si>
  <si>
    <t>((7,3+0,65+3,3)*3,9)+0,08*2*3,9</t>
  </si>
  <si>
    <t xml:space="preserve">(3,0+3,35*2)*0,475       "ostění vrat</t>
  </si>
  <si>
    <t xml:space="preserve">-3,0*3,35   "odpočet vrat</t>
  </si>
  <si>
    <t xml:space="preserve">-0,2*0,45*2-2,95*0,6    "odpočet stropních nosníků</t>
  </si>
  <si>
    <t>124</t>
  </si>
  <si>
    <t>978015391</t>
  </si>
  <si>
    <t>Otlučení vápenných nebo vápenocementových omítek vnějších ploch s vyškrabáním spar a s očištěním zdiva stupně členitosti 1 a 2, v rozsahu přes 80 do 100 %</t>
  </si>
  <si>
    <t>1878628478</t>
  </si>
  <si>
    <t>https://podminky.urs.cz/item/CS_URS_2022_01/978015391</t>
  </si>
  <si>
    <t>997</t>
  </si>
  <si>
    <t>Přesun sutě</t>
  </si>
  <si>
    <t>125</t>
  </si>
  <si>
    <t>997013211</t>
  </si>
  <si>
    <t>Vnitrostaveništní doprava suti a vybouraných hmot vodorovně do 50 m svisle ručně pro budovy a haly výšky do 6 m</t>
  </si>
  <si>
    <t>1788558010</t>
  </si>
  <si>
    <t>https://podminky.urs.cz/item/CS_URS_2022_01/997013211</t>
  </si>
  <si>
    <t>126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</si>
  <si>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</si>
  <si>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</si>
  <si>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2105007490</t>
  </si>
  <si>
    <t>https://podminky.urs.cz/item/CS_URS_2022_01/997013219</t>
  </si>
  <si>
    <t xml:space="preserve">553,093*5      </t>
  </si>
  <si>
    <t>127</t>
  </si>
  <si>
    <t>997013501</t>
  </si>
  <si>
    <t>Odvoz suti a vybouraných hmot na skládku nebo meziskládku se složením, na vzdálenost do 1 km</t>
  </si>
  <si>
    <t>3086999</t>
  </si>
  <si>
    <t>https://podminky.urs.cz/item/CS_URS_2022_01/997013501</t>
  </si>
  <si>
    <t>128</t>
  </si>
  <si>
    <t>997013509</t>
  </si>
  <si>
    <t>Odvoz suti a vybouraných hmot na skládku nebo meziskládku se složením, na vzdálenost Příplatek k ceně za každý další i započatý 1 km přes 1 km</t>
  </si>
  <si>
    <t>-1322125314</t>
  </si>
  <si>
    <t>https://podminky.urs.cz/item/CS_URS_2022_01/997013509</t>
  </si>
  <si>
    <t xml:space="preserve">553,093*9        "předpoklad skládka do 10km</t>
  </si>
  <si>
    <t>129</t>
  </si>
  <si>
    <t>997013631</t>
  </si>
  <si>
    <t>Poplatek za uložení stavebního odpadu na skládce (skládkovné) směsného stavebního a demoličního zatříděného do Katalogu odpadů pod kódem 17 09 04</t>
  </si>
  <si>
    <t>-2067025625</t>
  </si>
  <si>
    <t>https://podminky.urs.cz/item/CS_URS_2022_01/997013631</t>
  </si>
  <si>
    <t>998</t>
  </si>
  <si>
    <t>Přesun hmot</t>
  </si>
  <si>
    <t>130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</si>
  <si>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</si>
  <si>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</si>
  <si>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108226095</t>
  </si>
  <si>
    <t>https://podminky.urs.cz/item/CS_URS_2022_01/998018001</t>
  </si>
  <si>
    <t>PSV</t>
  </si>
  <si>
    <t>Práce a dodávky PSV</t>
  </si>
  <si>
    <t>711</t>
  </si>
  <si>
    <t>Izolace proti vodě, vlhkosti a plynům</t>
  </si>
  <si>
    <t>131</t>
  </si>
  <si>
    <t>711111001</t>
  </si>
  <si>
    <t>Provedení izolace proti zemní vlhkosti natěradly a tmely za studena na ploše vodorovné V nátěrem penetračním</t>
  </si>
  <si>
    <t>804579366</t>
  </si>
  <si>
    <t>https://podminky.urs.cz/item/CS_URS_2022_01/711111001</t>
  </si>
  <si>
    <t>132</t>
  </si>
  <si>
    <t>11163150</t>
  </si>
  <si>
    <t>lak penetrační asfaltový</t>
  </si>
  <si>
    <t>419430145</t>
  </si>
  <si>
    <t>774,475*0,00033 "Přepočtené koeficientem množství</t>
  </si>
  <si>
    <t>133</t>
  </si>
  <si>
    <t>711112001</t>
  </si>
  <si>
    <t>Provedení izolace proti zemní vlhkosti natěradly a tmely za studena na ploše svislé S nátěrem penetračním</t>
  </si>
  <si>
    <t>182514745</t>
  </si>
  <si>
    <t>https://podminky.urs.cz/item/CS_URS_2022_01/711112001</t>
  </si>
  <si>
    <t>SKLADBA A3</t>
  </si>
  <si>
    <t>(15,22+2,85+10,77+2,45+1,55)*2,6</t>
  </si>
  <si>
    <t>134</t>
  </si>
  <si>
    <t>-1375218130</t>
  </si>
  <si>
    <t>85,384*0,00034 "Přepočtené koeficientem množství</t>
  </si>
  <si>
    <t>135</t>
  </si>
  <si>
    <t>711141559</t>
  </si>
  <si>
    <t>Provedení izolace proti zemní vlhkosti pásy přitavením NAIP na ploše vodorovné V</t>
  </si>
  <si>
    <t>1206198071</t>
  </si>
  <si>
    <t>https://podminky.urs.cz/item/CS_URS_2022_01/711141559</t>
  </si>
  <si>
    <t xml:space="preserve">774,475      "druhá vrstva</t>
  </si>
  <si>
    <t>136</t>
  </si>
  <si>
    <t>62853004</t>
  </si>
  <si>
    <t>pás asfaltový natavitelný modifikovaný SBS tl 4,0mm s vložkou ze skleněné tkaniny a spalitelnou PE fólií nebo jemnozrnným minerálním posypem na horním povrchu</t>
  </si>
  <si>
    <t>-370677735</t>
  </si>
  <si>
    <t>1548,95*1,1655 "Přepočtené koeficientem množství</t>
  </si>
  <si>
    <t>137</t>
  </si>
  <si>
    <t>711142559</t>
  </si>
  <si>
    <t>Provedení izolace proti zemní vlhkosti pásy přitavením NAIP na ploše svislé S</t>
  </si>
  <si>
    <t>-1417432141</t>
  </si>
  <si>
    <t>https://podminky.urs.cz/item/CS_URS_2022_01/711142559</t>
  </si>
  <si>
    <t xml:space="preserve">(15,22+2,85+10,77+2,45+1,55)*2,6*2       "2 vrstvy</t>
  </si>
  <si>
    <t>138</t>
  </si>
  <si>
    <t>648094037</t>
  </si>
  <si>
    <t>170,768*1,221 "Přepočtené koeficientem množství</t>
  </si>
  <si>
    <t>139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</si>
  <si>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</si>
  <si>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</si>
  <si>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1816689145</t>
  </si>
  <si>
    <t>https://podminky.urs.cz/item/CS_URS_2022_01/711161222</t>
  </si>
  <si>
    <t>(15,22+2,85+10,77+2,45+1,55)*2,425</t>
  </si>
  <si>
    <t>140</t>
  </si>
  <si>
    <t>711161383</t>
  </si>
  <si>
    <t>Izolace proti zemní vlhkosti a beztlakové vodě nopovými fóliemi ostatní ukončení izolace lištou</t>
  </si>
  <si>
    <t>-1741004818</t>
  </si>
  <si>
    <t>https://podminky.urs.cz/item/CS_URS_2022_01/711161383</t>
  </si>
  <si>
    <t>15,22+2,85+10,77+2,45+1,55</t>
  </si>
  <si>
    <t>141</t>
  </si>
  <si>
    <t>998711101</t>
  </si>
  <si>
    <t>Přesun hmot pro izolace proti vodě, vlhkosti a plynům stanovený z hmotnosti přesunovaného materiálu vodorovná dopravní vzdálenost do 50 m v objektech výšky do 6 m</t>
  </si>
  <si>
    <t>1054508899</t>
  </si>
  <si>
    <t>https://podminky.urs.cz/item/CS_URS_2022_01/998711101</t>
  </si>
  <si>
    <t>142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</si>
  <si>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</si>
  <si>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</si>
  <si>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564466816</t>
  </si>
  <si>
    <t>https://podminky.urs.cz/item/CS_URS_2022_01/998711181</t>
  </si>
  <si>
    <t>713</t>
  </si>
  <si>
    <t>Izolace tepelné</t>
  </si>
  <si>
    <t>143</t>
  </si>
  <si>
    <t>713111139</t>
  </si>
  <si>
    <t>Montáž tepelné izolace stropů rohožemi, pásy, dílci, deskami, bloky (izolační materiál ve specifikaci) žebrových spodem lepením celoplošně s mechanickým kotvením</t>
  </si>
  <si>
    <t>-389031714</t>
  </si>
  <si>
    <t>https://podminky.urs.cz/item/CS_URS_2022_01/713111139</t>
  </si>
  <si>
    <t>144</t>
  </si>
  <si>
    <t>63152260</t>
  </si>
  <si>
    <t>deska tepelně izolační minerální kontaktních fasád podélné vlákno λ=0,034 tl 50mm</t>
  </si>
  <si>
    <t>-1192302253</t>
  </si>
  <si>
    <t>SKLADBA E - STROPNÍ NOSNÍKY</t>
  </si>
  <si>
    <t xml:space="preserve">2,8*0,3+3,0*0,35         </t>
  </si>
  <si>
    <t>3,0*0,55+1,5*0,3+3,375*0,3</t>
  </si>
  <si>
    <t>4,65*0,3*3</t>
  </si>
  <si>
    <t xml:space="preserve">-0,55*0,3     "odpočet sloupu</t>
  </si>
  <si>
    <t>1,5*0,3*2</t>
  </si>
  <si>
    <t>3,05*0,3+2,6*0,175</t>
  </si>
  <si>
    <t>3,0*0,55+8,5*0,61+6,1*0,41+8,2*0,2+3,975*0,3+3,0*0,3*3+7,075*0,3*2</t>
  </si>
  <si>
    <t>5,7*0,3*4+2,3*0,25</t>
  </si>
  <si>
    <t>2,3*0,2+5,35*0,2+5,65*0,55*4</t>
  </si>
  <si>
    <t>7,75*0,425+5,15*0,61+7,0*0,35+7,075*0,3+6,775*0,3</t>
  </si>
  <si>
    <t>7,95*0,575+7,075*0,3+6,955*0,3+8,45*0,3*2</t>
  </si>
  <si>
    <t>7,04*0,22+3,05*0,3*2+3,05*0,05+1,0*0,3</t>
  </si>
  <si>
    <t>0,9*0,05+5,2*0,05+6,8*0,21+3,0*0,3*3</t>
  </si>
  <si>
    <t>8,2*0,05+8,22*0,55+7,77*0,55+4,8*0,4+8,425*0,3*5+6,775*0,3*7+8,4*0,26</t>
  </si>
  <si>
    <t>2,95*0,4+6,775*0,3</t>
  </si>
  <si>
    <t>466,21*1,02 "Přepočtené koeficientem množství</t>
  </si>
  <si>
    <t>145</t>
  </si>
  <si>
    <t>63152263</t>
  </si>
  <si>
    <t>deska tepelně izolační minerální kontaktních fasád podélné vlákno λ=0,034 tl 100mm</t>
  </si>
  <si>
    <t>1459320155</t>
  </si>
  <si>
    <t xml:space="preserve">E           "celková plocha stropů a stropních nosníků</t>
  </si>
  <si>
    <t xml:space="preserve">-466,21     "odpočet stropních nosníků - výpočet v pol.č. 63152260</t>
  </si>
  <si>
    <t>740,029*1,02 "Přepočtené koeficientem množství</t>
  </si>
  <si>
    <t>146</t>
  </si>
  <si>
    <t>713121111</t>
  </si>
  <si>
    <t>Montáž tepelné izolace podlah rohožemi, pásy, deskami, dílci, bloky (izolační materiál ve specifikaci) kladenými volně jednovrstvá</t>
  </si>
  <si>
    <t>-714873806</t>
  </si>
  <si>
    <t>https://podminky.urs.cz/item/CS_URS_2022_01/713121111</t>
  </si>
  <si>
    <t>147</t>
  </si>
  <si>
    <t>28376422</t>
  </si>
  <si>
    <t>deska z polystyrénu XPS, hrana polodrážková a hladký povrch 300kPA tl 100mm</t>
  </si>
  <si>
    <t>61949695</t>
  </si>
  <si>
    <t>871,703*1,02 "Přepočtené koeficientem množství</t>
  </si>
  <si>
    <t>148</t>
  </si>
  <si>
    <t>713131141</t>
  </si>
  <si>
    <t>Montáž tepelné izolace stěn rohožemi, pásy, deskami, dílci, bloky (izolační materiál ve specifikaci) lepením celoplošně</t>
  </si>
  <si>
    <t>-21030354</t>
  </si>
  <si>
    <t>https://podminky.urs.cz/item/CS_URS_2022_01/713131141</t>
  </si>
  <si>
    <t>149</t>
  </si>
  <si>
    <t>63152234</t>
  </si>
  <si>
    <t>deska tepelně izolační minerální kalciumsilikátová λ=0,043 tl 100mm</t>
  </si>
  <si>
    <t>1116395604</t>
  </si>
  <si>
    <t>(25,8+15,95+7,4+2,75+0,91+3,26+5,85+0,1*2+0,15)*4,05</t>
  </si>
  <si>
    <t>250,506*1,02 "Přepočtené koeficientem množství</t>
  </si>
  <si>
    <t>150</t>
  </si>
  <si>
    <t>63152239</t>
  </si>
  <si>
    <t>deska tepelně izolační minerální kalciumsilikátová λ=0,043 tl 50mm</t>
  </si>
  <si>
    <t>1982048252</t>
  </si>
  <si>
    <t>4,275*1,02 "Přepočtené koeficientem množství</t>
  </si>
  <si>
    <t>151</t>
  </si>
  <si>
    <t>28375950</t>
  </si>
  <si>
    <t>deska EPS 100 fasádní λ=0,037 tl 100mm</t>
  </si>
  <si>
    <t>1226591785</t>
  </si>
  <si>
    <t>(3,95+8,4+7,13+2,2+5,85+2,7+0,5*2+3,27+5,45+2,55*2+3,75)*4,05</t>
  </si>
  <si>
    <t xml:space="preserve">-1,5*1,8*6       "odpočet oken</t>
  </si>
  <si>
    <t>181,44*1,02 "Přepočtené koeficientem množství</t>
  </si>
  <si>
    <t>152</t>
  </si>
  <si>
    <t>28376443</t>
  </si>
  <si>
    <t>deska z polystyrénu XPS, hrana rovná a strukturovaný povrch 300kPa tl 100mm</t>
  </si>
  <si>
    <t>96598164</t>
  </si>
  <si>
    <t>79,637*1,05 "Přepočtené koeficientem množství</t>
  </si>
  <si>
    <t>153</t>
  </si>
  <si>
    <t>998713101</t>
  </si>
  <si>
    <t>Přesun hmot pro izolace tepelné stanovený z hmotnosti přesunovaného materiálu vodorovná dopravní vzdálenost do 50 m v objektech výšky do 6 m</t>
  </si>
  <si>
    <t>-1725157462</t>
  </si>
  <si>
    <t>https://podminky.urs.cz/item/CS_URS_2022_01/998713101</t>
  </si>
  <si>
    <t>154</t>
  </si>
  <si>
    <t>998713181</t>
  </si>
  <si>
    <t>Přesun hmot pro izolace tepelné stanovený z hmotnosti přesunovaného materiálu Příplatek k cenám za přesun prováděný bez použití mechanizace pro jakoukoliv výšku objektu</t>
  </si>
  <si>
    <t>-294560276</t>
  </si>
  <si>
    <t>https://podminky.urs.cz/item/CS_URS_2022_01/998713181</t>
  </si>
  <si>
    <t>725</t>
  </si>
  <si>
    <t>Zdravotechnika - zařizovací předměty</t>
  </si>
  <si>
    <t>155</t>
  </si>
  <si>
    <t>725110811</t>
  </si>
  <si>
    <t>Demontáž klozetů splachovacích s nádrží nebo tlakovým splachovačem</t>
  </si>
  <si>
    <t>soubor</t>
  </si>
  <si>
    <t>1836588278</t>
  </si>
  <si>
    <t>https://podminky.urs.cz/item/CS_URS_2022_01/725110811</t>
  </si>
  <si>
    <t>156</t>
  </si>
  <si>
    <t>725210821</t>
  </si>
  <si>
    <t>Demontáž umyvadel bez výtokových armatur umyvadel</t>
  </si>
  <si>
    <t>141374790</t>
  </si>
  <si>
    <t>https://podminky.urs.cz/item/CS_URS_2022_01/725210821</t>
  </si>
  <si>
    <t>157</t>
  </si>
  <si>
    <t>725820801</t>
  </si>
  <si>
    <t>Demontáž baterií nástěnných do G 3/4</t>
  </si>
  <si>
    <t>436796671</t>
  </si>
  <si>
    <t>https://podminky.urs.cz/item/CS_URS_2022_01/725820801</t>
  </si>
  <si>
    <t>741</t>
  </si>
  <si>
    <t>Elektroinstalace - silnoproud</t>
  </si>
  <si>
    <t>158</t>
  </si>
  <si>
    <t>741371803</t>
  </si>
  <si>
    <t>Demontáž svítidel bez zachování funkčnosti (do suti) interiérových LED pásku profilu bez difuzoru</t>
  </si>
  <si>
    <t>1046215979</t>
  </si>
  <si>
    <t>https://podminky.urs.cz/item/CS_URS_2022_01/741371803</t>
  </si>
  <si>
    <t>751</t>
  </si>
  <si>
    <t>Vzduchotechnika</t>
  </si>
  <si>
    <t>159</t>
  </si>
  <si>
    <t>751398012</t>
  </si>
  <si>
    <t>Montáž ostatních zařízení větrací mřížky na kruhové potrubí, průměru přes 100 do 200 mm</t>
  </si>
  <si>
    <t>-1755328594</t>
  </si>
  <si>
    <t>https://podminky.urs.cz/item/CS_URS_2022_01/751398012</t>
  </si>
  <si>
    <t>2,0*2</t>
  </si>
  <si>
    <t>160</t>
  </si>
  <si>
    <t>42972888</t>
  </si>
  <si>
    <t>mřížka větrací kruhová nerezová se síťkou a krytem D 150mm</t>
  </si>
  <si>
    <t>245144000</t>
  </si>
  <si>
    <t>161</t>
  </si>
  <si>
    <t>998751101</t>
  </si>
  <si>
    <t>Přesun hmot pro vzduchotechniku stanovený z hmotnosti přesunovaného materiálu vodorovná dopravní vzdálenost do 100 m v objektech výšky do 12 m</t>
  </si>
  <si>
    <t>1214737722</t>
  </si>
  <si>
    <t>https://podminky.urs.cz/item/CS_URS_2022_01/998751101</t>
  </si>
  <si>
    <t>162</t>
  </si>
  <si>
    <t>998751181</t>
  </si>
  <si>
    <t>Přesun hmot pro vzduchotechniku stanovený z hmotnosti přesunovaného materiálu Příplatek k cenám za přesun prováděný bez použití mechanizace pro jakoukoliv výšku objektu</t>
  </si>
  <si>
    <t>-937436430</t>
  </si>
  <si>
    <t>https://podminky.urs.cz/item/CS_URS_2022_01/998751181</t>
  </si>
  <si>
    <t>763</t>
  </si>
  <si>
    <t>Konstrukce suché výstavby</t>
  </si>
  <si>
    <t>163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</si>
  <si>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</si>
  <si>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</si>
  <si>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344314103</t>
  </si>
  <si>
    <t>https://podminky.urs.cz/item/CS_URS_2022_01/763121590</t>
  </si>
  <si>
    <t>0,9*1,2</t>
  </si>
  <si>
    <t>164</t>
  </si>
  <si>
    <t>763121714</t>
  </si>
  <si>
    <t>Stěna předsazená ze sádrokartonových desek ostatní konstrukce a práce na předsazených stěnách ze sádrokartonových desek základní penetrační nátěr</t>
  </si>
  <si>
    <t>-1974183846</t>
  </si>
  <si>
    <t>https://podminky.urs.cz/item/CS_URS_2022_01/763121714</t>
  </si>
  <si>
    <t>165</t>
  </si>
  <si>
    <t>763121751</t>
  </si>
  <si>
    <t>Stěna předsazená ze sádrokartonových desek Příplatek k cenám za plochu do 6 m2 jednotlivě</t>
  </si>
  <si>
    <t>-1655085068</t>
  </si>
  <si>
    <t>https://podminky.urs.cz/item/CS_URS_2022_01/763121751</t>
  </si>
  <si>
    <t>166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</si>
  <si>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</si>
  <si>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</si>
  <si>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221327198</t>
  </si>
  <si>
    <t>https://podminky.urs.cz/item/CS_URS_2022_01/998763301</t>
  </si>
  <si>
    <t>167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</si>
  <si>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</si>
  <si>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</si>
  <si>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-1252178764</t>
  </si>
  <si>
    <t>https://podminky.urs.cz/item/CS_URS_2022_01/998763381</t>
  </si>
  <si>
    <t>764</t>
  </si>
  <si>
    <t>Konstrukce klempířské</t>
  </si>
  <si>
    <t>168</t>
  </si>
  <si>
    <t>764001821</t>
  </si>
  <si>
    <t>Demontáž klempířských konstrukcí krytiny ze svitků nebo tabulí do suti</t>
  </si>
  <si>
    <t>443369050</t>
  </si>
  <si>
    <t>https://podminky.urs.cz/item/CS_URS_2022_01/764001821</t>
  </si>
  <si>
    <t>Markýza</t>
  </si>
  <si>
    <t>3,5*0,6</t>
  </si>
  <si>
    <t>169</t>
  </si>
  <si>
    <t>764111471</t>
  </si>
  <si>
    <t>Krytina ze svitků nebo tabulí z pozinkovaného plechu s úpravou u okapů, prostupů a výčnělků desek železobetonových (vstupní stříška)</t>
  </si>
  <si>
    <t>1848246323</t>
  </si>
  <si>
    <t>https://podminky.urs.cz/item/CS_URS_2022_01/764111471</t>
  </si>
  <si>
    <t>170</t>
  </si>
  <si>
    <t>764111491</t>
  </si>
  <si>
    <t>Krytina ze svitků nebo tabulí z pozinkovaného plechu s úpravou u okapů, prostupů a výčnělků Příplatek k cenám za těsnění drážek ve sklonu do 10°</t>
  </si>
  <si>
    <t>-2110636462</t>
  </si>
  <si>
    <t>https://podminky.urs.cz/item/CS_URS_2022_01/764111491</t>
  </si>
  <si>
    <t>171</t>
  </si>
  <si>
    <t>998764101</t>
  </si>
  <si>
    <t>Přesun hmot pro konstrukce klempířské stanovený z hmotnosti přesunovaného materiálu vodorovná dopravní vzdálenost do 50 m v objektech výšky do 6 m</t>
  </si>
  <si>
    <t>-2032354454</t>
  </si>
  <si>
    <t>https://podminky.urs.cz/item/CS_URS_2022_01/998764101</t>
  </si>
  <si>
    <t>172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</si>
  <si>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</si>
  <si>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</si>
  <si>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2119236276</t>
  </si>
  <si>
    <t>https://podminky.urs.cz/item/CS_URS_2022_01/998764181</t>
  </si>
  <si>
    <t>766</t>
  </si>
  <si>
    <t>Konstrukce truhlářské</t>
  </si>
  <si>
    <t>173</t>
  </si>
  <si>
    <t>766660001</t>
  </si>
  <si>
    <t>Montáž dveřních křídel dřevěných nebo plastových otevíravých do ocelové zárubně povrchově upravených jednokřídlových, šířky do 800 mm</t>
  </si>
  <si>
    <t>-1790664023</t>
  </si>
  <si>
    <t>https://podminky.urs.cz/item/CS_URS_2022_01/766660001</t>
  </si>
  <si>
    <t>174</t>
  </si>
  <si>
    <t>6116209PC01.6</t>
  </si>
  <si>
    <t>dveře jednokřídlé dřevotřískové částečně prosklené 700x1970-2100mm s dorazem u prahu vč. kování</t>
  </si>
  <si>
    <t>562755925</t>
  </si>
  <si>
    <t xml:space="preserve">1,0      "ozn. 8</t>
  </si>
  <si>
    <t>175</t>
  </si>
  <si>
    <t>6116209PC01.7</t>
  </si>
  <si>
    <t>dveře jednokřídlé dřevotřískové částečně prosklené 800x1970-2100mm s dorazem u prahu vč. kování</t>
  </si>
  <si>
    <t>-11323970</t>
  </si>
  <si>
    <t xml:space="preserve">3,0      "ozn. 4</t>
  </si>
  <si>
    <t>176</t>
  </si>
  <si>
    <t>766660021</t>
  </si>
  <si>
    <t>Montáž dveřních křídel dřevěných nebo plastových otevíravých do ocelové zárubně protipožárních jednokřídlových, šířky do 800 mm</t>
  </si>
  <si>
    <t>-2049170289</t>
  </si>
  <si>
    <t>https://podminky.urs.cz/item/CS_URS_2022_01/766660021</t>
  </si>
  <si>
    <t>177</t>
  </si>
  <si>
    <t>6116209PC01.8</t>
  </si>
  <si>
    <t>dveře jednokřídlé dřevotřískové protipožární EI (EW) 30 D3 plné 800x1970-2100mm s dorazem u prahu vč. kování</t>
  </si>
  <si>
    <t>316327082</t>
  </si>
  <si>
    <t xml:space="preserve">2,0      "ozn. 5</t>
  </si>
  <si>
    <t>178</t>
  </si>
  <si>
    <t>6116209PC01.9</t>
  </si>
  <si>
    <t>dveře jednokřídlé dřevotřískové protipožární EI (EW) 30 D3-C plné 800x1970-2100mm s dorazem u prahu vč. kování a samozavírače</t>
  </si>
  <si>
    <t>1524924996</t>
  </si>
  <si>
    <t xml:space="preserve">1,0      "ozn. 6</t>
  </si>
  <si>
    <t>179</t>
  </si>
  <si>
    <t>6116209PC01.10</t>
  </si>
  <si>
    <t>dveře jednokřídlé dřevotřískové bezpečnostní protipožární EI (EW) 30 D3 plné 800x1970-2100mm s dorazem u prahu vč. kování a samozavírače</t>
  </si>
  <si>
    <t>2022611909</t>
  </si>
  <si>
    <t xml:space="preserve">1,0      "ozn. 7</t>
  </si>
  <si>
    <t>180</t>
  </si>
  <si>
    <t>998766101</t>
  </si>
  <si>
    <t>Přesun hmot pro konstrukce truhlářské stanovený z hmotnosti přesunovaného materiálu vodorovná dopravní vzdálenost do 50 m v objektech výšky do 6 m</t>
  </si>
  <si>
    <t>-2066382824</t>
  </si>
  <si>
    <t>https://podminky.urs.cz/item/CS_URS_2022_01/998766101</t>
  </si>
  <si>
    <t>181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</si>
  <si>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</si>
  <si>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</si>
  <si>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1020957134</t>
  </si>
  <si>
    <t>https://podminky.urs.cz/item/CS_URS_2022_01/998766181</t>
  </si>
  <si>
    <t>767</t>
  </si>
  <si>
    <t>Konstrukce zámečnické</t>
  </si>
  <si>
    <t>182</t>
  </si>
  <si>
    <t>767610128</t>
  </si>
  <si>
    <t>Montáž oken jednoduchých z hliníkových nebo ocelových profilů na polyuretanovou pěnu otevíravých do zdiva, plochy přes 2,5 m2</t>
  </si>
  <si>
    <t>-1500020101</t>
  </si>
  <si>
    <t>https://podminky.urs.cz/item/CS_URS_2022_01/767610128</t>
  </si>
  <si>
    <t xml:space="preserve">1,5*1,8*7       "ozn. 1</t>
  </si>
  <si>
    <t xml:space="preserve">1,5*1,8      "ozn. 2</t>
  </si>
  <si>
    <t xml:space="preserve">1,5*1,2      "ozn. 3</t>
  </si>
  <si>
    <t>183</t>
  </si>
  <si>
    <t>55341PC01.11</t>
  </si>
  <si>
    <t>okno ocelové otevíravé/sklopné trojsklo přes plochu 1m2 v 1,5-2,5m s členěním poutci</t>
  </si>
  <si>
    <t>1287390263</t>
  </si>
  <si>
    <t>184</t>
  </si>
  <si>
    <t>767646510</t>
  </si>
  <si>
    <t>Montáž dveří ocelových nebo hliníkových protipožárních uzávěrů jednokřídlových</t>
  </si>
  <si>
    <t>1452732359</t>
  </si>
  <si>
    <t>https://podminky.urs.cz/item/CS_URS_2022_01/767646510</t>
  </si>
  <si>
    <t xml:space="preserve">1,0      "ozn. 9</t>
  </si>
  <si>
    <t>185</t>
  </si>
  <si>
    <t>5534118PC01.12</t>
  </si>
  <si>
    <t>dveře jednokřídlé ocelové interierové protipožární EW 30 D1-C 1100x1970mm vč. zárubně, kování a samozavírače</t>
  </si>
  <si>
    <t>1058922209</t>
  </si>
  <si>
    <t>186</t>
  </si>
  <si>
    <t>767646521</t>
  </si>
  <si>
    <t>Montáž dveří ocelových nebo hliníkových protipožárních uzávěrů dvoukřídlových, výšky do 1970 mm</t>
  </si>
  <si>
    <t>-614285742</t>
  </si>
  <si>
    <t>https://podminky.urs.cz/item/CS_URS_2022_01/767646521</t>
  </si>
  <si>
    <t xml:space="preserve">4,0      "ozn. 10</t>
  </si>
  <si>
    <t>187</t>
  </si>
  <si>
    <t>5534118PC01.13</t>
  </si>
  <si>
    <t>dveře dvoukřídlé ocelové interierové protipožární EW 30 D1-C 1450x1970mm vč. zárubně, kování a samozavírače</t>
  </si>
  <si>
    <t>-42308646</t>
  </si>
  <si>
    <t>188</t>
  </si>
  <si>
    <t>767651112</t>
  </si>
  <si>
    <t>Montáž vrat garážových nebo průmyslových sekčních zajížděcích pod strop, plochy přes 6 do 9 m2</t>
  </si>
  <si>
    <t>20238551</t>
  </si>
  <si>
    <t>https://podminky.urs.cz/item/CS_URS_2022_01/767651112</t>
  </si>
  <si>
    <t>189</t>
  </si>
  <si>
    <t>5534586PC01.14</t>
  </si>
  <si>
    <t>vrata sekční 6-dílná 2,75x3,0m s integrovanými dveřmi 0,9x1,955m, s kovovým povrchem, prosvětlovacími otvory v jedné lamele vč. elektropohonu</t>
  </si>
  <si>
    <t>-1717217188</t>
  </si>
  <si>
    <t xml:space="preserve">2,0      "ozn. 14</t>
  </si>
  <si>
    <t>190</t>
  </si>
  <si>
    <t>5534586PC01.15</t>
  </si>
  <si>
    <t>vrata sekční 5-dílná 3,0x2,875m, s kovovým povrchem vč. elektropohonu</t>
  </si>
  <si>
    <t>933358175</t>
  </si>
  <si>
    <t xml:space="preserve">1,0      "ozn. 15</t>
  </si>
  <si>
    <t>191</t>
  </si>
  <si>
    <t>767651210</t>
  </si>
  <si>
    <t>Montáž vrat garážových nebo průmyslových otvíravých do ocelové zárubně z dílů, plochy do 6 m2</t>
  </si>
  <si>
    <t>1370141150</t>
  </si>
  <si>
    <t>https://podminky.urs.cz/item/CS_URS_2022_01/767651210</t>
  </si>
  <si>
    <t xml:space="preserve">1,0      "ozn. 13</t>
  </si>
  <si>
    <t>192</t>
  </si>
  <si>
    <t>5534464PC01.16</t>
  </si>
  <si>
    <t>vrata dvoukřídlá z ocelových pozinkovaných profilů 1,99x2,14m s dorazem u prahu vč. zárubně a kování</t>
  </si>
  <si>
    <t>-1064112547</t>
  </si>
  <si>
    <t>193</t>
  </si>
  <si>
    <t>767651230</t>
  </si>
  <si>
    <t>Montáž vrat garážových nebo průmyslových otvíravých do ocelové zárubně z dílů, plochy přes 9 do 13 m2</t>
  </si>
  <si>
    <t>-1482599631</t>
  </si>
  <si>
    <t>https://podminky.urs.cz/item/CS_URS_2022_01/767651230</t>
  </si>
  <si>
    <t>194</t>
  </si>
  <si>
    <t>5534471PC01.17</t>
  </si>
  <si>
    <t>vrata dvoukřídlá ocelová zateplená 3,0x3,2m s integrovanými vstupními dveřmi 0,9x2,0m s dorazem u prahu vč. zárubně a kování</t>
  </si>
  <si>
    <t>-400051258</t>
  </si>
  <si>
    <t xml:space="preserve">1,0      "ozn. 11</t>
  </si>
  <si>
    <t>195</t>
  </si>
  <si>
    <t>5534471PC01.18</t>
  </si>
  <si>
    <t>vrata dvoukřídlá ocelová zateplená 3,0x3,5m s integrovanými vstupními dveřmi 0,9x2,0m s dorazem u prahu vč. zárubně a kování</t>
  </si>
  <si>
    <t>-892702656</t>
  </si>
  <si>
    <t xml:space="preserve">1,0      "ozn. 12</t>
  </si>
  <si>
    <t>196</t>
  </si>
  <si>
    <t>767662210</t>
  </si>
  <si>
    <t>Montáž mříží otvíravých</t>
  </si>
  <si>
    <t>-133523772</t>
  </si>
  <si>
    <t>https://podminky.urs.cz/item/CS_URS_2022_01/767662210</t>
  </si>
  <si>
    <t xml:space="preserve">2,0*1,9*4      "ozn. 16</t>
  </si>
  <si>
    <t xml:space="preserve">1,95*1,9      "ozn. 17</t>
  </si>
  <si>
    <t xml:space="preserve">1,8*1,9      "ozn. 18</t>
  </si>
  <si>
    <t xml:space="preserve">1,75*1,9      "ozn. 19</t>
  </si>
  <si>
    <t>197</t>
  </si>
  <si>
    <t>54912PC01.19</t>
  </si>
  <si>
    <t>mříž nůžková kovová vnitřní dvoudílná vč. povrchové úpravy a doplňků</t>
  </si>
  <si>
    <t>164287915</t>
  </si>
  <si>
    <t>198</t>
  </si>
  <si>
    <t>767r01.9</t>
  </si>
  <si>
    <t>Demontáž ocelových schodišť vč. zábradlí, manipulace a odvozu do sběrného dvora</t>
  </si>
  <si>
    <t>kpl</t>
  </si>
  <si>
    <t>847172621</t>
  </si>
  <si>
    <t>199</t>
  </si>
  <si>
    <t>998767101</t>
  </si>
  <si>
    <t>Přesun hmot pro zámečnické konstrukce stanovený z hmotnosti přesunovaného materiálu vodorovná dopravní vzdálenost do 50 m v objektech výšky do 6 m</t>
  </si>
  <si>
    <t>-37760894</t>
  </si>
  <si>
    <t>https://podminky.urs.cz/item/CS_URS_2022_01/998767101</t>
  </si>
  <si>
    <t>200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</si>
  <si>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</si>
  <si>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</si>
  <si>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-355932602</t>
  </si>
  <si>
    <t>https://podminky.urs.cz/item/CS_URS_2022_01/998767181</t>
  </si>
  <si>
    <t>771</t>
  </si>
  <si>
    <t>Podlahy z dlaždic</t>
  </si>
  <si>
    <t>201</t>
  </si>
  <si>
    <t>771121011</t>
  </si>
  <si>
    <t>Příprava podkladu před provedením dlažby nátěr penetrační na podlahu</t>
  </si>
  <si>
    <t>1992757743</t>
  </si>
  <si>
    <t>https://podminky.urs.cz/item/CS_URS_2022_01/771121011</t>
  </si>
  <si>
    <t>Skladba C</t>
  </si>
  <si>
    <t xml:space="preserve">0,8*0,1     "práh dveří</t>
  </si>
  <si>
    <t xml:space="preserve">0,8*0,1*5      "prahy dveří</t>
  </si>
  <si>
    <t xml:space="preserve">0,7*0,1     "práh dveří</t>
  </si>
  <si>
    <t xml:space="preserve">1,1*0,2         "práh dveří</t>
  </si>
  <si>
    <t>202</t>
  </si>
  <si>
    <t>771161021</t>
  </si>
  <si>
    <t>Příprava podkladu před provedením dlažby montáž profilu ukončujícího profilu pro plynulý přechod (dlažba-koberec apod.)</t>
  </si>
  <si>
    <t>-570783086</t>
  </si>
  <si>
    <t>https://podminky.urs.cz/item/CS_URS_2022_01/771161021</t>
  </si>
  <si>
    <t>Přechod ker.dlažba/beton</t>
  </si>
  <si>
    <t>0,8*2</t>
  </si>
  <si>
    <t>203</t>
  </si>
  <si>
    <t>59054100</t>
  </si>
  <si>
    <t>profil přechodový Al s pohyblivým ramenem 8x20mm</t>
  </si>
  <si>
    <t>1725196682</t>
  </si>
  <si>
    <t>1,6*1,1 "Přepočtené koeficientem množství</t>
  </si>
  <si>
    <t>204</t>
  </si>
  <si>
    <t>771474112</t>
  </si>
  <si>
    <t>Montáž soklů z dlaždic keramických lepených flexibilním lepidlem rovných, výšky přes 65 do 90 mm</t>
  </si>
  <si>
    <t>-119334075</t>
  </si>
  <si>
    <t>https://podminky.urs.cz/item/CS_URS_2022_01/771474112</t>
  </si>
  <si>
    <t xml:space="preserve">-0,8*5     "odpočet dveří</t>
  </si>
  <si>
    <t xml:space="preserve">-0,8     "odpočet dveří</t>
  </si>
  <si>
    <t xml:space="preserve">-0,33-0,77    "odpočet schodiště</t>
  </si>
  <si>
    <t>205</t>
  </si>
  <si>
    <t>59761416</t>
  </si>
  <si>
    <t>sokl-dlažba keramická slinutá hladká do interiéru i exteriéru 300x80mm</t>
  </si>
  <si>
    <t>-201360762</t>
  </si>
  <si>
    <t>120*1,1 "Přepočtené koeficientem množství</t>
  </si>
  <si>
    <t>206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</si>
  <si>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</si>
  <si>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</si>
  <si>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-438041108</t>
  </si>
  <si>
    <t>https://podminky.urs.cz/item/CS_URS_2022_01/771574263</t>
  </si>
  <si>
    <t>207</t>
  </si>
  <si>
    <t>59761409</t>
  </si>
  <si>
    <t>dlažba keramická slinutá protiskluzná do interiéru i exteriéru pro vysoké mechanické namáhání přes 9 do 12ks/m2</t>
  </si>
  <si>
    <t>-1152766735</t>
  </si>
  <si>
    <t>70,234*1,1 "Přepočtené koeficientem množství</t>
  </si>
  <si>
    <t>208</t>
  </si>
  <si>
    <t>771591112</t>
  </si>
  <si>
    <t>Izolace podlahy pod dlažbu nátěrem nebo stěrkou ve dvou vrstvách</t>
  </si>
  <si>
    <t>1236521745</t>
  </si>
  <si>
    <t>https://podminky.urs.cz/item/CS_URS_2022_01/771591112</t>
  </si>
  <si>
    <t>209</t>
  </si>
  <si>
    <t>771591115</t>
  </si>
  <si>
    <t>Podlahy - dokončovací práce spárování silikonem</t>
  </si>
  <si>
    <t>-1737124350</t>
  </si>
  <si>
    <t>https://podminky.urs.cz/item/CS_URS_2022_01/771591115</t>
  </si>
  <si>
    <t xml:space="preserve">(0,55+0,7)*2     "kolem sloupu</t>
  </si>
  <si>
    <t>210</t>
  </si>
  <si>
    <t>771591241</t>
  </si>
  <si>
    <t>Izolace podlahy pod dlažbu těsnícími izolačními pásy vnitřní kout</t>
  </si>
  <si>
    <t>-1731056522</t>
  </si>
  <si>
    <t>https://podminky.urs.cz/item/CS_URS_2022_01/771591241</t>
  </si>
  <si>
    <t>4,0*2 "místnost 7 a 8</t>
  </si>
  <si>
    <t>211</t>
  </si>
  <si>
    <t>771591264</t>
  </si>
  <si>
    <t>Izolace podlahy pod dlažbu těsnícími izolačními pásy mezi podlahou a stěnu</t>
  </si>
  <si>
    <t>-242515578</t>
  </si>
  <si>
    <t>https://podminky.urs.cz/item/CS_URS_2022_01/771591264</t>
  </si>
  <si>
    <t xml:space="preserve">-0,8-0,7     "odpočet dveří</t>
  </si>
  <si>
    <t xml:space="preserve">-0,7     "odpočet dveří</t>
  </si>
  <si>
    <t>212</t>
  </si>
  <si>
    <t>998771101</t>
  </si>
  <si>
    <t>Přesun hmot pro podlahy z dlaždic stanovený z hmotnosti přesunovaného materiálu vodorovná dopravní vzdálenost do 50 m v objektech výšky do 6 m</t>
  </si>
  <si>
    <t>1881420356</t>
  </si>
  <si>
    <t>https://podminky.urs.cz/item/CS_URS_2022_01/998771101</t>
  </si>
  <si>
    <t>213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</si>
  <si>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</si>
  <si>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</si>
  <si>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-1911209748</t>
  </si>
  <si>
    <t>https://podminky.urs.cz/item/CS_URS_2022_01/998771181</t>
  </si>
  <si>
    <t>781</t>
  </si>
  <si>
    <t>Dokončovací práce - obklady</t>
  </si>
  <si>
    <t>214</t>
  </si>
  <si>
    <t>781121011</t>
  </si>
  <si>
    <t>Příprava podkladu před provedením obkladu nátěr penetrační na stěnu</t>
  </si>
  <si>
    <t>-314156215</t>
  </si>
  <si>
    <t>https://podminky.urs.cz/item/CS_URS_2022_01/781121011</t>
  </si>
  <si>
    <t>Vnitřní obklady</t>
  </si>
  <si>
    <t xml:space="preserve">75,57   "výpočet v pol.č. 781474117</t>
  </si>
  <si>
    <t>Fasádní obklady</t>
  </si>
  <si>
    <t xml:space="preserve">16,677  "výpočet v pol.č. 781734112</t>
  </si>
  <si>
    <t>Okna - ostění a parapety</t>
  </si>
  <si>
    <t>(1,5+1,8)*2*0,15</t>
  </si>
  <si>
    <t>(1,5+1,2)*2*0,15</t>
  </si>
  <si>
    <t>Zazdívky</t>
  </si>
  <si>
    <t xml:space="preserve">((1,5+1,8)*2*0,15*4)+((3,0+3,2*2)*0,15)   "jižní pohled</t>
  </si>
  <si>
    <t xml:space="preserve">((1,5+1,2*2)*2*0,15*5)+((1,47+1,2)*2*0,15*3)   "severní pohled</t>
  </si>
  <si>
    <t>215</t>
  </si>
  <si>
    <t>781151031</t>
  </si>
  <si>
    <t>Příprava podkladu před provedením obkladu celoplošné vyrovnání podkladu stěrkou, tloušťky 3 mm</t>
  </si>
  <si>
    <t>-380274972</t>
  </si>
  <si>
    <t>https://podminky.urs.cz/item/CS_URS_2022_01/781151031</t>
  </si>
  <si>
    <t>216</t>
  </si>
  <si>
    <t>781151041</t>
  </si>
  <si>
    <t>Příprava podkladu před provedením obkladu celoplošné vyrovnání podkladu příplatek za každý další 1 mm tloušťky přes 3 mm</t>
  </si>
  <si>
    <t>-749674117</t>
  </si>
  <si>
    <t>https://podminky.urs.cz/item/CS_URS_2022_01/781151041</t>
  </si>
  <si>
    <t>32,1*2</t>
  </si>
  <si>
    <t>217</t>
  </si>
  <si>
    <t>781474117</t>
  </si>
  <si>
    <t>Montáž obkladů vnitřních stěn z dlaždic keramických lepených flexibilním lepidlem maloformátových hladkých přes 35 do 45 ks/m2</t>
  </si>
  <si>
    <t>-1442293327</t>
  </si>
  <si>
    <t>https://podminky.urs.cz/item/CS_URS_2022_01/781474117</t>
  </si>
  <si>
    <t>Místnos 3</t>
  </si>
  <si>
    <t>(4,65+8,5)*2*2,1</t>
  </si>
  <si>
    <t xml:space="preserve">(0,55+0,7)*2*2,1     "sloup</t>
  </si>
  <si>
    <t xml:space="preserve">1,5*0,35*2+1,5*0,4*2  "parapety oken</t>
  </si>
  <si>
    <t xml:space="preserve">-0,8*2,1        "odpočet dveří</t>
  </si>
  <si>
    <t xml:space="preserve">-1,5*0,7*4   "odpočet oken</t>
  </si>
  <si>
    <t>(2,05+1,8)*2*2,1</t>
  </si>
  <si>
    <t xml:space="preserve">-0,8*2,1-0,7*2,1        "odpočet dveří</t>
  </si>
  <si>
    <t>(0,9+1,18)*2*1,5</t>
  </si>
  <si>
    <t xml:space="preserve">0,9*0,15   "obklad SDK předstěny</t>
  </si>
  <si>
    <t xml:space="preserve">1,5*0,35   "obklad parapetu okna</t>
  </si>
  <si>
    <t xml:space="preserve">-0,7*1,5    "odpočet dveří</t>
  </si>
  <si>
    <t xml:space="preserve">-1,5*0,1    "odpočet okna</t>
  </si>
  <si>
    <t>218</t>
  </si>
  <si>
    <t>59761255</t>
  </si>
  <si>
    <t>obklad keramický hladký přes 35 do 45ks/m2</t>
  </si>
  <si>
    <t>1926844745</t>
  </si>
  <si>
    <t>75,57*1,1 "Přepočtené koeficientem množství</t>
  </si>
  <si>
    <t>219</t>
  </si>
  <si>
    <t>781494111</t>
  </si>
  <si>
    <t>Obklad - dokončující práce profily ukončovací lepené flexibilním lepidlem rohové</t>
  </si>
  <si>
    <t>1535481163</t>
  </si>
  <si>
    <t>https://podminky.urs.cz/item/CS_URS_2022_01/781494111</t>
  </si>
  <si>
    <t>2,1</t>
  </si>
  <si>
    <t xml:space="preserve">2,1*4     "sloup</t>
  </si>
  <si>
    <t xml:space="preserve">1,5*4  "parapety oken</t>
  </si>
  <si>
    <t xml:space="preserve">0,9   "obklad SDK předstěny</t>
  </si>
  <si>
    <t xml:space="preserve">1,5   "obklad parapetu okna</t>
  </si>
  <si>
    <t>220</t>
  </si>
  <si>
    <t>781494511</t>
  </si>
  <si>
    <t>Obklad - dokončující práce profily ukončovací lepené flexibilním lepidlem ukončovací</t>
  </si>
  <si>
    <t>1337115963</t>
  </si>
  <si>
    <t>https://podminky.urs.cz/item/CS_URS_2022_01/781494511</t>
  </si>
  <si>
    <t xml:space="preserve">-0,8        "odpočet dveří</t>
  </si>
  <si>
    <t xml:space="preserve">-1,5*4   "odpočet oken</t>
  </si>
  <si>
    <t xml:space="preserve">-0,8-0,7        "odpočet dveří</t>
  </si>
  <si>
    <t>(0,9+1,18)*2</t>
  </si>
  <si>
    <t xml:space="preserve">-0,7    "odpočet dveří</t>
  </si>
  <si>
    <t xml:space="preserve">-1,5    "odpočet okna</t>
  </si>
  <si>
    <t>221</t>
  </si>
  <si>
    <t>781495115</t>
  </si>
  <si>
    <t>Obklad - dokončující práce ostatní práce spárování silikonem</t>
  </si>
  <si>
    <t>-960254295</t>
  </si>
  <si>
    <t>https://podminky.urs.cz/item/CS_URS_2022_01/781495115</t>
  </si>
  <si>
    <t>2,1*5</t>
  </si>
  <si>
    <t xml:space="preserve">1,5*4+0,35*2*2+0,4*2*2  "parapety oken</t>
  </si>
  <si>
    <t>2,1*4</t>
  </si>
  <si>
    <t>1,5*4</t>
  </si>
  <si>
    <t xml:space="preserve">1,5+0,35*2   "obklad parapetu okna</t>
  </si>
  <si>
    <t>222</t>
  </si>
  <si>
    <t>781571131</t>
  </si>
  <si>
    <t>Montáž obkladů ostění z obkladaček keramických lepených flexibilním lepidlem šířky ostění do 200 mm</t>
  </si>
  <si>
    <t>1674797641</t>
  </si>
  <si>
    <t>https://podminky.urs.cz/item/CS_URS_2022_01/781571131</t>
  </si>
  <si>
    <t>Nová okna</t>
  </si>
  <si>
    <t xml:space="preserve">((1,5+1,8*2)*4)+(3,0+3,2*2)   "jižní pohled</t>
  </si>
  <si>
    <t xml:space="preserve">((1,5+1,2*2)*5)+((1,47+1,2*2)*3)   "severní pohled</t>
  </si>
  <si>
    <t>223</t>
  </si>
  <si>
    <t>596PC01.20</t>
  </si>
  <si>
    <t xml:space="preserve">fasádní obkladový pásek kabřincový 250x65x12mm </t>
  </si>
  <si>
    <t>545568857</t>
  </si>
  <si>
    <t>(1,5+1,8*2)*8*0,15</t>
  </si>
  <si>
    <t>(1,5+1,2*2)*0,15</t>
  </si>
  <si>
    <t xml:space="preserve">((1,5+1,8*2)*4*0,15)+((3,0+3,2*2)*0,15)   "jižní pohled</t>
  </si>
  <si>
    <t xml:space="preserve">((1,5+1,2*2)*5*0,15)+((1,47+1,2*2)*3*0,15)   "severní pohled</t>
  </si>
  <si>
    <t>62 ks/m2</t>
  </si>
  <si>
    <t>15,842*62</t>
  </si>
  <si>
    <t>982,204*1,1 "Přepočtené koeficientem množství</t>
  </si>
  <si>
    <t>224</t>
  </si>
  <si>
    <t>781674112</t>
  </si>
  <si>
    <t>Montáž obkladů parapetů z dlaždic keramických lepených flexibilním lepidlem, šířky parapetu přes 100 do 150 mm</t>
  </si>
  <si>
    <t>-1365702229</t>
  </si>
  <si>
    <t>https://podminky.urs.cz/item/CS_URS_2022_01/781674112</t>
  </si>
  <si>
    <t xml:space="preserve">1,5*4   "jižní pohled</t>
  </si>
  <si>
    <t xml:space="preserve">1,5*5+1,47*3   "severní pohled</t>
  </si>
  <si>
    <t>225</t>
  </si>
  <si>
    <t>-315204376</t>
  </si>
  <si>
    <t>1,5*9*0,15</t>
  </si>
  <si>
    <t xml:space="preserve">1,5*4*0,15   "jižní pohled</t>
  </si>
  <si>
    <t xml:space="preserve">1,5*5*0,15+1,47*3*0,15   "severní pohled</t>
  </si>
  <si>
    <t>4,712*62</t>
  </si>
  <si>
    <t>292,144*1,1 "Přepočtené koeficientem množství</t>
  </si>
  <si>
    <t>226</t>
  </si>
  <si>
    <t>781734112</t>
  </si>
  <si>
    <t>Montáž obkladů vnějších stěn z obkladaček cihelných lepených flexibilním lepidlem přes 50 do 85 ks/m2</t>
  </si>
  <si>
    <t>575722781</t>
  </si>
  <si>
    <t>https://podminky.urs.cz/item/CS_URS_2022_01/781734112</t>
  </si>
  <si>
    <t>Západní pohled</t>
  </si>
  <si>
    <t xml:space="preserve">0,4   "část obkladu u opěrné stěny</t>
  </si>
  <si>
    <t>5,326*0,42</t>
  </si>
  <si>
    <t>1,36*3,0+1,5*3,25</t>
  </si>
  <si>
    <t>1,5*1,4*2</t>
  </si>
  <si>
    <t>0,3*0,2</t>
  </si>
  <si>
    <t>1,5*0,1*2+1,5*0,15+1,5*0,2</t>
  </si>
  <si>
    <t>227</t>
  </si>
  <si>
    <t>-70153648</t>
  </si>
  <si>
    <t>16,677*62</t>
  </si>
  <si>
    <t>1033,974*1,1 "Přepočtené koeficientem množství</t>
  </si>
  <si>
    <t>228</t>
  </si>
  <si>
    <t>781739191</t>
  </si>
  <si>
    <t>Montáž obkladů vnějších stěn z obkladaček cihelných Příplatek k cenám za plochu do 10 m2 jednotlivě</t>
  </si>
  <si>
    <t>2101617548</t>
  </si>
  <si>
    <t>https://podminky.urs.cz/item/CS_URS_2022_01/781739191</t>
  </si>
  <si>
    <t>229</t>
  </si>
  <si>
    <t>998781101</t>
  </si>
  <si>
    <t>Přesun hmot pro obklady keramické stanovený z hmotnosti přesunovaného materiálu vodorovná dopravní vzdálenost do 50 m v objektech výšky do 6 m</t>
  </si>
  <si>
    <t>424458336</t>
  </si>
  <si>
    <t>https://podminky.urs.cz/item/CS_URS_2022_01/998781101</t>
  </si>
  <si>
    <t>230</t>
  </si>
  <si>
    <t>998781181</t>
  </si>
  <si>
    <t>Přesun hmot pro obklady keramické stanovený z hmotnosti přesunovaného materiálu Příplatek k cenám za přesun prováděný bez použití mechanizace pro jakoukoliv výšku objektu</t>
  </si>
  <si>
    <t>767214144</t>
  </si>
  <si>
    <t>https://podminky.urs.cz/item/CS_URS_2022_01/998781181</t>
  </si>
  <si>
    <t>783</t>
  </si>
  <si>
    <t>Dokončovací práce - nátěry</t>
  </si>
  <si>
    <t>231</t>
  </si>
  <si>
    <t>783314101</t>
  </si>
  <si>
    <t>Základní nátěr zámečnických konstrukcí jednonásobný syntetický</t>
  </si>
  <si>
    <t>1612944841</t>
  </si>
  <si>
    <t>https://podminky.urs.cz/item/CS_URS_2022_01/783314101</t>
  </si>
  <si>
    <t>NÁTĚR ZÁRUBNÍ</t>
  </si>
  <si>
    <t xml:space="preserve">(2*1,97+0,7)*(0,1+0,05*2)       "ozn. 8</t>
  </si>
  <si>
    <t xml:space="preserve">(2*1,97+0,8)*(0,1+0,05*2)*6       "ozn. 4, 5, 7</t>
  </si>
  <si>
    <t xml:space="preserve">(2*1,97+0,8)*(0,2+0,05*2)       "ozn. 6</t>
  </si>
  <si>
    <t>232</t>
  </si>
  <si>
    <t>783314201</t>
  </si>
  <si>
    <t>Základní antikorozní nátěr zámečnických konstrukcí jednonásobný syntetický standardní</t>
  </si>
  <si>
    <t>-838814323</t>
  </si>
  <si>
    <t>https://podminky.urs.cz/item/CS_URS_2022_01/783314201</t>
  </si>
  <si>
    <t>I140 - 0,502 m2/m</t>
  </si>
  <si>
    <t>(3,3*2*2+1,75*5)*0,502</t>
  </si>
  <si>
    <t xml:space="preserve">L50/50/5 </t>
  </si>
  <si>
    <t>0,05*4*1,8*8*0,00377</t>
  </si>
  <si>
    <t>233</t>
  </si>
  <si>
    <t>783315101</t>
  </si>
  <si>
    <t>Mezinátěr zámečnických konstrukcí jednonásobný syntetický standardní</t>
  </si>
  <si>
    <t>1258706337</t>
  </si>
  <si>
    <t>https://podminky.urs.cz/item/CS_URS_2022_01/783315101</t>
  </si>
  <si>
    <t>234</t>
  </si>
  <si>
    <t>783317101</t>
  </si>
  <si>
    <t>Krycí nátěr (email) zámečnických konstrukcí jednonásobný syntetický standardní</t>
  </si>
  <si>
    <t>1326152348</t>
  </si>
  <si>
    <t>https://podminky.urs.cz/item/CS_URS_2022_01/783317101</t>
  </si>
  <si>
    <t>235</t>
  </si>
  <si>
    <t>783r01.10</t>
  </si>
  <si>
    <t>Repase a nátěr stávající žaluzie vel. 2800/900mm</t>
  </si>
  <si>
    <t>-1498103284</t>
  </si>
  <si>
    <t xml:space="preserve">1,0      "ozn. 23</t>
  </si>
  <si>
    <t>784</t>
  </si>
  <si>
    <t>Dokončovací práce - malby a tapety</t>
  </si>
  <si>
    <t>236</t>
  </si>
  <si>
    <t>784111011</t>
  </si>
  <si>
    <t>Obroušení podkladu omítky v místnostech výšky do 3,80 m</t>
  </si>
  <si>
    <t>-808466720</t>
  </si>
  <si>
    <t>https://podminky.urs.cz/item/CS_URS_2022_01/784111011</t>
  </si>
  <si>
    <t>STĚNY</t>
  </si>
  <si>
    <t>(3,15+3,0)*2*3,7</t>
  </si>
  <si>
    <t xml:space="preserve">(4-3,0*3,2)+(4-2,75*3,0)        "odpočet dveří</t>
  </si>
  <si>
    <t>(3,875+4,6)*2*3,7</t>
  </si>
  <si>
    <t xml:space="preserve">(4-2,75*3,0)*2      "odpočet dveří</t>
  </si>
  <si>
    <t>Místnost 3 - nad ker.obkladem</t>
  </si>
  <si>
    <t>(4,65+8,5)*2*1,6</t>
  </si>
  <si>
    <t xml:space="preserve">(0,55+0,7)*2*1,2     "sloup</t>
  </si>
  <si>
    <t>(1,5+6,1)*2*3,7</t>
  </si>
  <si>
    <t>(3,05+2,75)*2*3,7</t>
  </si>
  <si>
    <t>(3,05+2,05)*2*3,7</t>
  </si>
  <si>
    <t>Místnost 7 - nad ker.obkladem</t>
  </si>
  <si>
    <t>(2,05+1,8)*2*1,6</t>
  </si>
  <si>
    <t>Místnost 8 - nad ker.obkladem</t>
  </si>
  <si>
    <t>(0,9+1,8)*2*2,2</t>
  </si>
  <si>
    <t>(1,88+1,4)*2*3,7</t>
  </si>
  <si>
    <t xml:space="preserve">-0,77*3,7   "odpočet schodiště</t>
  </si>
  <si>
    <t>(15,82+8,5)*2*3,7</t>
  </si>
  <si>
    <t xml:space="preserve">(4-2,75*3,0)+(4-1,99*2,14)          "odpočet dveří</t>
  </si>
  <si>
    <t>(5,7+8,2)*2*3,7</t>
  </si>
  <si>
    <t>((5,85+8,35)*2*3,7)+0,19*3,3*2</t>
  </si>
  <si>
    <t>(8,11+8,55)*2*3,7</t>
  </si>
  <si>
    <t>((16,1+8,345)*2*3,7)+0,2*3,7*2*2</t>
  </si>
  <si>
    <t>((3,27+7,04)*2*3,7)+0,17*3,7*2</t>
  </si>
  <si>
    <t>((3,26+6,8)*2*3,7)+0,05*3,3*2+0,16*3,3*2+((3,26+0,93*2)*1,37)</t>
  </si>
  <si>
    <t>((15,825+22,6)*2*3,7)+0,375*3,7*2+0,45*3,7*2+0,21*3,7*2</t>
  </si>
  <si>
    <t xml:space="preserve">(0,6+0,8)*2*3,3    "sloup</t>
  </si>
  <si>
    <t xml:space="preserve">(4-1,99*2,14)+(4-3,0*2,875)   "odpočet dveří/vrat</t>
  </si>
  <si>
    <t>(7,15+3,0)*2*3,7</t>
  </si>
  <si>
    <t xml:space="preserve">(4-3,0*3,35)+(4-3,0*2,875)   "odpočet vrat</t>
  </si>
  <si>
    <t>Součet STĚN</t>
  </si>
  <si>
    <t xml:space="preserve">1481,285        "součet STĚN</t>
  </si>
  <si>
    <t xml:space="preserve">E                       "stropy a stropní nosníky</t>
  </si>
  <si>
    <t>Součet CELKEM</t>
  </si>
  <si>
    <t>237</t>
  </si>
  <si>
    <t>784171101</t>
  </si>
  <si>
    <t>Zakrytí nemalovaných ploch (materiál ve specifikaci) včetně pozdějšího odkrytí podlah</t>
  </si>
  <si>
    <t>1277870089</t>
  </si>
  <si>
    <t>https://podminky.urs.cz/item/CS_URS_2022_01/784171101</t>
  </si>
  <si>
    <t>238</t>
  </si>
  <si>
    <t>58124844</t>
  </si>
  <si>
    <t>fólie pro malířské potřeby zakrývací tl 25µ 4x5m</t>
  </si>
  <si>
    <t>384079205</t>
  </si>
  <si>
    <t>858,05*1,05 "Přepočtené koeficientem množství</t>
  </si>
  <si>
    <t>239</t>
  </si>
  <si>
    <t>784181111</t>
  </si>
  <si>
    <t>Penetrace podkladu jednonásobná základní silikátová bezbarvá v místnostech výšky do 3,80 m</t>
  </si>
  <si>
    <t>287234850</t>
  </si>
  <si>
    <t>https://podminky.urs.cz/item/CS_URS_2022_01/784181111</t>
  </si>
  <si>
    <t xml:space="preserve">2687,524     "výpočet v pol.č. 784111011</t>
  </si>
  <si>
    <t>240</t>
  </si>
  <si>
    <t>784321031</t>
  </si>
  <si>
    <t>Malby silikátové dvojnásobné, bílé v místnostech výšky do 3,80 m</t>
  </si>
  <si>
    <t>-2003979046</t>
  </si>
  <si>
    <t>https://podminky.urs.cz/item/CS_URS_2022_01/784321031</t>
  </si>
  <si>
    <t>02 - Zdravotně technické instalace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</si>
  <si>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</si>
  <si>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</si>
  <si>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</si>
  <si>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726 - Zdravotechnika - předstěnové instalace</t>
  </si>
  <si>
    <t>M - Práce a dodávky M</t>
  </si>
  <si>
    <t xml:space="preserve">    23-M - Montáže potrubí</t>
  </si>
  <si>
    <t>132251101</t>
  </si>
  <si>
    <t>Hloubení nezapažených rýh šířky do 800 mm strojně s urovnáním dna do předepsaného profilu a spádu v hornině třídy těžitelnosti I skupiny 3 do 20 m3</t>
  </si>
  <si>
    <t>-104275771</t>
  </si>
  <si>
    <t>https://podminky.urs.cz/item/CS_URS_2022_01/132251101</t>
  </si>
  <si>
    <t>viz. výkres č. ZT3 a 5</t>
  </si>
  <si>
    <t>napojení svodů d10, d9 a žlabu ž1</t>
  </si>
  <si>
    <t>0,8*1,1*9,0</t>
  </si>
  <si>
    <t>splašková kanalizace do šachty RŠ3</t>
  </si>
  <si>
    <t>0,8*1,46*3,0</t>
  </si>
  <si>
    <t>splašková kanalizace do šachty RŠ2 od svodu d6</t>
  </si>
  <si>
    <t>0,8*1,3*4,0</t>
  </si>
  <si>
    <t>dešťová kanalizace od svodiů d1,d2</t>
  </si>
  <si>
    <t>0,8*1,3*5,5</t>
  </si>
  <si>
    <t>plynovodní potrubí</t>
  </si>
  <si>
    <t>0,8*1,1*13,0</t>
  </si>
  <si>
    <t>132254101</t>
  </si>
  <si>
    <t>Hloubení zapažených rýh šířky do 800 mm strojně s urovnáním dna do předepsaného profilu a spádu v hornině třídy těžitelnosti I skupiny 3 do 20 m3</t>
  </si>
  <si>
    <t>517174390</t>
  </si>
  <si>
    <t>https://podminky.urs.cz/item/CS_URS_2022_01/132254101</t>
  </si>
  <si>
    <t>viz. výkres č. ZT3 a 4</t>
  </si>
  <si>
    <t>splašková kanalizace do šachty RŠ2</t>
  </si>
  <si>
    <t>0,8*1,7*5,0</t>
  </si>
  <si>
    <t>vodovodní potrubí</t>
  </si>
  <si>
    <t>0,8*1,4*4,0</t>
  </si>
  <si>
    <t>132254201</t>
  </si>
  <si>
    <t>Hloubení zapažených rýh šířky přes 800 do 2 000 mm strojně s urovnáním dna do předepsaného profilu a spádu v hornině třídy těžitelnosti I skupiny 3 do 20 m3</t>
  </si>
  <si>
    <t>-1051287213</t>
  </si>
  <si>
    <t>https://podminky.urs.cz/item/CS_URS_2022_01/132254201</t>
  </si>
  <si>
    <t>viz. výkres č. ZT3</t>
  </si>
  <si>
    <t>dešťová kanalizace od svodů d7,d8</t>
  </si>
  <si>
    <t>0,9*2,05*6,5</t>
  </si>
  <si>
    <t>dešťová kanalizace od svodů d3,d4</t>
  </si>
  <si>
    <t>0,9*1,95*6,0</t>
  </si>
  <si>
    <t>dešťová kanalizace od svodu d5</t>
  </si>
  <si>
    <t>0,9*2,95*5,0</t>
  </si>
  <si>
    <t>-1731427623</t>
  </si>
  <si>
    <t>výkop pro potrubí kanalizace pod podlahou objektu</t>
  </si>
  <si>
    <t>0,6*0,65*95,0</t>
  </si>
  <si>
    <t>151101101</t>
  </si>
  <si>
    <t>Zřízení pažení a rozepření stěn rýh pro podzemní vedení příložné pro jakoukoliv mezerovitost, hloubky do 2 m</t>
  </si>
  <si>
    <t>-920323398</t>
  </si>
  <si>
    <t>https://podminky.urs.cz/item/CS_URS_2022_01/151101101</t>
  </si>
  <si>
    <t>1,7*5,0*2</t>
  </si>
  <si>
    <t>2,05*6,5*2</t>
  </si>
  <si>
    <t>1,95*6,0*2</t>
  </si>
  <si>
    <t>2,95*5,0*2</t>
  </si>
  <si>
    <t>151101111</t>
  </si>
  <si>
    <t>Odstranění pažení a rozepření stěn rýh pro podzemní vedení s uložením materiálu na vzdálenost do 3 m od kraje výkopu příložné, hloubky do 2 m</t>
  </si>
  <si>
    <t>-1122992529</t>
  </si>
  <si>
    <t>https://podminky.urs.cz/item/CS_URS_2022_01/151101111</t>
  </si>
  <si>
    <t>923544040</t>
  </si>
  <si>
    <t xml:space="preserve">Výkop potrubí uvnitř objektu </t>
  </si>
  <si>
    <t xml:space="preserve">37,05      "výpočet v pol.č. 139751101</t>
  </si>
  <si>
    <t>-1185621075</t>
  </si>
  <si>
    <t xml:space="preserve">37,05*9         "předpoklad do 100m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</si>
  <si>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</si>
  <si>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</si>
  <si>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-688872316</t>
  </si>
  <si>
    <t>https://podminky.urs.cz/item/CS_URS_2022_01/162351103</t>
  </si>
  <si>
    <t>ODVOZ VÝKOPKU NA MEZIDEPONII</t>
  </si>
  <si>
    <t>Výkopy potrubí mimo objekt</t>
  </si>
  <si>
    <t xml:space="preserve">32,744   "výpočet v pol.č. 132251101</t>
  </si>
  <si>
    <t xml:space="preserve">11,28      "výpočet v pol.č. 132254101</t>
  </si>
  <si>
    <t xml:space="preserve">35,798   "výpočet v pol.č. 132254201</t>
  </si>
  <si>
    <t>A ZPĚT DO ZÁSYPU</t>
  </si>
  <si>
    <t xml:space="preserve">54,161      "výpočet v pol.č. 174151101</t>
  </si>
  <si>
    <t>-589060733</t>
  </si>
  <si>
    <t xml:space="preserve">Výkopy </t>
  </si>
  <si>
    <t>Odpočet zpětných zásypů</t>
  </si>
  <si>
    <t xml:space="preserve">-54,161       "výpočet v pol.č. 174151101</t>
  </si>
  <si>
    <t>1743654478</t>
  </si>
  <si>
    <t>Naložení výkopku pro odvoz na skládku</t>
  </si>
  <si>
    <t xml:space="preserve">62,711   "výpočet v pol.č. 162751117</t>
  </si>
  <si>
    <t>Naložení výkopku z mezideponie do zásypu</t>
  </si>
  <si>
    <t xml:space="preserve">54,161   "výpočet v pol.č. 174151101</t>
  </si>
  <si>
    <t>994357932</t>
  </si>
  <si>
    <t>62,711*1,8 "Přepočtené koeficientem množství</t>
  </si>
  <si>
    <t>1241720125</t>
  </si>
  <si>
    <t>220119700</t>
  </si>
  <si>
    <t>Odpočet lože potrubí</t>
  </si>
  <si>
    <t xml:space="preserve">-5,055       "výpočet v pol.č. 451573111</t>
  </si>
  <si>
    <t>Odpočet obsypu potrubí</t>
  </si>
  <si>
    <t xml:space="preserve">-20,606    "výpočet v pol.č. 175151101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</si>
  <si>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</si>
  <si>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</si>
  <si>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576978106</t>
  </si>
  <si>
    <t>https://podminky.urs.cz/item/CS_URS_2022_01/175111101</t>
  </si>
  <si>
    <t xml:space="preserve">0,6*0,65*95,0    "výkop pro potrubí kanalizace pod podlahou objektu</t>
  </si>
  <si>
    <t xml:space="preserve">-0,6*0,1*95,0     "odpočet lože potrubí</t>
  </si>
  <si>
    <t>58337303</t>
  </si>
  <si>
    <t>štěrkopísek frakce 0/8</t>
  </si>
  <si>
    <t>1228767094</t>
  </si>
  <si>
    <t>31,35*2 "Přepočtené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</si>
  <si>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</si>
  <si>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</si>
  <si>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-1141789223</t>
  </si>
  <si>
    <t>https://podminky.urs.cz/item/CS_URS_2022_01/175151101</t>
  </si>
  <si>
    <t>viz. výkres č. ZT3, 4 a 5</t>
  </si>
  <si>
    <t xml:space="preserve">0,8*0,41*6,0      "DN110</t>
  </si>
  <si>
    <t xml:space="preserve">0,8*0,425*3,0    "DN125</t>
  </si>
  <si>
    <t>0,8*0,45*3,0</t>
  </si>
  <si>
    <t>0,8*0,425*4,0</t>
  </si>
  <si>
    <t>0,8*0,425*5,5</t>
  </si>
  <si>
    <t>0,8*0,45*5,0</t>
  </si>
  <si>
    <t>0,9*0,425*6,5</t>
  </si>
  <si>
    <t>0,9*0,425*6,0</t>
  </si>
  <si>
    <t xml:space="preserve">0,9*0,41*1,0    "DN110</t>
  </si>
  <si>
    <t xml:space="preserve">0,9*0,46*4,0    "DN160</t>
  </si>
  <si>
    <t>0,8*0,332*4,0</t>
  </si>
  <si>
    <t>0,8*0,35*13,0</t>
  </si>
  <si>
    <t>1397170816</t>
  </si>
  <si>
    <t>20,606*2 "Přepočtené koeficientem množství</t>
  </si>
  <si>
    <t>451573111</t>
  </si>
  <si>
    <t>Lože pod potrubí, stoky a drobné objekty v otevřeném výkopu z písku a štěrkopísku do 63 mm</t>
  </si>
  <si>
    <t>-1801068998</t>
  </si>
  <si>
    <t>https://podminky.urs.cz/item/CS_URS_2022_01/451573111</t>
  </si>
  <si>
    <t>0,8*0,1*9,0</t>
  </si>
  <si>
    <t>0,8*0,1*3,0</t>
  </si>
  <si>
    <t>0,8*0,1*4,0</t>
  </si>
  <si>
    <t>0,8*0,1*5,5</t>
  </si>
  <si>
    <t>0,8*0,1*5,0</t>
  </si>
  <si>
    <t>0,9*0,1*6,5</t>
  </si>
  <si>
    <t>0,9*0,1*6,0</t>
  </si>
  <si>
    <t>0,9*0,1*5,0</t>
  </si>
  <si>
    <t>0,8*0,1*13,0</t>
  </si>
  <si>
    <t>-552250069</t>
  </si>
  <si>
    <t>0,6*0,1*95,0</t>
  </si>
  <si>
    <t>871161141</t>
  </si>
  <si>
    <t>Montáž vodovodního potrubí z plastů v otevřeném výkopu z polyetylenu PE 100 svařovaných na tupo SDR 11/PN16 D 32 x 3,0 mm</t>
  </si>
  <si>
    <t>166467845</t>
  </si>
  <si>
    <t>https://podminky.urs.cz/item/CS_URS_2022_01/871161141</t>
  </si>
  <si>
    <t>viz. výkres č. ZT4</t>
  </si>
  <si>
    <t>Venkovní potrubí mimo objekt</t>
  </si>
  <si>
    <t>4,48</t>
  </si>
  <si>
    <t>28613110</t>
  </si>
  <si>
    <t>trubka vodovodní PE100 PN 16 SDR11 32x3,0mm</t>
  </si>
  <si>
    <t>-1496020427</t>
  </si>
  <si>
    <t>4,48*1,015 "Přepočtené koeficientem množství</t>
  </si>
  <si>
    <t>871265211</t>
  </si>
  <si>
    <t>Kanalizační potrubí z tvrdého PVC v otevřeném výkopu ve sklonu do 20 %, hladkého plnostěnného jednovrstvého, tuhost třídy SN 4 DN 110</t>
  </si>
  <si>
    <t>-342779418</t>
  </si>
  <si>
    <t>https://podminky.urs.cz/item/CS_URS_2022_01/871265211</t>
  </si>
  <si>
    <t>871275211</t>
  </si>
  <si>
    <t>Kanalizační potrubí z tvrdého PVC v otevřeném výkopu ve sklonu do 20 %, hladkého plnostěnného jednovrstvého, tuhost třídy SN 4 DN 125</t>
  </si>
  <si>
    <t>589658778</t>
  </si>
  <si>
    <t>https://podminky.urs.cz/item/CS_URS_2022_01/871275211</t>
  </si>
  <si>
    <t>25,0</t>
  </si>
  <si>
    <t>871315211</t>
  </si>
  <si>
    <t>Kanalizační potrubí z tvrdého PVC v otevřeném výkopu ve sklonu do 20 %, hladkého plnostěnného jednovrstvého, tuhost třídy SN 4 DN 160</t>
  </si>
  <si>
    <t>80317753</t>
  </si>
  <si>
    <t>https://podminky.urs.cz/item/CS_URS_2022_01/871315211</t>
  </si>
  <si>
    <t>12,0</t>
  </si>
  <si>
    <t>877265211</t>
  </si>
  <si>
    <t>Montáž tvarovek na kanalizačním potrubí z trub z plastu z tvrdého PVC nebo z polypropylenu v otevřeném výkopu jednoosých DN 110</t>
  </si>
  <si>
    <t>-842318758</t>
  </si>
  <si>
    <t>https://podminky.urs.cz/item/CS_URS_2022_01/877265211</t>
  </si>
  <si>
    <t>4,0</t>
  </si>
  <si>
    <t>28611349</t>
  </si>
  <si>
    <t>koleno kanalizace PVC KG 110x15°</t>
  </si>
  <si>
    <t>-160772861</t>
  </si>
  <si>
    <t>28611351</t>
  </si>
  <si>
    <t>koleno kanalizační PVC KG 110x45°</t>
  </si>
  <si>
    <t>-1735734923</t>
  </si>
  <si>
    <t>877275211</t>
  </si>
  <si>
    <t>Montáž tvarovek na kanalizačním potrubí z trub z plastu z tvrdého PVC nebo z polypropylenu v otevřeném výkopu jednoosých DN 125</t>
  </si>
  <si>
    <t>-311420265</t>
  </si>
  <si>
    <t>https://podminky.urs.cz/item/CS_URS_2022_01/877275211</t>
  </si>
  <si>
    <t>17,0</t>
  </si>
  <si>
    <t>28611356</t>
  </si>
  <si>
    <t>koleno kanalizační PVC KG 125x45°</t>
  </si>
  <si>
    <t>-583643911</t>
  </si>
  <si>
    <t>28611358</t>
  </si>
  <si>
    <t>koleno kanalizace PVC KG 125x87°</t>
  </si>
  <si>
    <t>2083602131</t>
  </si>
  <si>
    <t>877275221</t>
  </si>
  <si>
    <t>Montáž tvarovek na kanalizačním potrubí z trub z plastu z tvrdého PVC nebo z polypropylenu v otevřeném výkopu dvouosých DN 125</t>
  </si>
  <si>
    <t>-289288802</t>
  </si>
  <si>
    <t>https://podminky.urs.cz/item/CS_URS_2022_01/877275221</t>
  </si>
  <si>
    <t>28611389</t>
  </si>
  <si>
    <t>odbočka kanalizační PVC s hrdlem 125/125/45°</t>
  </si>
  <si>
    <t>-1609293422</t>
  </si>
  <si>
    <t>2861142PC02.1</t>
  </si>
  <si>
    <t>odbočka kanalizační plastová s hrdlem KG 125/110/45°</t>
  </si>
  <si>
    <t>-571518238</t>
  </si>
  <si>
    <t>877315211</t>
  </si>
  <si>
    <t>Montáž tvarovek na kanalizačním potrubí z trub z plastu z tvrdého PVC nebo z polypropylenu v otevřeném výkopu jednoosých DN 160</t>
  </si>
  <si>
    <t>-1968619140</t>
  </si>
  <si>
    <t>https://podminky.urs.cz/item/CS_URS_2022_01/877315211</t>
  </si>
  <si>
    <t>9,0</t>
  </si>
  <si>
    <t>28611361</t>
  </si>
  <si>
    <t>koleno kanalizační PVC KG 160x45°</t>
  </si>
  <si>
    <t>-1104487281</t>
  </si>
  <si>
    <t>28611363</t>
  </si>
  <si>
    <t>koleno kanalizační PVC KG 160x87°</t>
  </si>
  <si>
    <t>1046962418</t>
  </si>
  <si>
    <t>28611506</t>
  </si>
  <si>
    <t>redukce kanalizační PVC 160/125</t>
  </si>
  <si>
    <t>-622509450</t>
  </si>
  <si>
    <t>877315221</t>
  </si>
  <si>
    <t>Montáž tvarovek na kanalizačním potrubí z trub z plastu z tvrdého PVC nebo z polypropylenu v otevřeném výkopu dvouosých DN 160</t>
  </si>
  <si>
    <t>-1178525701</t>
  </si>
  <si>
    <t>https://podminky.urs.cz/item/CS_URS_2022_01/877315221</t>
  </si>
  <si>
    <t>28611912</t>
  </si>
  <si>
    <t>odbočka kanalizační plastová s hrdlem KG 160/110/45°</t>
  </si>
  <si>
    <t>451625920</t>
  </si>
  <si>
    <t>28611914</t>
  </si>
  <si>
    <t>odbočka kanalizační plastová s hrdlem KG 160/125/45°</t>
  </si>
  <si>
    <t>-781707251</t>
  </si>
  <si>
    <t>892233122</t>
  </si>
  <si>
    <t>Proplach a dezinfekce vodovodního potrubí DN od 40 do 70</t>
  </si>
  <si>
    <t>-1685499168</t>
  </si>
  <si>
    <t>https://podminky.urs.cz/item/CS_URS_2022_01/892233122</t>
  </si>
  <si>
    <t>892241111</t>
  </si>
  <si>
    <t>Tlakové zkoušky vodou na potrubí DN do 80</t>
  </si>
  <si>
    <t>1486874103</t>
  </si>
  <si>
    <t>https://podminky.urs.cz/item/CS_URS_2022_01/892241111</t>
  </si>
  <si>
    <t>892271111</t>
  </si>
  <si>
    <t>Tlakové zkoušky vodou na potrubí DN 100 nebo 125</t>
  </si>
  <si>
    <t>-1376075617</t>
  </si>
  <si>
    <t>https://podminky.urs.cz/item/CS_URS_2022_01/892271111</t>
  </si>
  <si>
    <t>7,0+25,0</t>
  </si>
  <si>
    <t>892351111</t>
  </si>
  <si>
    <t>Tlakové zkoušky vodou na potrubí DN 150 nebo 200</t>
  </si>
  <si>
    <t>1447021333</t>
  </si>
  <si>
    <t>https://podminky.urs.cz/item/CS_URS_2022_01/892351111</t>
  </si>
  <si>
    <t>899721111</t>
  </si>
  <si>
    <t>Signalizační vodič na potrubí DN do 150 mm</t>
  </si>
  <si>
    <t>347056706</t>
  </si>
  <si>
    <t>https://podminky.urs.cz/item/CS_URS_2022_01/899721111</t>
  </si>
  <si>
    <t>viz. výkres č. ZT4 a 5</t>
  </si>
  <si>
    <t xml:space="preserve">4,48    "vodovod</t>
  </si>
  <si>
    <t xml:space="preserve">12,0    "plynovod</t>
  </si>
  <si>
    <t>899722113</t>
  </si>
  <si>
    <t>Krytí potrubí z plastů výstražnou fólií z PVC šířky 34 cm</t>
  </si>
  <si>
    <t>-24630697</t>
  </si>
  <si>
    <t>https://podminky.urs.cz/item/CS_URS_2022_01/899722113</t>
  </si>
  <si>
    <t xml:space="preserve">7,0+25,0+12,0    "kanalizace</t>
  </si>
  <si>
    <t>9r02.1</t>
  </si>
  <si>
    <t>Napojení kanalizace KG150 do stávající revizní šachty prefabrikované průměr 1m - spadiště v šachtě výšky cca 1.3m včetně tvarovek na potrubí KG150 - splašková kanalizace do šachty RŠ2</t>
  </si>
  <si>
    <t>686390783</t>
  </si>
  <si>
    <t>9r02.2</t>
  </si>
  <si>
    <t>Napojení kanalizace KG150 do stávající revizní šachty prefabrikované průměr 1m - spadiště v šachtě výšky cca 1.6m včetně tvarovek na potrubí KG150 - splašková kanalizace do šachty RŠ3</t>
  </si>
  <si>
    <t>-103280556</t>
  </si>
  <si>
    <t>9r02.3</t>
  </si>
  <si>
    <t>Napojení kanalizace KG150 do stávající revizní šachty prefabrikované průměr 1m - spadiště v šachtě výšky cca 2.3m včetně tvarovek na potrubí KG150 - dešťová kanalizace do šachty RŠ4</t>
  </si>
  <si>
    <t>-1320687168</t>
  </si>
  <si>
    <t>9r02.4</t>
  </si>
  <si>
    <t>Průraz pro kanalizaci DN150 přes stávající základ šíře cca 1m</t>
  </si>
  <si>
    <t>-870815852</t>
  </si>
  <si>
    <t>9r02.5</t>
  </si>
  <si>
    <t>Průraz pro kanalizaci DN100 přes stávající základ šíře cca 1m</t>
  </si>
  <si>
    <t>909392570</t>
  </si>
  <si>
    <t>9r02.6</t>
  </si>
  <si>
    <t>Prostup pro potrubí vody přes obvodovou zeď 1.PP tl.600mm vč. chráničky</t>
  </si>
  <si>
    <t>1382935265</t>
  </si>
  <si>
    <t>9r02.7</t>
  </si>
  <si>
    <t>Dopojení stávajícího potrubí od umyvadla u svodů d1 a d2 na novou ležatou kanalizaci od svodů - potrubí HT50-1m, zasekat do fasády</t>
  </si>
  <si>
    <t>1042847078</t>
  </si>
  <si>
    <t>9r02.8</t>
  </si>
  <si>
    <t>Napojení nového potrubí kanalizace od svodů d1 a d2 na stávající kanalizaci /dimenze kanalizace neznámá/</t>
  </si>
  <si>
    <t>640743975</t>
  </si>
  <si>
    <t>9r02.9</t>
  </si>
  <si>
    <t>Napojení nového potrubí dešťové kanalizace od nově osazených lapačů splavenin na stávající potrubí areálové kanalizace /dimenze neznámé/</t>
  </si>
  <si>
    <t>-725322056</t>
  </si>
  <si>
    <t>9r02.10</t>
  </si>
  <si>
    <t>Vsazení odbočky 50/32 do stávajícího potrubí PEHDd50</t>
  </si>
  <si>
    <t>-293290716</t>
  </si>
  <si>
    <t>-692402665</t>
  </si>
  <si>
    <t>895786862</t>
  </si>
  <si>
    <t>1,588*5</t>
  </si>
  <si>
    <t>-1046167751</t>
  </si>
  <si>
    <t>1122137442</t>
  </si>
  <si>
    <t xml:space="preserve">1,588*9    "předpoklad skládka do 10km</t>
  </si>
  <si>
    <t>-428474031</t>
  </si>
  <si>
    <t>998276101</t>
  </si>
  <si>
    <t>Přesun hmot pro trubní vedení hloubené z trub z plastických hmot nebo sklolaminátových pro vodovody nebo kanalizace v otevřeném výkopu dopravní vzdálenost do 15 m</t>
  </si>
  <si>
    <t>-1410371939</t>
  </si>
  <si>
    <t>https://podminky.urs.cz/item/CS_URS_2022_01/998276101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</si>
  <si>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</si>
  <si>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</si>
  <si>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-191825807</t>
  </si>
  <si>
    <t>https://podminky.urs.cz/item/CS_URS_2022_01/998276124</t>
  </si>
  <si>
    <t>721</t>
  </si>
  <si>
    <t>Zdravotechnika - vnitřní kanalizace</t>
  </si>
  <si>
    <t>721140802</t>
  </si>
  <si>
    <t>Demontáž potrubí z litinových trub odpadních nebo dešťových do DN 100</t>
  </si>
  <si>
    <t>2041100722</t>
  </si>
  <si>
    <t>https://podminky.urs.cz/item/CS_URS_2022_01/721140802</t>
  </si>
  <si>
    <t>721140913</t>
  </si>
  <si>
    <t>Opravy odpadního potrubí litinového propojení dosavadního potrubí DN 75</t>
  </si>
  <si>
    <t>266801319</t>
  </si>
  <si>
    <t>https://podminky.urs.cz/item/CS_URS_2022_01/721140913</t>
  </si>
  <si>
    <t>721140915</t>
  </si>
  <si>
    <t>Opravy odpadního potrubí litinového propojení dosavadního potrubí DN 100</t>
  </si>
  <si>
    <t>-831254746</t>
  </si>
  <si>
    <t>https://podminky.urs.cz/item/CS_URS_2022_01/721140915</t>
  </si>
  <si>
    <t>721141102</t>
  </si>
  <si>
    <t>Potrubí z litinových trub bezhrdlových odpadní DN 75</t>
  </si>
  <si>
    <t>-7147601</t>
  </si>
  <si>
    <t>https://podminky.urs.cz/item/CS_URS_2022_01/721141102</t>
  </si>
  <si>
    <t>Poznámka k položce:_x000d_
vč. tvarovek</t>
  </si>
  <si>
    <t>721141103</t>
  </si>
  <si>
    <t>Potrubí z litinových trub bezhrdlových odpadní DN 100</t>
  </si>
  <si>
    <t>1623764124</t>
  </si>
  <si>
    <t>https://podminky.urs.cz/item/CS_URS_2022_01/721141103</t>
  </si>
  <si>
    <t>721173401</t>
  </si>
  <si>
    <t>Potrubí z trub PVC SN4 svodné (ležaté) DN 110</t>
  </si>
  <si>
    <t>-1697898422</t>
  </si>
  <si>
    <t>https://podminky.urs.cz/item/CS_URS_2022_01/721173401</t>
  </si>
  <si>
    <t>Potrubí uvnitř objektu</t>
  </si>
  <si>
    <t>26,0</t>
  </si>
  <si>
    <t>721173402</t>
  </si>
  <si>
    <t>Potrubí z trub PVC SN4 svodné (ležaté) DN 125</t>
  </si>
  <si>
    <t>1851284582</t>
  </si>
  <si>
    <t>https://podminky.urs.cz/item/CS_URS_2022_01/721173402</t>
  </si>
  <si>
    <t>74,0</t>
  </si>
  <si>
    <t>721173403</t>
  </si>
  <si>
    <t>Potrubí z trub PVC SN4 svodné (ležaté) DN 160</t>
  </si>
  <si>
    <t>205480146</t>
  </si>
  <si>
    <t>https://podminky.urs.cz/item/CS_URS_2022_01/721173403</t>
  </si>
  <si>
    <t>35,0</t>
  </si>
  <si>
    <t>721174042</t>
  </si>
  <si>
    <t>Potrubí z trub polypropylenových připojovací DN 40</t>
  </si>
  <si>
    <t>-1731141226</t>
  </si>
  <si>
    <t>https://podminky.urs.cz/item/CS_URS_2022_01/721174042</t>
  </si>
  <si>
    <t>721174043</t>
  </si>
  <si>
    <t>Potrubí z trub polypropylenových připojovací DN 50</t>
  </si>
  <si>
    <t>-1100864630</t>
  </si>
  <si>
    <t>https://podminky.urs.cz/item/CS_URS_2022_01/721174043</t>
  </si>
  <si>
    <t>721174045</t>
  </si>
  <si>
    <t>Potrubí z trub polypropylenových připojovací DN 110</t>
  </si>
  <si>
    <t>-1414913537</t>
  </si>
  <si>
    <t>https://podminky.urs.cz/item/CS_URS_2022_01/721174045</t>
  </si>
  <si>
    <t>721194104</t>
  </si>
  <si>
    <t>Vyměření přípojek na potrubí vyvedení a upevnění odpadních výpustek DN 40</t>
  </si>
  <si>
    <t>-93796420</t>
  </si>
  <si>
    <t>https://podminky.urs.cz/item/CS_URS_2022_01/721194104</t>
  </si>
  <si>
    <t>721194105</t>
  </si>
  <si>
    <t>Vyměření přípojek na potrubí vyvedení a upevnění odpadních výpustek DN 50</t>
  </si>
  <si>
    <t>2009335589</t>
  </si>
  <si>
    <t>https://podminky.urs.cz/item/CS_URS_2022_01/721194105</t>
  </si>
  <si>
    <t>721194109</t>
  </si>
  <si>
    <t>Vyměření přípojek na potrubí vyvedení a upevnění odpadních výpustek DN 110</t>
  </si>
  <si>
    <t>1518781517</t>
  </si>
  <si>
    <t>https://podminky.urs.cz/item/CS_URS_2022_01/721194109</t>
  </si>
  <si>
    <t>721211422</t>
  </si>
  <si>
    <t>Podlahové vpusti se svislým odtokem DN 50/75/110 mřížka nerez 138x138</t>
  </si>
  <si>
    <t>-570740152</t>
  </si>
  <si>
    <t>https://podminky.urs.cz/item/CS_URS_2022_01/721211422</t>
  </si>
  <si>
    <t>721211611</t>
  </si>
  <si>
    <t>Podlahové vpusti dvorní vtoky (vpusti) se svislým odtokem a zápachovou klapkou DN 110/160 mříž litina 226x226</t>
  </si>
  <si>
    <t>947645234</t>
  </si>
  <si>
    <t>https://podminky.urs.cz/item/CS_URS_2022_01/721211611</t>
  </si>
  <si>
    <t>721212123</t>
  </si>
  <si>
    <t>Odtokové sprchové žlaby se zápachovou uzávěrkou a krycím roštem délky 800 mm</t>
  </si>
  <si>
    <t>509575862</t>
  </si>
  <si>
    <t>https://podminky.urs.cz/item/CS_URS_2022_01/721212123</t>
  </si>
  <si>
    <t>721229111</t>
  </si>
  <si>
    <t>Zápachové uzávěrky montáž zápachových uzávěrek ostatních typů do DN 50</t>
  </si>
  <si>
    <t>638763238</t>
  </si>
  <si>
    <t>https://podminky.urs.cz/item/CS_URS_2022_01/721229111</t>
  </si>
  <si>
    <t>48481003</t>
  </si>
  <si>
    <t>sifon pro odvod kondenzátu</t>
  </si>
  <si>
    <t>-1254001867</t>
  </si>
  <si>
    <t>721241102</t>
  </si>
  <si>
    <t>Lapače střešních splavenin litinové DN 125</t>
  </si>
  <si>
    <t>-489644416</t>
  </si>
  <si>
    <t>https://podminky.urs.cz/item/CS_URS_2022_01/721241102</t>
  </si>
  <si>
    <t>721242804</t>
  </si>
  <si>
    <t>Demontáž lapačů střešních splavenin DN 125</t>
  </si>
  <si>
    <t>1419872845</t>
  </si>
  <si>
    <t>https://podminky.urs.cz/item/CS_URS_2022_01/721242804</t>
  </si>
  <si>
    <t>721274123</t>
  </si>
  <si>
    <t>Ventily přivzdušňovací odpadních potrubí vnitřní DN 100</t>
  </si>
  <si>
    <t>660655745</t>
  </si>
  <si>
    <t>https://podminky.urs.cz/item/CS_URS_2022_01/721274123</t>
  </si>
  <si>
    <t>721290111</t>
  </si>
  <si>
    <t>Zkouška těsnosti kanalizace v objektech vodou do DN 125</t>
  </si>
  <si>
    <t>410857461</t>
  </si>
  <si>
    <t>https://podminky.urs.cz/item/CS_URS_2022_01/721290111</t>
  </si>
  <si>
    <t>721290112</t>
  </si>
  <si>
    <t>Zkouška těsnosti kanalizace v objektech vodou DN 150 nebo DN 200</t>
  </si>
  <si>
    <t>1667083689</t>
  </si>
  <si>
    <t>https://podminky.urs.cz/item/CS_URS_2022_01/721290112</t>
  </si>
  <si>
    <t>998721101</t>
  </si>
  <si>
    <t>Přesun hmot pro vnitřní kanalizace stanovený z hmotnosti přesunovaného materiálu vodorovná dopravní vzdálenost do 50 m v objektech výšky do 6 m</t>
  </si>
  <si>
    <t>-562485441</t>
  </si>
  <si>
    <t>https://podminky.urs.cz/item/CS_URS_2022_01/998721101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</si>
  <si>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</si>
  <si>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</si>
  <si>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-987484953</t>
  </si>
  <si>
    <t>https://podminky.urs.cz/item/CS_URS_2022_01/998721181</t>
  </si>
  <si>
    <t>722</t>
  </si>
  <si>
    <t>Zdravotechnika - vnitřní vodovod</t>
  </si>
  <si>
    <t>722175002</t>
  </si>
  <si>
    <t>Potrubí z plastových trubek z polypropylenu PP-RCT svařovaných polyfúzně D 20 x 2,8</t>
  </si>
  <si>
    <t>8696142</t>
  </si>
  <si>
    <t>https://podminky.urs.cz/item/CS_URS_2022_01/722175002</t>
  </si>
  <si>
    <t>722175003</t>
  </si>
  <si>
    <t>Potrubí z plastových trubek z polypropylenu PP-RCT svařovaných polyfúzně D 25 x 3,5</t>
  </si>
  <si>
    <t>-302318321</t>
  </si>
  <si>
    <t>https://podminky.urs.cz/item/CS_URS_2022_01/722175003</t>
  </si>
  <si>
    <t>722175004</t>
  </si>
  <si>
    <t>Potrubí z plastových trubek z polypropylenu PP-RCT svařovaných polyfúzně D 32 x 4,4</t>
  </si>
  <si>
    <t>1987639712</t>
  </si>
  <si>
    <t>https://podminky.urs.cz/item/CS_URS_2022_01/722175004</t>
  </si>
  <si>
    <t>722175005</t>
  </si>
  <si>
    <t>Potrubí z plastových trubek z polypropylenu PP-RCT svařovaných polyfúzně D 40 x 5,5</t>
  </si>
  <si>
    <t>-129069315</t>
  </si>
  <si>
    <t>https://podminky.urs.cz/item/CS_URS_2022_01/722175005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</si>
  <si>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</si>
  <si>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</si>
  <si>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752483717</t>
  </si>
  <si>
    <t>https://podminky.urs.cz/item/CS_URS_2022_01/722181222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</si>
  <si>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</si>
  <si>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</si>
  <si>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1982027513</t>
  </si>
  <si>
    <t>https://podminky.urs.cz/item/CS_URS_2022_01/722181241</t>
  </si>
  <si>
    <t>722182012</t>
  </si>
  <si>
    <t>Podpůrný žlab pro potrubí průměru D 25</t>
  </si>
  <si>
    <t>106073776</t>
  </si>
  <si>
    <t>https://podminky.urs.cz/item/CS_URS_2022_01/722182012</t>
  </si>
  <si>
    <t>722182013</t>
  </si>
  <si>
    <t>Podpůrný žlab pro potrubí průměru D 32</t>
  </si>
  <si>
    <t>-1793015253</t>
  </si>
  <si>
    <t>https://podminky.urs.cz/item/CS_URS_2022_01/722182013</t>
  </si>
  <si>
    <t>722190401</t>
  </si>
  <si>
    <t>Zřízení přípojek na potrubí vyvedení a upevnění výpustek do DN 25</t>
  </si>
  <si>
    <t>1053513987</t>
  </si>
  <si>
    <t>https://podminky.urs.cz/item/CS_URS_2022_01/722190401</t>
  </si>
  <si>
    <t>722232044</t>
  </si>
  <si>
    <t>Armatury se dvěma závity kulové kohouty PN 42 do 185 °C přímé vnitřní závit G 3/4"</t>
  </si>
  <si>
    <t>-871192695</t>
  </si>
  <si>
    <t>https://podminky.urs.cz/item/CS_URS_2022_01/722232044</t>
  </si>
  <si>
    <t>722232045</t>
  </si>
  <si>
    <t>Armatury se dvěma závity kulové kohouty PN 42 do 185 °C přímé vnitřní závit G 1"</t>
  </si>
  <si>
    <t>-1750281354</t>
  </si>
  <si>
    <t>https://podminky.urs.cz/item/CS_URS_2022_01/722232045</t>
  </si>
  <si>
    <t>722290226</t>
  </si>
  <si>
    <t>Zkoušky, proplach a desinfekce vodovodního potrubí zkoušky těsnosti vodovodního potrubí závitového do DN 50</t>
  </si>
  <si>
    <t>512850940</t>
  </si>
  <si>
    <t>https://podminky.urs.cz/item/CS_URS_2022_01/722290226</t>
  </si>
  <si>
    <t>722290234</t>
  </si>
  <si>
    <t>Zkoušky, proplach a desinfekce vodovodního potrubí proplach a desinfekce vodovodního potrubí do DN 80</t>
  </si>
  <si>
    <t>459038928</t>
  </si>
  <si>
    <t>https://podminky.urs.cz/item/CS_URS_2022_01/722290234</t>
  </si>
  <si>
    <t>722r02.11</t>
  </si>
  <si>
    <t>Napojení nového potrubí vody na stávající potrubí vody plastové v rámci výměny potrubí vedeného po zdi m.č.18</t>
  </si>
  <si>
    <t>-565422649</t>
  </si>
  <si>
    <t>722r02.12</t>
  </si>
  <si>
    <t>Stavební přípomoce - vysekání rýh, prostupů vč. zapravení</t>
  </si>
  <si>
    <t>217659563</t>
  </si>
  <si>
    <t>998722101</t>
  </si>
  <si>
    <t>Přesun hmot pro vnitřní vodovod stanovený z hmotnosti přesunovaného materiálu vodorovná dopravní vzdálenost do 50 m v objektech výšky do 6 m</t>
  </si>
  <si>
    <t>573858424</t>
  </si>
  <si>
    <t>https://podminky.urs.cz/item/CS_URS_2022_01/998722101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</si>
  <si>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</si>
  <si>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</si>
  <si>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-1880689119</t>
  </si>
  <si>
    <t>https://podminky.urs.cz/item/CS_URS_2022_01/998722181</t>
  </si>
  <si>
    <t>723</t>
  </si>
  <si>
    <t>Zdravotechnika - vnitřní plynovod</t>
  </si>
  <si>
    <t>723111205</t>
  </si>
  <si>
    <t>Potrubí z ocelových trubek závitových černých spojovaných svařováním, bezešvých běžných DN 32</t>
  </si>
  <si>
    <t>-1465008180</t>
  </si>
  <si>
    <t>https://podminky.urs.cz/item/CS_URS_2022_01/723111205</t>
  </si>
  <si>
    <t>723111206</t>
  </si>
  <si>
    <t>Potrubí z ocelových trubek závitových černých spojovaných svařováním, bezešvých běžných DN 40</t>
  </si>
  <si>
    <t>-869579619</t>
  </si>
  <si>
    <t>https://podminky.urs.cz/item/CS_URS_2022_01/723111206</t>
  </si>
  <si>
    <t>72322021r02.13</t>
  </si>
  <si>
    <t>Přechod PEd500/Fe6/4"</t>
  </si>
  <si>
    <t>1350250269</t>
  </si>
  <si>
    <t>723231163</t>
  </si>
  <si>
    <t>Armatury se dvěma závity kohouty kulové PN 42 do 185°C plnoprůtokové vnitřní závit těžká řada G 3/4"</t>
  </si>
  <si>
    <t>-1399166258</t>
  </si>
  <si>
    <t>https://podminky.urs.cz/item/CS_URS_2022_01/723231163</t>
  </si>
  <si>
    <t>723r02.14</t>
  </si>
  <si>
    <t>Tlaková zkouška potrubí</t>
  </si>
  <si>
    <t>383421214</t>
  </si>
  <si>
    <t>998723101</t>
  </si>
  <si>
    <t>Přesun hmot pro vnitřní plynovod stanovený z hmotnosti přesunovaného materiálu vodorovná dopravní vzdálenost do 50 m v objektech výšky do 6 m</t>
  </si>
  <si>
    <t>549096977</t>
  </si>
  <si>
    <t>https://podminky.urs.cz/item/CS_URS_2022_01/998723101</t>
  </si>
  <si>
    <t>998723181</t>
  </si>
  <si>
    <t>Přesun hmot pro vnitřní plynovod stanovený z hmotnosti přesunovaného materiálu Příplatek k ceně za přesun prováděný bez použití mechanizace pro jakoukoliv výšku objektu</t>
  </si>
  <si>
    <t>-425892415</t>
  </si>
  <si>
    <t>https://podminky.urs.cz/item/CS_URS_2022_01/998723181</t>
  </si>
  <si>
    <t>725112022</t>
  </si>
  <si>
    <t>Zařízení záchodů klozety keramické závěsné na nosné stěny s hlubokým splachováním odpad vodorovný</t>
  </si>
  <si>
    <t>-403080914</t>
  </si>
  <si>
    <t>https://podminky.urs.cz/item/CS_URS_2022_01/725112022</t>
  </si>
  <si>
    <t>Poznámka k položce:_x000d_
vč. sedátka</t>
  </si>
  <si>
    <t>725211602</t>
  </si>
  <si>
    <t>Umyvadla keramická bílá bez výtokových armatur připevněná na stěnu šrouby bez sloupu nebo krytu na sifon, šířka umyvadla 550 mm</t>
  </si>
  <si>
    <t>1481243195</t>
  </si>
  <si>
    <t>https://podminky.urs.cz/item/CS_URS_2022_01/725211602</t>
  </si>
  <si>
    <t>Poznámka k položce:_x000d_
vč. uzávěrky zápachové umyvadlové s celokovovým kulatým designem</t>
  </si>
  <si>
    <t>725214113</t>
  </si>
  <si>
    <t>Umyvadla nerezová připevněná na stěnu bez výtokové armatury, rozměry umyvadla 560x435 mm</t>
  </si>
  <si>
    <t>686149050</t>
  </si>
  <si>
    <t>https://podminky.urs.cz/item/CS_URS_2022_01/725214113</t>
  </si>
  <si>
    <t>Poznámka k položce:_x000d_
vč. zápachové uzávěrky</t>
  </si>
  <si>
    <t>725241213</t>
  </si>
  <si>
    <t>Sprchové vaničky z litého polymermramoru čtvercové 900x900 mm</t>
  </si>
  <si>
    <t>252488972</t>
  </si>
  <si>
    <t>https://podminky.urs.cz/item/CS_URS_2022_01/725241213</t>
  </si>
  <si>
    <t>725244724</t>
  </si>
  <si>
    <t>Sprchové dveře a zástěny zástěny sprchové rohové čtvercové/obdélníkové bezrámové skleněné tl. 6 mm dveře otvíravé jednokřídlové, vstup z čela, na vaničku 900x900 mm</t>
  </si>
  <si>
    <t>353142298</t>
  </si>
  <si>
    <t>https://podminky.urs.cz/item/CS_URS_2022_01/725244724</t>
  </si>
  <si>
    <t>725339111</t>
  </si>
  <si>
    <t>Výlevky montáž výlevky</t>
  </si>
  <si>
    <t>957468628</t>
  </si>
  <si>
    <t>https://podminky.urs.cz/item/CS_URS_2022_01/725339111</t>
  </si>
  <si>
    <t>6427110PC02.2</t>
  </si>
  <si>
    <t xml:space="preserve">kameninová laboratorní výlevka odolná vůči kyselinám, zásadám a kolísání teplot, glazura hnědá, vnější rozměr 870x475x320mm včetně konstrukce pro osazení  + plastový sifon</t>
  </si>
  <si>
    <t>1381360043</t>
  </si>
  <si>
    <t>725532114</t>
  </si>
  <si>
    <t>Elektrické ohřívače zásobníkové beztlakové přepadové akumulační s pojistným ventilem závěsné svislé objem nádrže (příkon) 80 l (3,0 kW) rychloohřev 220 V</t>
  </si>
  <si>
    <t>-1972620012</t>
  </si>
  <si>
    <t>https://podminky.urs.cz/item/CS_URS_2022_01/725532114</t>
  </si>
  <si>
    <t>Poznámka k položce:_x000d_
vč. pojistného ventilu, kulového kohoutu, zpětného ventilu a kulového kohoutu s vypouštěním</t>
  </si>
  <si>
    <t>725813111</t>
  </si>
  <si>
    <t>Ventily rohové bez připojovací trubičky nebo flexi hadičky G 1/2"</t>
  </si>
  <si>
    <t>-1891060185</t>
  </si>
  <si>
    <t>https://podminky.urs.cz/item/CS_URS_2022_01/725813111</t>
  </si>
  <si>
    <t>725822613</t>
  </si>
  <si>
    <t>Baterie umyvadlové stojánkové pákové s výpustí</t>
  </si>
  <si>
    <t>-25963134</t>
  </si>
  <si>
    <t>https://podminky.urs.cz/item/CS_URS_2022_01/725822613</t>
  </si>
  <si>
    <t>725829121</t>
  </si>
  <si>
    <t>Baterie umyvadlové montáž ostatních typů nástěnných pákových nebo klasických</t>
  </si>
  <si>
    <t>-881606817</t>
  </si>
  <si>
    <t>https://podminky.urs.cz/item/CS_URS_2022_01/725829121</t>
  </si>
  <si>
    <t>55145615</t>
  </si>
  <si>
    <t>baterie umyvadlová nástěnná páková 150mm chrom</t>
  </si>
  <si>
    <t>1347303116</t>
  </si>
  <si>
    <t>55145611</t>
  </si>
  <si>
    <t>baterie umyvadlová nástěnná páková s otočným ramínkem s prodlouženou pákou 150mm chrom (lékařská)</t>
  </si>
  <si>
    <t>226764765</t>
  </si>
  <si>
    <t>Poznámka k položce:_x000d_
výlevka</t>
  </si>
  <si>
    <t>725849412</t>
  </si>
  <si>
    <t>Baterie sprchové montáž nástěnných baterií s pevnou výškou sprchy</t>
  </si>
  <si>
    <t>31393492</t>
  </si>
  <si>
    <t>https://podminky.urs.cz/item/CS_URS_2022_01/725849412</t>
  </si>
  <si>
    <t>55145403</t>
  </si>
  <si>
    <t>baterie sprchová s ruční sprchou 1/2"x150mm</t>
  </si>
  <si>
    <t>-1292151569</t>
  </si>
  <si>
    <t>998725101</t>
  </si>
  <si>
    <t>Přesun hmot pro zařizovací předměty stanovený z hmotnosti přesunovaného materiálu vodorovná dopravní vzdálenost do 50 m v objektech výšky do 6 m</t>
  </si>
  <si>
    <t>-152227135</t>
  </si>
  <si>
    <t>https://podminky.urs.cz/item/CS_URS_2022_01/998725101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</si>
  <si>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</si>
  <si>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</si>
  <si>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996833927</t>
  </si>
  <si>
    <t>https://podminky.urs.cz/item/CS_URS_2022_01/998725181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</si>
  <si>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</si>
  <si>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</si>
  <si>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</si>
  <si>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</si>
  <si>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-1798097183</t>
  </si>
  <si>
    <t>https://podminky.urs.cz/item/CS_URS_2022_01/726111031</t>
  </si>
  <si>
    <t>998726111</t>
  </si>
  <si>
    <t>Přesun hmot pro instalační prefabrikáty stanovený z hmotnosti přesunovaného materiálu vodorovná dopravní vzdálenost do 50 m v objektech výšky do 6 m</t>
  </si>
  <si>
    <t>450433923</t>
  </si>
  <si>
    <t>https://podminky.urs.cz/item/CS_URS_2022_01/998726111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</si>
  <si>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</si>
  <si>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</si>
  <si>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855931420</t>
  </si>
  <si>
    <t>https://podminky.urs.cz/item/CS_URS_2022_01/998726181</t>
  </si>
  <si>
    <t>767646r02.15</t>
  </si>
  <si>
    <t xml:space="preserve">Dodávka a montáž revizních dvířek 150x150mm plechová v barvě bílé včetně rámečku </t>
  </si>
  <si>
    <t>-1226776324</t>
  </si>
  <si>
    <t>viz výkres č. ZT3 a 4</t>
  </si>
  <si>
    <t xml:space="preserve">1,0  "kanalizace</t>
  </si>
  <si>
    <t xml:space="preserve">3,0  "vodovod</t>
  </si>
  <si>
    <t>783614551</t>
  </si>
  <si>
    <t>Základní nátěr armatur a kovových potrubí jednonásobný potrubí do DN 50 mm syntetický</t>
  </si>
  <si>
    <t>1188953164</t>
  </si>
  <si>
    <t>https://podminky.urs.cz/item/CS_URS_2022_01/783614551</t>
  </si>
  <si>
    <t>Poznámka k položce:_x000d_
Plynovodní potrubí</t>
  </si>
  <si>
    <t>783617601</t>
  </si>
  <si>
    <t>Krycí nátěr (email) armatur a kovových potrubí potrubí do DN 50 mm jednonásobný syntetický standardní</t>
  </si>
  <si>
    <t>-870535767</t>
  </si>
  <si>
    <t>https://podminky.urs.cz/item/CS_URS_2022_01/783617601</t>
  </si>
  <si>
    <t>Práce a dodávky M</t>
  </si>
  <si>
    <t>23-M</t>
  </si>
  <si>
    <t>Montáže potrubí</t>
  </si>
  <si>
    <t>230205035</t>
  </si>
  <si>
    <t>Montáž potrubí PE průměru do 110 mm návin nebo tyč, svařované na tupo nebo elektrospojkou Ø 50, tl. stěny 4,6 mm</t>
  </si>
  <si>
    <t>-54905294</t>
  </si>
  <si>
    <t>https://podminky.urs.cz/item/CS_URS_2022_01/230205035</t>
  </si>
  <si>
    <t>28613482</t>
  </si>
  <si>
    <t>potrubí plynovodní PE100 SDR 11 návin se signalizační vrstvou 50x4,6mm</t>
  </si>
  <si>
    <t>-79614353</t>
  </si>
  <si>
    <t>12*1,015 "Přepočtené koeficientem množství</t>
  </si>
  <si>
    <t>230r02.16</t>
  </si>
  <si>
    <t>Vsazení odbočky 63/50 do potrubí NTL plynu PEd63, spojování pomocí elektrotvarovek</t>
  </si>
  <si>
    <t>-1251880931</t>
  </si>
  <si>
    <t>230r02.17</t>
  </si>
  <si>
    <t>Průraz pro potrubí plynu přes obvodovou zeď 1.PP v tl.600mm vč. chráničky</t>
  </si>
  <si>
    <t>-399065513</t>
  </si>
  <si>
    <t>230r02.18</t>
  </si>
  <si>
    <t>HUP objektu - zemní šoupě přivařovací 6/4"-50, zemní zákopvá souprava, podkladní deska, šoupátkový poklop, štítek na zeď s označením polohy HUP</t>
  </si>
  <si>
    <t>735249555</t>
  </si>
  <si>
    <t>230r02.19</t>
  </si>
  <si>
    <t>552854035</t>
  </si>
  <si>
    <t>230r02.20</t>
  </si>
  <si>
    <t>Revizní zpráva</t>
  </si>
  <si>
    <t>349130051</t>
  </si>
  <si>
    <t>03 - Vytápění</t>
  </si>
  <si>
    <t>700 - HZS - hodinové zúčtovací sazby</t>
  </si>
  <si>
    <t>713 - Izolace tepelné</t>
  </si>
  <si>
    <t>724.1 - Strojní vybavení - dopouštění, úprava vody</t>
  </si>
  <si>
    <t>731 - Kotelny</t>
  </si>
  <si>
    <t>731.1 - Odvod spalin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</si>
  <si>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</si>
  <si>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</si>
  <si>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</si>
  <si>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</si>
  <si>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</si>
  <si>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</si>
  <si>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700</t>
  </si>
  <si>
    <t>HZS - hodinové zúčtovací sazby</t>
  </si>
  <si>
    <t>R03</t>
  </si>
  <si>
    <t>Servis - uvedení do provozu, zaškolení obsluhy</t>
  </si>
  <si>
    <t>124602049</t>
  </si>
  <si>
    <t xml:space="preserve">904      R01</t>
  </si>
  <si>
    <t>Hzs-zkousky v ramci montaz.praci, Komplexni vyzkouseni</t>
  </si>
  <si>
    <t>hod</t>
  </si>
  <si>
    <t>RTS 22/1</t>
  </si>
  <si>
    <t>489025100</t>
  </si>
  <si>
    <t xml:space="preserve">904      R02</t>
  </si>
  <si>
    <t>Hzs-zkousky v ramci montaz.praci, Topná zkouška</t>
  </si>
  <si>
    <t>-1398242730</t>
  </si>
  <si>
    <t>005231010R</t>
  </si>
  <si>
    <t>Revize</t>
  </si>
  <si>
    <t>Soubor</t>
  </si>
  <si>
    <t>1075230107</t>
  </si>
  <si>
    <t>Poznámka k položce:_x000d_
náklady spojené s provedením všech technickými normami předepsaných zkoušek a revizí stavebních konstrukcí nebo stavebních prací.</t>
  </si>
  <si>
    <t>722182004RT2</t>
  </si>
  <si>
    <t>Montáž tepelné izolace potrubí samolepicí spoj a příčné stažení páskou, přes DN 25 do DN 40</t>
  </si>
  <si>
    <t>-388910643</t>
  </si>
  <si>
    <t>6+4+4</t>
  </si>
  <si>
    <t>722182006RT2</t>
  </si>
  <si>
    <t>Montáž tepelné izolace potrubí samolepicí spoj a příčné stažení páskou, přes DN 40 do DN 80</t>
  </si>
  <si>
    <t>1813142495</t>
  </si>
  <si>
    <t>12+8</t>
  </si>
  <si>
    <t>722182011RT1</t>
  </si>
  <si>
    <t>Montáž tepelné izolace potrubí lepicí páska, sponky, do DN 25</t>
  </si>
  <si>
    <t>-312347030</t>
  </si>
  <si>
    <t>58+22+30</t>
  </si>
  <si>
    <t>722182094KPL</t>
  </si>
  <si>
    <t>Příplatek za montáž izolačních tvarovek</t>
  </si>
  <si>
    <t>-764654456</t>
  </si>
  <si>
    <t>28323360R</t>
  </si>
  <si>
    <t>páska spojovací Al, PE; samolepicí; jednostranně; spoj parotěsný; š = 50,0 mm; l = 50 m</t>
  </si>
  <si>
    <t>-1288834844</t>
  </si>
  <si>
    <t>283771007R</t>
  </si>
  <si>
    <t xml:space="preserve">pouzdro potrubní tvarovatelné; pěnový polyetylén; vnitřní průměr 15,0 mm; tl. izolace 13,0 mm; provozní teplota  -65 až 90 °C; tepelná vodivost (10°C) 0,0380 W/mK</t>
  </si>
  <si>
    <t>1313347762</t>
  </si>
  <si>
    <t>283771020R</t>
  </si>
  <si>
    <t xml:space="preserve">pouzdro potrubní tvarovatelné; pěnový polyetylén; vnitřní průměr 18,0 mm; tl. izolace 13,0 mm; provozní teplota  -65 až 90 °C; tepelná vodivost (10°C) 0,0380 W/mK</t>
  </si>
  <si>
    <t>1189459056</t>
  </si>
  <si>
    <t>283771031R</t>
  </si>
  <si>
    <t xml:space="preserve">pouzdro potrubní tvarovatelné; pěnový polyetylén; vnitřní průměr 22,0 mm; tl. izolace 13,0 mm; provozní teplota  -65 až 90 °C; tepelná vodivost (10°C) 0,0380 W/mK</t>
  </si>
  <si>
    <t>-1821620916</t>
  </si>
  <si>
    <t>28377130R</t>
  </si>
  <si>
    <t>spona na potrubní pouzdro; plastová; tl = 1,00 mm; š = 4,9 mm; l = 32 mm; šedá</t>
  </si>
  <si>
    <t>-997450480</t>
  </si>
  <si>
    <t>28377135R</t>
  </si>
  <si>
    <t>páska spojovací PVC; samolepicí; jednostranně; tl. 0,19 mm; š = 38,0 mm; l = 20 m</t>
  </si>
  <si>
    <t>-1516122356</t>
  </si>
  <si>
    <t>631547012R</t>
  </si>
  <si>
    <t xml:space="preserve">pouzdro potrubní řezané; minerální vlákno; povrchová úprava Al fólie se skelnou mřížkou; vnitřní průměr 18,0 mm; tl. izolace 20,0 mm; provozní teplota  do 250 °C; tepelná vodivost (10°C) 0,0330 W/mK; tepelná vodivost (50°C) 0,037 W/mK</t>
  </si>
  <si>
    <t>1156526236</t>
  </si>
  <si>
    <t>631547114R</t>
  </si>
  <si>
    <t xml:space="preserve"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</si>
  <si>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1068078274</t>
  </si>
  <si>
    <t>631547115R</t>
  </si>
  <si>
    <t xml:space="preserve"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</si>
  <si>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1448533524</t>
  </si>
  <si>
    <t>631547116R</t>
  </si>
  <si>
    <t xml:space="preserve">pouzdro potrubní řezané; minerální vlákno; povrchová úprava Al fólie se skelnou mřížkou; vnitřní průměr 42,0 mm; tl. izolace 30,0 mm; provozní teplota  do 250 °C; tepelná vodivost (10°C) 0,0330 W/mK; tepelná vodivost (50°C) 0,037 W/mK</t>
  </si>
  <si>
    <t>-949964720</t>
  </si>
  <si>
    <t>631547117R</t>
  </si>
  <si>
    <t xml:space="preserve">pouzdro potrubní řezané; minerální vlákno; povrchová úprava Al fólie se skelnou mřížkou; vnitřní průměr 48,0 mm; tl. izolace 30,0 mm; provozní teplota  do 250 °C; tepelná vodivost (10°C) 0,0330 W/mK; tepelná vodivost (50°C) 0,037 W/mK</t>
  </si>
  <si>
    <t>-1477558158</t>
  </si>
  <si>
    <t>998713101R00</t>
  </si>
  <si>
    <t>Přesun hmot pro izolace tepelné v objektech výšky do 6 m</t>
  </si>
  <si>
    <t>-732023394</t>
  </si>
  <si>
    <t>Poznámka k položce:_x000d_
50 m vodorovně</t>
  </si>
  <si>
    <t>724.1</t>
  </si>
  <si>
    <t>Strojní vybavení - dopouštění, úprava vody</t>
  </si>
  <si>
    <t>722190222R00</t>
  </si>
  <si>
    <t>Přípojka vodovodní pro pevné připojení z ocelových závitových pozinkovaných běžných trubek 11 353.0, pro pevné připojení, DN 20</t>
  </si>
  <si>
    <t>203102068</t>
  </si>
  <si>
    <t>43632403B</t>
  </si>
  <si>
    <t>úpravna vody - demineralizační patrona, sada výrobce kotle, kapacita 16000 l x dH</t>
  </si>
  <si>
    <t>307097677</t>
  </si>
  <si>
    <t>998724101R00</t>
  </si>
  <si>
    <t>Přesun hmot pro strojní vybavení v objektech výšky do 6 m</t>
  </si>
  <si>
    <t>-176681499</t>
  </si>
  <si>
    <t>Poznámka k položce:_x000d_
vodorovně do 50 m</t>
  </si>
  <si>
    <t>731</t>
  </si>
  <si>
    <t>Kotelny</t>
  </si>
  <si>
    <t>731249126R00</t>
  </si>
  <si>
    <t>Montáž ocelových kotlů do 50 kW (100 kW) na kapalná a plynná paliva přes 35 do 52 kW</t>
  </si>
  <si>
    <t>-897747087</t>
  </si>
  <si>
    <t>40541354M</t>
  </si>
  <si>
    <t>směšovací modul pro montáž na stěnu, použití s regulátory</t>
  </si>
  <si>
    <t>1969873108</t>
  </si>
  <si>
    <t>405413610R3</t>
  </si>
  <si>
    <t>regulace ke kotlům prostorový modulační regulátor pro sběrnici; pro kotel plynový, slouží jako ovládací jednotka pro regulaci teploty zdroje nebo jako prostorový regulátor</t>
  </si>
  <si>
    <t>972925104</t>
  </si>
  <si>
    <t>405413611R</t>
  </si>
  <si>
    <t>regulace ke kotlům prostorový modulační regulátor pro sběrnici; pro kotel plynový; slouží jako ovládací jednotka pro regulační systém a všechny zdroje tepla</t>
  </si>
  <si>
    <t>2144576603</t>
  </si>
  <si>
    <t>4841176014R</t>
  </si>
  <si>
    <t xml:space="preserve">kotel plynový  stacionární, kondenzační; pro vytápění, lze připojit zásobník; energ.třída kotle A; výměník hliníková slitina; palivo zemní plyn; jmenovitý výkon ZP 49,0 kW; v = 965 mm; š = 600 mm; hloubka kotle 795 mm; d kouřovodu 80 mm; hořák</t>
  </si>
  <si>
    <t>710295959</t>
  </si>
  <si>
    <t>48481P</t>
  </si>
  <si>
    <t>příslušenství kotle - pojistná skupina</t>
  </si>
  <si>
    <t>-2142071761</t>
  </si>
  <si>
    <t>998731101R00</t>
  </si>
  <si>
    <t>Přesun hmot pro kotelny umístěné ve výšce (hloubce) do 6 m</t>
  </si>
  <si>
    <t>-1092396047</t>
  </si>
  <si>
    <t>731.1</t>
  </si>
  <si>
    <t>Odvod spalin</t>
  </si>
  <si>
    <t>73199010MTZ</t>
  </si>
  <si>
    <t>Montáž odkouření včetně stavebních přípomocí, lešení</t>
  </si>
  <si>
    <t>1704222930</t>
  </si>
  <si>
    <t>73141-001B</t>
  </si>
  <si>
    <t>Rozšíření z DN80/125 na DN110/160</t>
  </si>
  <si>
    <t>-1748025895</t>
  </si>
  <si>
    <t>73141-002B</t>
  </si>
  <si>
    <t>Koleno DN110/160, 87° s revizním otvorem, PP/oc</t>
  </si>
  <si>
    <t>1642586354</t>
  </si>
  <si>
    <t>73141-003B</t>
  </si>
  <si>
    <t>Trubka DN110/160, délka 1000 mm, PP/oc</t>
  </si>
  <si>
    <t>-220950578</t>
  </si>
  <si>
    <t>73141-004B</t>
  </si>
  <si>
    <t>Trubka DN110/160, délka 500 mm, PP/oc</t>
  </si>
  <si>
    <t>-1825623912</t>
  </si>
  <si>
    <t>73141-005B</t>
  </si>
  <si>
    <t>Sada odkouření fasádová</t>
  </si>
  <si>
    <t>-1987943555</t>
  </si>
  <si>
    <t>Poznámka k položce:_x000d_
obsahuje:_x000d_
- revizní koleno 110/160 87°_x000d_
- trubku 110/160 0,5m_x000d_
- průchodku stěnou 110/160 0,5m_x000d_
- kryty průchodky_x000d_
- patní koleno 110/160 s přisáváním a montážní konzolou_x000d_
- ukončovací trubka_x000d_
- venkovní díly s nerezovým pláštěm</t>
  </si>
  <si>
    <t>73141-006B</t>
  </si>
  <si>
    <t>Trubka DN110/160, délka 1000 mm, PP s nerezovým vnějším pláštěm</t>
  </si>
  <si>
    <t>-997180766</t>
  </si>
  <si>
    <t>73141-007B</t>
  </si>
  <si>
    <t>Trubka DN110/160, délka 500 mm, PP s nerezovým vnějším pláštěm</t>
  </si>
  <si>
    <t>1477214792</t>
  </si>
  <si>
    <t>73141-008B</t>
  </si>
  <si>
    <t>Koleno DN110/160, 45°, PP s nerezovým vnějším pláštěm</t>
  </si>
  <si>
    <t>-1874829924</t>
  </si>
  <si>
    <t>73141-009B</t>
  </si>
  <si>
    <t>Trubka DN110/160, délka 2000 mm, PP s nerezovým vnějším pláštěm</t>
  </si>
  <si>
    <t>926114108</t>
  </si>
  <si>
    <t>Poznámka k položce:_x000d_
svislá část</t>
  </si>
  <si>
    <t>73141-010B</t>
  </si>
  <si>
    <t>-1782716602</t>
  </si>
  <si>
    <t>998731202R00</t>
  </si>
  <si>
    <t>Přesun hmot pro kotelny umístěné ve výšce (hloubce) do 12 m</t>
  </si>
  <si>
    <t>%</t>
  </si>
  <si>
    <t>1113908681</t>
  </si>
  <si>
    <t>180456170400R</t>
  </si>
  <si>
    <t>Montážní plošina na autopod. MP13-1 (A 30)</t>
  </si>
  <si>
    <t>Sh</t>
  </si>
  <si>
    <t>80353145</t>
  </si>
  <si>
    <t>732</t>
  </si>
  <si>
    <t>Strojovny</t>
  </si>
  <si>
    <t>732119193R00</t>
  </si>
  <si>
    <t>Rozdělovače a sběrače dodávka těles ve specifikaci tělěs rozdělovačů a sběračů o délce 1 m, DN 150</t>
  </si>
  <si>
    <t>-354121545</t>
  </si>
  <si>
    <t>732199100RM1</t>
  </si>
  <si>
    <t>Montáž orientačních štítků s dodávkou orientačního štítku</t>
  </si>
  <si>
    <t>1775042671</t>
  </si>
  <si>
    <t>732339105R00</t>
  </si>
  <si>
    <t>Nádoby expanzní tlakové Montáž nádob expanzních tlakových o obsahu 80 l</t>
  </si>
  <si>
    <t>-300437602</t>
  </si>
  <si>
    <t>732429111R00</t>
  </si>
  <si>
    <t>Čerpadla teplovodní Montáž čerpadel teplovodních oběhových spirálních DN 25</t>
  </si>
  <si>
    <t>201698165</t>
  </si>
  <si>
    <t>732429112R00</t>
  </si>
  <si>
    <t>Čerpadla teplovodní Montáž čerpadel teplovodních oběhových spirálních DN 40</t>
  </si>
  <si>
    <t>429303183</t>
  </si>
  <si>
    <t>42640136C</t>
  </si>
  <si>
    <t>Oběhové čerpadlo s autoadaptivní funkcí, 25-40, 1,0 m3/hod, 25 kPa, 230V, 22W</t>
  </si>
  <si>
    <t>740163572</t>
  </si>
  <si>
    <t>42640140C</t>
  </si>
  <si>
    <t>Oběhové čerpadla s elektronickou regulací otáček, 32-60, 5,5 m3/hod, 30 kPa, 230V, 111W</t>
  </si>
  <si>
    <t>425165870</t>
  </si>
  <si>
    <t>48466206R</t>
  </si>
  <si>
    <t>nádrž tlaková expanzní membránová; pro topné a chladící soustavy; objem 80 l; d nádrže 480 mm; uložení: stojatý; max. přetlak do 6 bar; přetlak plynu 1,5 bar; prac. látka plyn; membrána vyměnitelná; prac. teplota do 70 °C; připojení R 1"; barva bílá, červ</t>
  </si>
  <si>
    <t>677632303</t>
  </si>
  <si>
    <t>nádrž tlaková expanzní membránová; pro topné a chladící soustavy; objem 80 l; d nádrže 480 mm; uložení: stojatý; max. přetlak do 6 bar; přetlak plynu 1,5 bar; prac. látka plyn; membrána vyměnitelná; prac. teplota do 70 °C; připojení R 1"; barva bílá, červená, šedá</t>
  </si>
  <si>
    <t>484816031R</t>
  </si>
  <si>
    <t>Kompaktní rozdělovač/sběrač, PN6, modul 120, dl. 0,6 m</t>
  </si>
  <si>
    <t>1791745323</t>
  </si>
  <si>
    <t>4848160320D</t>
  </si>
  <si>
    <t>Upevňovací sada rozdělovače</t>
  </si>
  <si>
    <t>-1105615679</t>
  </si>
  <si>
    <t>551200S1</t>
  </si>
  <si>
    <t>Příslušenství k čerpadlům - šroubení k čerpadlu včetně těsnění 6/4"x1" mosazné</t>
  </si>
  <si>
    <t>191839150</t>
  </si>
  <si>
    <t>551200S2</t>
  </si>
  <si>
    <t>Příslušenství k čerpadlům - šroubení k čerpadlu včetně těsnění 2x5/4" mosazné</t>
  </si>
  <si>
    <t>-1138187375</t>
  </si>
  <si>
    <t>90001393823T</t>
  </si>
  <si>
    <t xml:space="preserve">Příslušenství k exp. nádobám  - bezpečnostní kulový uzávěr se zajištěním 1"</t>
  </si>
  <si>
    <t>1457118180</t>
  </si>
  <si>
    <t>998732101R00</t>
  </si>
  <si>
    <t>Přesun hmot pro strojovny v objektech výšky do 6 m</t>
  </si>
  <si>
    <t>1908906193</t>
  </si>
  <si>
    <t>733</t>
  </si>
  <si>
    <t>Rozvod potrubí</t>
  </si>
  <si>
    <t>733111102R00</t>
  </si>
  <si>
    <t>Potrubí z trubek závitových ocelových bezešvých, běžných, nízkotlaké, DN 10</t>
  </si>
  <si>
    <t>356293145</t>
  </si>
  <si>
    <t>733111103R00</t>
  </si>
  <si>
    <t>Potrubí z trubek závitových ocelových bezešvých, běžných, nízkotlaké, DN 15</t>
  </si>
  <si>
    <t>-877917913</t>
  </si>
  <si>
    <t>733111104R00</t>
  </si>
  <si>
    <t>Potrubí z trubek závitových ocelových bezešvých, běžných, nízkotlaké, DN 20</t>
  </si>
  <si>
    <t>-258083575</t>
  </si>
  <si>
    <t>733111105R00</t>
  </si>
  <si>
    <t>Potrubí z trubek závitových ocelových bezešvých, běžných, nízkotlaké, DN 25</t>
  </si>
  <si>
    <t>-56678215</t>
  </si>
  <si>
    <t>733111106R00</t>
  </si>
  <si>
    <t>Potrubí z trubek závitových ocelových bezešvých, běžných, nízkotlaké, DN 32</t>
  </si>
  <si>
    <t>-892837447</t>
  </si>
  <si>
    <t>733111112R00</t>
  </si>
  <si>
    <t>Potrubí z trubek závitových ocelových bezešvých, běžných, v kotelnách a strojovnách, DN 10</t>
  </si>
  <si>
    <t>-795711672</t>
  </si>
  <si>
    <t>733111114R00</t>
  </si>
  <si>
    <t>Potrubí z trubek závitových ocelových bezešvých, běžných, v kotelnách a strojovnách, DN 20</t>
  </si>
  <si>
    <t>-1882268625</t>
  </si>
  <si>
    <t>733111115R00</t>
  </si>
  <si>
    <t>Potrubí z trubek závitových ocelových bezešvých, běžných, v kotelnách a strojovnách, DN 25</t>
  </si>
  <si>
    <t>1963918843</t>
  </si>
  <si>
    <t>733111116R00</t>
  </si>
  <si>
    <t>Potrubí z trubek závitových ocelových bezešvých, běžných, v kotelnách a strojovnách, DN 32</t>
  </si>
  <si>
    <t>1805462776</t>
  </si>
  <si>
    <t>733111117R00</t>
  </si>
  <si>
    <t>Potrubí z trubek závitových ocelových bezešvých, běžných, v kotelnách a strojovnách, DN 40</t>
  </si>
  <si>
    <t>-1825231799</t>
  </si>
  <si>
    <t>733113112R00</t>
  </si>
  <si>
    <t>Potrubí z trubek závitových příplatek k ceně za zhotovení přípojky z ocelových trubek závitových, , , DN 10</t>
  </si>
  <si>
    <t>1678978144</t>
  </si>
  <si>
    <t>733113113R00</t>
  </si>
  <si>
    <t>Potrubí z trubek závitových příplatek k ceně za zhotovení přípojky z ocelových trubek závitových, , , DN 15</t>
  </si>
  <si>
    <t>-541288098</t>
  </si>
  <si>
    <t>733113114R00</t>
  </si>
  <si>
    <t>Potrubí z trubek závitových příplatek k ceně za zhotovení přípojky z ocelových trubek závitových, , , DN 20</t>
  </si>
  <si>
    <t>-952311868</t>
  </si>
  <si>
    <t>733113115R00</t>
  </si>
  <si>
    <t>Potrubí z trubek závitových příplatek k ceně za zhotovení přípojky z ocelových trubek závitových, , , DN 25</t>
  </si>
  <si>
    <t>-1465662128</t>
  </si>
  <si>
    <t>733113117R00</t>
  </si>
  <si>
    <t>Potrubí z trubek závitových příplatek k ceně za zhotovení přípojky z ocelových trubek závitových, , , DN 40</t>
  </si>
  <si>
    <t>1923097637</t>
  </si>
  <si>
    <t>733163102R00</t>
  </si>
  <si>
    <t>Potrubí z měděných trubek měděné potrubí, D 15 mm, s 1,0 mm, pájení pomocí kapilárních pájecích tvarovek</t>
  </si>
  <si>
    <t>-422608382</t>
  </si>
  <si>
    <t>Poznámka k položce:_x000d_
včetně tvarovek, bez zednických výpomocí</t>
  </si>
  <si>
    <t>733163103R00</t>
  </si>
  <si>
    <t>Potrubí z měděných trubek měděné potrubí, D 18 mm, s 1,0 mm, pájení pomocí kapilárních pájecích tvarovek</t>
  </si>
  <si>
    <t>520786523</t>
  </si>
  <si>
    <t>733163104R00</t>
  </si>
  <si>
    <t>Potrubí z měděných trubek měděné potrubí, D 22 mm, s 1,0 mm, pájení pomocí kapilárních pájecích tvarovek</t>
  </si>
  <si>
    <t>-496286148</t>
  </si>
  <si>
    <t>733167001R00</t>
  </si>
  <si>
    <t>Příplatek k ceně za zhotovení přípojky z trubek měděných D 15 mm, tloušťka stěny 1 mm</t>
  </si>
  <si>
    <t>1163748713</t>
  </si>
  <si>
    <t>733190106R00</t>
  </si>
  <si>
    <t>Tlakové zkoušky potrubí ocelových závitových, plastových, měděných do DN 32</t>
  </si>
  <si>
    <t>407606226</t>
  </si>
  <si>
    <t>93+24+75+42+7</t>
  </si>
  <si>
    <t>6+4+4+12</t>
  </si>
  <si>
    <t>733190107R00</t>
  </si>
  <si>
    <t>Tlakové zkoušky potrubí ocelových závitových, plastových, měděných přes DN 32 do DN 40</t>
  </si>
  <si>
    <t>-750708360</t>
  </si>
  <si>
    <t>733190306R00</t>
  </si>
  <si>
    <t>Tlakové zkoušky potrubí ocelových závitových, plastových, měděných do D 35</t>
  </si>
  <si>
    <t>-175364901</t>
  </si>
  <si>
    <t>998733101R00</t>
  </si>
  <si>
    <t>Přesun hmot pro rozvody potrubí v objektech výšky do 6 m</t>
  </si>
  <si>
    <t>-1013308677</t>
  </si>
  <si>
    <t>734</t>
  </si>
  <si>
    <t>Armatury</t>
  </si>
  <si>
    <t>734209103R00</t>
  </si>
  <si>
    <t>Montáž závitové armatury s jedním závitem, G 1/2", bez dodávky materiálu</t>
  </si>
  <si>
    <t>1796879674</t>
  </si>
  <si>
    <t>734209105R00</t>
  </si>
  <si>
    <t>Montáž závitové armatury s jedním závitem, G 1", bez dodávky materiálu</t>
  </si>
  <si>
    <t>844875909</t>
  </si>
  <si>
    <t>734209112R00</t>
  </si>
  <si>
    <t>Montáž závitové armatury se dvěma závity, G 3/8", bez dodávky materiálu</t>
  </si>
  <si>
    <t>674224976</t>
  </si>
  <si>
    <t>734209113R00</t>
  </si>
  <si>
    <t>Montáž závitové armatury se dvěma závity, G 1/2", bez dodávky materiálu</t>
  </si>
  <si>
    <t>2049372645</t>
  </si>
  <si>
    <t>734209117R00</t>
  </si>
  <si>
    <t>Montáž závitové armatury se dvěma závity, G 6/4", bez dodávky materiálu</t>
  </si>
  <si>
    <t>735084479</t>
  </si>
  <si>
    <t>734209123R00</t>
  </si>
  <si>
    <t>Montáž závitové armatury se třemi závity, G 1/2", bez dodávky materiálu</t>
  </si>
  <si>
    <t>515120151</t>
  </si>
  <si>
    <t>734209125R00</t>
  </si>
  <si>
    <t>Montáž závitové armatury se třemi závity, G 1", bez dodávky materiálu</t>
  </si>
  <si>
    <t>1693065931</t>
  </si>
  <si>
    <t>734235222R00</t>
  </si>
  <si>
    <t>Kohout kulový, mosazný, DN 20, PN 42, vnitřní-vnitřní, včetně dodávky materiálu</t>
  </si>
  <si>
    <t>529246843</t>
  </si>
  <si>
    <t>734235225R00</t>
  </si>
  <si>
    <t>Kohout kulový, mosazný, DN 40, PN 35, vnitřní-vnitřní, včetně dodávky materiálu</t>
  </si>
  <si>
    <t>1160027973</t>
  </si>
  <si>
    <t>734245122R00</t>
  </si>
  <si>
    <t>Ventil zpětný, mosazný, DN 20, PN 16, vnitřní-vnitřní závit, včetně dodávky materiálu</t>
  </si>
  <si>
    <t>938012930</t>
  </si>
  <si>
    <t>734245125R00</t>
  </si>
  <si>
    <t>Ventil zpětný, mosazný, DN 40, PN 10, vnitřní-vnitřní závit, včetně dodávky materiálu</t>
  </si>
  <si>
    <t>369393123</t>
  </si>
  <si>
    <t>734263312R00</t>
  </si>
  <si>
    <t>Šroubení topenářské, přímé, mosazné, DN 15, PN 10, včetně dodávky materiálu</t>
  </si>
  <si>
    <t>-117939748</t>
  </si>
  <si>
    <t>734263313R00</t>
  </si>
  <si>
    <t>Šroubení topenářské, přímé, mosazné, DN 20, PN 10, včetně dodávky materiálu</t>
  </si>
  <si>
    <t>-1766567506</t>
  </si>
  <si>
    <t>734263314R00</t>
  </si>
  <si>
    <t>Šroubení topenářské, přímé, mosazné, DN 25, PN 10, včetně dodávky materiálu</t>
  </si>
  <si>
    <t>786705363</t>
  </si>
  <si>
    <t>734263316R00</t>
  </si>
  <si>
    <t>Šroubení topenářské, přímé, mosazné, DN 40, PN 10, včetně dodávky materiálu</t>
  </si>
  <si>
    <t>-2146991612</t>
  </si>
  <si>
    <t>734263772R00</t>
  </si>
  <si>
    <t>Šroubení svěrné pro měděné potrubí, mosazné, D 16 x EK, PN 10, včetně dodávky materiálu</t>
  </si>
  <si>
    <t>-1825123438</t>
  </si>
  <si>
    <t>734295215R00</t>
  </si>
  <si>
    <t>Filtr mosazný, DN 40, PN 20, vnitřní-vnitřní závit, včetně dodávky materiálu, Filtr pro vytápění</t>
  </si>
  <si>
    <t>-1053844959</t>
  </si>
  <si>
    <t>734413122R00</t>
  </si>
  <si>
    <t>Teploměr s jímkou D 63 mm, délka jímky 50 mm, T = 0 až 120°C, včetně dodávky materiálu</t>
  </si>
  <si>
    <t>-1002813522</t>
  </si>
  <si>
    <t>734291951MTZ</t>
  </si>
  <si>
    <t>Montáž hlavic ručního/termostat.ovládání</t>
  </si>
  <si>
    <t>-1216231595</t>
  </si>
  <si>
    <t>484882009R</t>
  </si>
  <si>
    <t xml:space="preserve">armatura směšovací - ventil kompaktní otočný ; provedení třícestné; ovládání ruční; připojení,, vnitřní závit; DN 15, Rp 1/2"; Kv  2,5 m3/hod; max tlak 10 MPa; max max teplota 110 °C; mosaz</t>
  </si>
  <si>
    <t>720218303</t>
  </si>
  <si>
    <t>484882010R</t>
  </si>
  <si>
    <t xml:space="preserve">armatura směšovací - ventil kompaktní otočný ; provedení třícestné; ovládání ruční; připojení vnitřní závit; DN 25, Rp 1"; Kv  10,0 m3/hod; max tlak 10 MPa; max teplota 110 °C; úhel otočení 90 °; mosaz</t>
  </si>
  <si>
    <t>156706913</t>
  </si>
  <si>
    <t>5511001D</t>
  </si>
  <si>
    <t>Automatické dopouštění topné vody + manometr 1/2"; maximální tlak na vstupu: 16 bar, mosaz, rozsah nastavení: 0,3÷4 bar (přednastavená hodnota: 1,5 bar); rozsah provozních teplot: 5÷70 °C</t>
  </si>
  <si>
    <t>-1792544503</t>
  </si>
  <si>
    <t>5511356971D</t>
  </si>
  <si>
    <t>Vypouštěcí kulový kohout s integrovaným těsněním, vnější závity, s hadicovou vývodkou a zátkou, ovládací krátká páčka - červená, 1/2"</t>
  </si>
  <si>
    <t>-1217061646</t>
  </si>
  <si>
    <t>5512000152R</t>
  </si>
  <si>
    <t>ventil odvzdušňovací pro topení; ruční; 1/2" mm; PN 10; pracovní teplota do 120 ° C; těleso mosaz</t>
  </si>
  <si>
    <t>-1783090458</t>
  </si>
  <si>
    <t>551200150R</t>
  </si>
  <si>
    <t xml:space="preserve">adaptér pro připojení regulačních šroubení na otopná tělesa; niklovaná mosaz; 1/2" x eurokonus; O-kroužek; PN 10; provozní teplota  do 120 °C</t>
  </si>
  <si>
    <t>199853212</t>
  </si>
  <si>
    <t>55120018B</t>
  </si>
  <si>
    <t>Kombinovaný odlučovač G6/4" F</t>
  </si>
  <si>
    <t>-123465374</t>
  </si>
  <si>
    <t>5512110005S</t>
  </si>
  <si>
    <t>Šroubení s ventilem, komplet bílý, včetně termostatické hlavice</t>
  </si>
  <si>
    <t>1312365356</t>
  </si>
  <si>
    <t>55121100133Z</t>
  </si>
  <si>
    <t>Ventil termostatický radiátorový přímý 3/8" zkrácený, niklovaná mosaz</t>
  </si>
  <si>
    <t>-807909675</t>
  </si>
  <si>
    <t>55127265.AR</t>
  </si>
  <si>
    <t>šroubení radiátorové; uzavíratelné, přednastavitelné; bronz; povrch nikl; d = 10 mm; 3/8"; PN do 10 bar; teplota do 120 °C; tvar přímé</t>
  </si>
  <si>
    <t>-1082514347</t>
  </si>
  <si>
    <t>551272711R</t>
  </si>
  <si>
    <t>šroubení radiátorové, pro dvoutrubk. soustavy; uzavíratelné, s vypouštěním, s napouštěním; bronz; povrch nikl; 1/2"; PN do 10 bar; teplota do 120 °C; typ závit R; tvar rohové</t>
  </si>
  <si>
    <t>655330644</t>
  </si>
  <si>
    <t>5513730630R</t>
  </si>
  <si>
    <t>hlavice termostatická s vestavěným čidlem; regulační rozsah 6,0 až 28,0 °C; ovládání ruční; provedení kapalinová</t>
  </si>
  <si>
    <t>-1717559034</t>
  </si>
  <si>
    <t>5513730670R</t>
  </si>
  <si>
    <t>hlavice termostatická vysoce odolná zabezpečená s vestavěným čidlem; regulační rozsah 8,0 až 26,0 °C; ovládání ruční; provedení kapalinová</t>
  </si>
  <si>
    <t>-549803200</t>
  </si>
  <si>
    <t>5513730672R</t>
  </si>
  <si>
    <t>hlavice ruční</t>
  </si>
  <si>
    <t>-1991579214</t>
  </si>
  <si>
    <t>551380801S</t>
  </si>
  <si>
    <t>Servopohon pro směšovací ventily, napájení 230V, 3-bodový, doba chodu 120s, kroutící moment 6Nm, teplota prostředí max. +55 °C, krytí IP 41</t>
  </si>
  <si>
    <t>1419229575</t>
  </si>
  <si>
    <t>998734101R00</t>
  </si>
  <si>
    <t>Přesun hmot pro armatury v objektech výšky do 6 m</t>
  </si>
  <si>
    <t>1178113039</t>
  </si>
  <si>
    <t>735</t>
  </si>
  <si>
    <t>Otopná tělesa</t>
  </si>
  <si>
    <t>735128110R00</t>
  </si>
  <si>
    <t>Otopná tělesa ocelová článková doplňkové práce tlakové zkoušky</t>
  </si>
  <si>
    <t>-298099234</t>
  </si>
  <si>
    <t>735129140R00</t>
  </si>
  <si>
    <t>Otopná tělesa ocelová článková montáž bez rozlišení, bez dodávky materiálu</t>
  </si>
  <si>
    <t>-714678895</t>
  </si>
  <si>
    <t>735148001R00</t>
  </si>
  <si>
    <t>Otopné těleso designové doplňkové práce tlakové zkoušky, těles jednořadých</t>
  </si>
  <si>
    <t>-65245586</t>
  </si>
  <si>
    <t>735179110R00</t>
  </si>
  <si>
    <t>Otopná tělesa koupelnová montáž topných žebříků, bez dodávky materiálu</t>
  </si>
  <si>
    <t>1986454481</t>
  </si>
  <si>
    <t>4845122R10</t>
  </si>
  <si>
    <t>Těleso otopné článkové ocelové, 4 řady, výška 400 mm, délka 950 mm, 1116 W</t>
  </si>
  <si>
    <t>1857360216</t>
  </si>
  <si>
    <t>4845122R11</t>
  </si>
  <si>
    <t>Těleso otopné článkové ocelové, 2 řady, výška 1000 mm, délka 352 mm, 502 W</t>
  </si>
  <si>
    <t>705698356</t>
  </si>
  <si>
    <t>4845122R12</t>
  </si>
  <si>
    <t>Těleso otopné článkové ocelové, 2 řady, výška 600 mm, délka 260 mm, 220 W</t>
  </si>
  <si>
    <t>-1319668912</t>
  </si>
  <si>
    <t>4845122R13</t>
  </si>
  <si>
    <t>Těleso otopné článkové ocelové, 2 řady, výška 600 mm, délka 582 mm, 582 W</t>
  </si>
  <si>
    <t>221512254</t>
  </si>
  <si>
    <t>4845122R14</t>
  </si>
  <si>
    <t>Těleso otopné článkové ocelové, 3 řady, výška 600 mm, délka 582 mm, 731 W</t>
  </si>
  <si>
    <t>516757529</t>
  </si>
  <si>
    <t>4845122R15</t>
  </si>
  <si>
    <t>Těleso otopné článkové ocelové, 2 řady, výška 600 mm, délka 1134 mm, 1056 W</t>
  </si>
  <si>
    <t>935653631</t>
  </si>
  <si>
    <t>4845122R16</t>
  </si>
  <si>
    <t>Těleso otopné článkové ocelové, 2 řady, výška 600 mm, délka 766 mm, 704 W</t>
  </si>
  <si>
    <t>1495013791</t>
  </si>
  <si>
    <t>4845122R17</t>
  </si>
  <si>
    <t>Těleso otopné článkové ocelové, 2 řady, výška 600 mm, délka 444 mm, 396 W</t>
  </si>
  <si>
    <t>-665306210</t>
  </si>
  <si>
    <t>4845122R18</t>
  </si>
  <si>
    <t>Těleso otopné článkové ocelové, 3 řady, výška 600 mm, délka 1180 mm, 1523 W</t>
  </si>
  <si>
    <t>1827037287</t>
  </si>
  <si>
    <t>4845122R19</t>
  </si>
  <si>
    <t>Těleso otopné článkové ocelové, 4 řady, výška 600 mm, délka 1180 mm, 2048 W</t>
  </si>
  <si>
    <t>278378722</t>
  </si>
  <si>
    <t>4845122R20</t>
  </si>
  <si>
    <t>Těleso otopné článkové ocelové, 4 řady, výška 1000 mm, délka 1042 mm, 2928 W</t>
  </si>
  <si>
    <t>1425288054</t>
  </si>
  <si>
    <t>4845122R21</t>
  </si>
  <si>
    <t>Těleso otopné článkové ocelové, 3 řady, výška 1000 mm, délka 720 mm, 1479 W</t>
  </si>
  <si>
    <t>1435493183</t>
  </si>
  <si>
    <t>4845122R22</t>
  </si>
  <si>
    <t>Těleso otopné článkové ocelové, 4 řady, výška 1000 mm, délka 720 mm, 3328 W</t>
  </si>
  <si>
    <t>1593353905</t>
  </si>
  <si>
    <t>484518234R</t>
  </si>
  <si>
    <t>těleso otopné trubkové koupelnové; zapojení na teplovodnou otopnou soustavu; mat. ocel.trubky pr.20mm, ocel.profil 40x30 mm; v = 1 820 mm; l = 600 mm; šířka 30 mm; povrch barva bílá; rovné; d trubky 20,0 mm; umístit na zeď</t>
  </si>
  <si>
    <t>-1594227216</t>
  </si>
  <si>
    <t>998735101R00</t>
  </si>
  <si>
    <t>Přesun hmot pro otopná tělesa v objektech výšky do 6 m</t>
  </si>
  <si>
    <t>-416049400</t>
  </si>
  <si>
    <t>767883111R00</t>
  </si>
  <si>
    <t>Objímka pro zavěšení potrubí jednošroubová, pro potrubí průměru 12 - 15 mm, na kombivrut a hmoždinku, maximální doporučené zatížení v tahu 0,75 kN</t>
  </si>
  <si>
    <t>ks</t>
  </si>
  <si>
    <t>-147308487</t>
  </si>
  <si>
    <t>31179125R</t>
  </si>
  <si>
    <t>tyč závitová M8; l = 1 000 mm; mat. ocel 4,8 - DIN 975; povrch pozink</t>
  </si>
  <si>
    <t>1726157630</t>
  </si>
  <si>
    <t>42310102R</t>
  </si>
  <si>
    <t xml:space="preserve">objímka ocelová použití potrubí měděné, potrubí ocelové, potrubí umělohmotné, potrubí skleněné; kloubová jednošroubová; vnější pr.potrubí d = 17-19 mm  3/8"; DN 10,0 mm; galvan.pozink.</t>
  </si>
  <si>
    <t>-2048136413</t>
  </si>
  <si>
    <t>42310103R</t>
  </si>
  <si>
    <t xml:space="preserve">objímka ocelová použití potrubí měděné, potrubí ocelové, potrubí umělohmotné, potrubí skleněné; kloubová jednošroubová; vnější pr.potrubí d = 20-23 mm  1/2"; DN 15,0 mm; galvan.pozink.</t>
  </si>
  <si>
    <t>-2037145990</t>
  </si>
  <si>
    <t>42310104R</t>
  </si>
  <si>
    <t xml:space="preserve">objímka ocelová použití potrubí měděné, potrubí ocelové, potrubí skleněné; kloubová jednošroubová; vnější pr.potrubí d = 25-30 mm  3/4"; DN 20,0 mm; galvan.pozink.</t>
  </si>
  <si>
    <t>1490331555</t>
  </si>
  <si>
    <t>42310105R</t>
  </si>
  <si>
    <t xml:space="preserve">objímka ocelová použití potrubí měděné, potrubí ocelové, potrubí umělohmotné, potrubí skleněné; kloubová jednošroubová; vnější pr.potrubí d = 31-38 mm  1"; DN 25,0 mm; galvan.pozink.</t>
  </si>
  <si>
    <t>1708015783</t>
  </si>
  <si>
    <t>42310106R</t>
  </si>
  <si>
    <t xml:space="preserve">objímka ocelová použití potrubí měděné, potrubí ocelové, potrubí umělohmotné, potrubí skleněné; kloubová jednošroubová; vnější pr.potrubí d = 40-46 mm  5/4"; DN 32,0 mm; galvan.pozink.</t>
  </si>
  <si>
    <t>-769917346</t>
  </si>
  <si>
    <t>42310107R</t>
  </si>
  <si>
    <t xml:space="preserve">objímka ocelová použití potrubí měděné, potrubí ocelové, potrubí umělohmotné, potrubí skleněné; kloubová jednošroubová; vnější pr.potrubí d = 48-53  6/4"; DN 40,0 mm; galvan.pozink.</t>
  </si>
  <si>
    <t>821359077</t>
  </si>
  <si>
    <t>998767101R00</t>
  </si>
  <si>
    <t>Přesun hmot pro kovové stavební doplňk. konstrukce v objektech výšky do 6 m</t>
  </si>
  <si>
    <t>-636084746</t>
  </si>
  <si>
    <t>Nátěry</t>
  </si>
  <si>
    <t>783424140R00</t>
  </si>
  <si>
    <t>Nátěry potrubí a armatur syntetické potrubí, do DN 50 mm, dvojnásobné se základním nátěrem</t>
  </si>
  <si>
    <t>-1410394817</t>
  </si>
  <si>
    <t>Poznámka k položce:_x000d_
na vzduchu schnoucí</t>
  </si>
  <si>
    <t>6+4+4+12+8</t>
  </si>
  <si>
    <t>783424240R00</t>
  </si>
  <si>
    <t>Nátěry potrubí a armatur syntetické potrubí, do DN 50 mm, jednonásobné s 1x emailováním a základním nátěrem</t>
  </si>
  <si>
    <t>358497188</t>
  </si>
  <si>
    <t>04 - Elektro - silnoproud</t>
  </si>
  <si>
    <t>741 - Elektroinstalace - silnoproud</t>
  </si>
  <si>
    <t xml:space="preserve">    741.1 - Specifikace - dodávky</t>
  </si>
  <si>
    <t xml:space="preserve">      741.1.1 - Rozvaděč R21 - dodávka vč. montáže</t>
  </si>
  <si>
    <t xml:space="preserve">      741.1.2 - Rozvaděč RPO21 - dodávka vč. montáže</t>
  </si>
  <si>
    <t xml:space="preserve">    741.3 - Doplnění rozvaděče R1 trafostanice</t>
  </si>
  <si>
    <t xml:space="preserve">    741.4 - Elektromontáže</t>
  </si>
  <si>
    <t xml:space="preserve">    741.5 - Uzemnění</t>
  </si>
  <si>
    <t>46-M - Zemní práce při extr.mont.pracích</t>
  </si>
  <si>
    <t>OST - Ostatní</t>
  </si>
  <si>
    <t>741.1</t>
  </si>
  <si>
    <t>Specifikace - dodávky</t>
  </si>
  <si>
    <t>741.1.1</t>
  </si>
  <si>
    <t>Rozvaděč R21 - dodávka vč. montáže</t>
  </si>
  <si>
    <t>r04.1</t>
  </si>
  <si>
    <t>Rozvodnicová skříň 741 modulů, IP43, nástěnný</t>
  </si>
  <si>
    <t>871475233</t>
  </si>
  <si>
    <t>r04.2</t>
  </si>
  <si>
    <t>Hlavní vypínač 125A, 3pól, 10KA</t>
  </si>
  <si>
    <t>-667311192</t>
  </si>
  <si>
    <t>r04.3</t>
  </si>
  <si>
    <t>Napěťová spoušť</t>
  </si>
  <si>
    <t>-463761995</t>
  </si>
  <si>
    <t>r04.4</t>
  </si>
  <si>
    <t>Pojistkový odpínač PV10</t>
  </si>
  <si>
    <t>-708487166</t>
  </si>
  <si>
    <t>r04.5</t>
  </si>
  <si>
    <t>Pojistková vložka 2A gG</t>
  </si>
  <si>
    <t>-775471700</t>
  </si>
  <si>
    <t>r04.6</t>
  </si>
  <si>
    <t>FLP-12,5 V/3 svodič bleskových proudů a přepětí, vhodné pro 3-fázový systém TN-C, instalace na vstupu do budovy, 180 kA(8/20), 37,5 kA (10/350)</t>
  </si>
  <si>
    <t>487141552</t>
  </si>
  <si>
    <t>r04.7</t>
  </si>
  <si>
    <t>Jistič 10A, 1pól, char. B, 10kA</t>
  </si>
  <si>
    <t>-1110576482</t>
  </si>
  <si>
    <t>r04.8</t>
  </si>
  <si>
    <t>Jistič 10A, 1pól, char. C, 10kA</t>
  </si>
  <si>
    <t>105482122</t>
  </si>
  <si>
    <t>r04.9</t>
  </si>
  <si>
    <t>Jistič 16A, 1pól, char. B, 10kA</t>
  </si>
  <si>
    <t>-1662358196</t>
  </si>
  <si>
    <t>r04.10</t>
  </si>
  <si>
    <t>Jistič 6A, 3pól, char. B, 10kA</t>
  </si>
  <si>
    <t>-1558868495</t>
  </si>
  <si>
    <t>r04.11</t>
  </si>
  <si>
    <t>Jistič 25A, 3pól, char. B, 10kA</t>
  </si>
  <si>
    <t>-710499269</t>
  </si>
  <si>
    <t>r04.12</t>
  </si>
  <si>
    <t>Jistič 32A, 3pól, char. B, 10kA</t>
  </si>
  <si>
    <t>-1808093793</t>
  </si>
  <si>
    <t>r04.13</t>
  </si>
  <si>
    <t>Jistič 32A, 3pól, char. D, 10kA</t>
  </si>
  <si>
    <t>-1439689907</t>
  </si>
  <si>
    <t>r04.14</t>
  </si>
  <si>
    <t>Jistič 50A, 3pól, char. B, 10kA</t>
  </si>
  <si>
    <t>-1840976813</t>
  </si>
  <si>
    <t>r04.15</t>
  </si>
  <si>
    <t>Proudový chránič 25A, 4pól, 030A, 10kA</t>
  </si>
  <si>
    <t>-1546551530</t>
  </si>
  <si>
    <t>r04.16</t>
  </si>
  <si>
    <t>Proudový chránič s nadproudovou ochranou 16A, char. B, 1+N, 030A, 10kA</t>
  </si>
  <si>
    <t>-271892091</t>
  </si>
  <si>
    <t>r04.17</t>
  </si>
  <si>
    <t>Instalační stykač 25A-04-24VAC</t>
  </si>
  <si>
    <t>526963837</t>
  </si>
  <si>
    <t>r04.18</t>
  </si>
  <si>
    <t>Zdroj 230/24V AC</t>
  </si>
  <si>
    <t>626121930</t>
  </si>
  <si>
    <t>r04.19</t>
  </si>
  <si>
    <t>Drobný montážní materiál</t>
  </si>
  <si>
    <t>18476050</t>
  </si>
  <si>
    <t>741.1.2</t>
  </si>
  <si>
    <t>Rozvaděč RPO21 - dodávka vč. montáže</t>
  </si>
  <si>
    <t>r04.20</t>
  </si>
  <si>
    <t>Rozvaděč nástěnný 14 modulů, IP20</t>
  </si>
  <si>
    <t>-1910490686</t>
  </si>
  <si>
    <t>r04.21</t>
  </si>
  <si>
    <t>Hlavní vypínač 32A, 3pól, 10KA</t>
  </si>
  <si>
    <t>-93168006</t>
  </si>
  <si>
    <t>r04.22</t>
  </si>
  <si>
    <t>SPD typ 3, 275V/3+1</t>
  </si>
  <si>
    <t>-1902185674</t>
  </si>
  <si>
    <t>r04.23</t>
  </si>
  <si>
    <t>990829652</t>
  </si>
  <si>
    <t>r04.24</t>
  </si>
  <si>
    <t>374049498</t>
  </si>
  <si>
    <t>741.3</t>
  </si>
  <si>
    <t>Doplnění rozvaděče R1 trafostanice</t>
  </si>
  <si>
    <t>r04.27</t>
  </si>
  <si>
    <t>Jistič kompaktní blok 250A nastavení In 100A, zkrat odolnost Icu 36kA včetně blokových svorek doplněný vypínací spouští 230V</t>
  </si>
  <si>
    <t>-1674159648</t>
  </si>
  <si>
    <t>r04.28</t>
  </si>
  <si>
    <t>Násuvná sběrnicová svorka pro vodič 120mm2</t>
  </si>
  <si>
    <t>-455102028</t>
  </si>
  <si>
    <t>r04.29</t>
  </si>
  <si>
    <t>Pojistkový odpínač jednopólový pro pojistku PV10</t>
  </si>
  <si>
    <t>-556057684</t>
  </si>
  <si>
    <t>r04.30</t>
  </si>
  <si>
    <t>Pojistka PV10 2A gG</t>
  </si>
  <si>
    <t>-820325531</t>
  </si>
  <si>
    <t>r04.31</t>
  </si>
  <si>
    <t>H07V-K 70 mm2 , pevně</t>
  </si>
  <si>
    <t>-155801500</t>
  </si>
  <si>
    <t>741.4</t>
  </si>
  <si>
    <t>Elektromontáže</t>
  </si>
  <si>
    <t>r04.32</t>
  </si>
  <si>
    <t>AYKY-J 3x120+70 mm2 , pevně</t>
  </si>
  <si>
    <t>2146423242</t>
  </si>
  <si>
    <t>r04.33</t>
  </si>
  <si>
    <t>CYKY-J 5x16 mm2 , pevně</t>
  </si>
  <si>
    <t>43510284</t>
  </si>
  <si>
    <t>r04.34</t>
  </si>
  <si>
    <t>CYKY-J 5x6 mm2 , pevně</t>
  </si>
  <si>
    <t>-511300091</t>
  </si>
  <si>
    <t>r04.35</t>
  </si>
  <si>
    <t>CYKY-J 19x1.5 mm2 , pevně</t>
  </si>
  <si>
    <t>1310452750</t>
  </si>
  <si>
    <t>r04.36</t>
  </si>
  <si>
    <t>CYKY-J 5x1.5 mm2 , pevně</t>
  </si>
  <si>
    <t>240738147</t>
  </si>
  <si>
    <t>r04.37</t>
  </si>
  <si>
    <t>CYKY-J 3x1.5 mm2 , pevně</t>
  </si>
  <si>
    <t>502715361</t>
  </si>
  <si>
    <t>r04.38</t>
  </si>
  <si>
    <t>CYKY-J 3x2.5 mm2 , pevně</t>
  </si>
  <si>
    <t>-155210400</t>
  </si>
  <si>
    <t>r04.39</t>
  </si>
  <si>
    <t>CYKY-O 7x1.5 mm2 , pevně</t>
  </si>
  <si>
    <t>305728266</t>
  </si>
  <si>
    <t>r04.40</t>
  </si>
  <si>
    <t>CYKY-O 5x1.5 mm2 , pevně</t>
  </si>
  <si>
    <t>2082336516</t>
  </si>
  <si>
    <t>r04.41</t>
  </si>
  <si>
    <t>CYKY-O 3x1.5 mm2 , pevně</t>
  </si>
  <si>
    <t>724246975</t>
  </si>
  <si>
    <t>r04.42</t>
  </si>
  <si>
    <t>H05VV-F-G 3x1 mm2 , pevně</t>
  </si>
  <si>
    <t>1264107706</t>
  </si>
  <si>
    <t>r04.43</t>
  </si>
  <si>
    <t>H05VV-F-G 5x1 mm2 , pevně</t>
  </si>
  <si>
    <t>-882856434</t>
  </si>
  <si>
    <t>r04.44</t>
  </si>
  <si>
    <t>JYTY-O 4x1 mm2 , pevně</t>
  </si>
  <si>
    <t>-65534886</t>
  </si>
  <si>
    <t>r04.45</t>
  </si>
  <si>
    <t>1-CHKE-V-J 5x6 mm2 , pevně</t>
  </si>
  <si>
    <t>1442382740</t>
  </si>
  <si>
    <t>r04.46</t>
  </si>
  <si>
    <t>1-CHKE-V-J 5x2.5 mm2 , pevně</t>
  </si>
  <si>
    <t>28800610</t>
  </si>
  <si>
    <t>r04.47</t>
  </si>
  <si>
    <t>1-CHKE-V-J 3x2.5 mm2 , pevně</t>
  </si>
  <si>
    <t>774948541</t>
  </si>
  <si>
    <t>r04.48</t>
  </si>
  <si>
    <t>1-CHKE-V-J 3x1.5 mm2 , pevně</t>
  </si>
  <si>
    <t>750384995</t>
  </si>
  <si>
    <t>r04.49</t>
  </si>
  <si>
    <t>H07V-K 25 mm2 , pevně</t>
  </si>
  <si>
    <t>1895628367</t>
  </si>
  <si>
    <t>r04.50</t>
  </si>
  <si>
    <t>H07V-U 4 mm2 , pevně</t>
  </si>
  <si>
    <t>-398972016</t>
  </si>
  <si>
    <t>r04.51</t>
  </si>
  <si>
    <t>Hlavní ochranná přípojnice v krabici KT 250</t>
  </si>
  <si>
    <t>-1753323015</t>
  </si>
  <si>
    <t>r04.52</t>
  </si>
  <si>
    <t>Přístroj spínače jednopólového (bezšroubové svorky); řazení 1, 1So</t>
  </si>
  <si>
    <t>-849839105</t>
  </si>
  <si>
    <t>r04.53</t>
  </si>
  <si>
    <t>Přístroj přepínače střídavého (bezšroubové svorky); řazení 6, 6So</t>
  </si>
  <si>
    <t>989837024</t>
  </si>
  <si>
    <t>r04.54</t>
  </si>
  <si>
    <t>Přístroj přepínače křížového (bezšroubové svorky); řazení 7, 7So</t>
  </si>
  <si>
    <t>653393986</t>
  </si>
  <si>
    <t>r04.55</t>
  </si>
  <si>
    <t>1-pólový vypínač, řazení 01</t>
  </si>
  <si>
    <t>-357337140</t>
  </si>
  <si>
    <t>r04.56</t>
  </si>
  <si>
    <t>sériový přepínač, řazení 05</t>
  </si>
  <si>
    <t>1689790542</t>
  </si>
  <si>
    <t>r04.57</t>
  </si>
  <si>
    <t>střídavý přepínač, řazení 06</t>
  </si>
  <si>
    <t>1069925313</t>
  </si>
  <si>
    <t>r04.58</t>
  </si>
  <si>
    <t>dvojitý střídavý přepínač, řazení 52</t>
  </si>
  <si>
    <t>1866819693</t>
  </si>
  <si>
    <t>r04.59</t>
  </si>
  <si>
    <t>křížový přepínač, řazení 07</t>
  </si>
  <si>
    <t>1250040829</t>
  </si>
  <si>
    <t>r04.60</t>
  </si>
  <si>
    <t>Nouzové tlačítko spínací v krytu s ochranným sklem</t>
  </si>
  <si>
    <t>1400327596</t>
  </si>
  <si>
    <t>r04.61</t>
  </si>
  <si>
    <t>Zásuvka domovní, kompletní IP20 2p+PE</t>
  </si>
  <si>
    <t>-257450070</t>
  </si>
  <si>
    <t>r04.62</t>
  </si>
  <si>
    <t>Zásuvka domovní s víčkem IP44 2p+PE</t>
  </si>
  <si>
    <t>-1922922717</t>
  </si>
  <si>
    <t>r04.63</t>
  </si>
  <si>
    <t>Kryt spínače "TANGO" barva bílá, 1 páčka</t>
  </si>
  <si>
    <t>-1151954378</t>
  </si>
  <si>
    <t>r04.64</t>
  </si>
  <si>
    <t>Kryt spínače "TANGO" barva bílá, 2 páčky</t>
  </si>
  <si>
    <t>-589738692</t>
  </si>
  <si>
    <t>r04.65</t>
  </si>
  <si>
    <t>Rámeček pro přístroje jednoduchý</t>
  </si>
  <si>
    <t>-824044575</t>
  </si>
  <si>
    <t>r04.66</t>
  </si>
  <si>
    <t>Rámeček pro přístroje 2x,vodorovný</t>
  </si>
  <si>
    <t>-915607854</t>
  </si>
  <si>
    <t>r04.67</t>
  </si>
  <si>
    <t>Zásuvka průmyslová nástěnná 32A,400V,3p+N+PE, IP44</t>
  </si>
  <si>
    <t>-1561517868</t>
  </si>
  <si>
    <t>r04.68</t>
  </si>
  <si>
    <t>KU 68 KRABICE ODBOČNÁ pod omítku</t>
  </si>
  <si>
    <t>-897754932</t>
  </si>
  <si>
    <t>r04.69</t>
  </si>
  <si>
    <t>KPR 68 KRABICE PŘÍSTROJOVÁ pod omítku</t>
  </si>
  <si>
    <t>-797751733</t>
  </si>
  <si>
    <t>r04.70</t>
  </si>
  <si>
    <t>Krabice nástěnná 80x80mm</t>
  </si>
  <si>
    <t>-582225001</t>
  </si>
  <si>
    <t>r04.71</t>
  </si>
  <si>
    <t>Svítidlo průmyslové přisazené LED 7350lm, 54W, 4000K, IP54</t>
  </si>
  <si>
    <t>-2146059834</t>
  </si>
  <si>
    <t>r04.72</t>
  </si>
  <si>
    <t>Svítidlo kancelářské přisazené LED 7200lm, 58W, 4000K, IP20</t>
  </si>
  <si>
    <t>707705625</t>
  </si>
  <si>
    <t>r04.73</t>
  </si>
  <si>
    <t>Svítidlo interiérové přisazené LED 2300lm, 23W, 4000K, IP65</t>
  </si>
  <si>
    <t>-1809763104</t>
  </si>
  <si>
    <t>r04.74</t>
  </si>
  <si>
    <t>Nouzové svítidlo přisazené LED 920lm, 6W, 1hodina, IP65</t>
  </si>
  <si>
    <t>538696088</t>
  </si>
  <si>
    <t>r04.75</t>
  </si>
  <si>
    <t>Kabelový žlab drátěnný 300/60</t>
  </si>
  <si>
    <t>1834006811</t>
  </si>
  <si>
    <t>r04.76</t>
  </si>
  <si>
    <t>Kabelový žlab drátěnný 100/60</t>
  </si>
  <si>
    <t>-1259569512</t>
  </si>
  <si>
    <t>r04.77</t>
  </si>
  <si>
    <t>Držák nástěnný pro drátěný žlab šířky 300mm</t>
  </si>
  <si>
    <t>-1261462511</t>
  </si>
  <si>
    <t>r04.78</t>
  </si>
  <si>
    <t>Držák nástěnný pro drátěný žlab šířky 100mm</t>
  </si>
  <si>
    <t>-1590087392</t>
  </si>
  <si>
    <t>r04.79</t>
  </si>
  <si>
    <t>Spojka pro drátěnný žlab</t>
  </si>
  <si>
    <t>-2010350263</t>
  </si>
  <si>
    <t>r04.80</t>
  </si>
  <si>
    <t>Montážní deska na drátěnný žlab</t>
  </si>
  <si>
    <t>239534456</t>
  </si>
  <si>
    <t>r04.81</t>
  </si>
  <si>
    <t>Trubka ohebná střední mechanická d 32 mm, pevně</t>
  </si>
  <si>
    <t>870032941</t>
  </si>
  <si>
    <t>r04.82</t>
  </si>
  <si>
    <t>Trubka ohebná střední mechanická d 20 mm, pevně</t>
  </si>
  <si>
    <t>-1355066125</t>
  </si>
  <si>
    <t>r04.83</t>
  </si>
  <si>
    <t>Příchytka pro distanční trubku d 32mm</t>
  </si>
  <si>
    <t>-248728829</t>
  </si>
  <si>
    <t>r04.84</t>
  </si>
  <si>
    <t>Příchytka pro distanční trubku d 20mm</t>
  </si>
  <si>
    <t>-73543720</t>
  </si>
  <si>
    <t>r04.85</t>
  </si>
  <si>
    <t>Příchytka jednostranná oceloplechová pro kabely d 9mm</t>
  </si>
  <si>
    <t>1628128396</t>
  </si>
  <si>
    <t>r04.86</t>
  </si>
  <si>
    <t>Kabelová příchytka typu SONAP rozsah 8-12mm</t>
  </si>
  <si>
    <t>-1640014454</t>
  </si>
  <si>
    <t>r04.87</t>
  </si>
  <si>
    <t>Kabelová příchytka typu SONAP rozsah 40-56mm</t>
  </si>
  <si>
    <t>1750195104</t>
  </si>
  <si>
    <t>r04.88</t>
  </si>
  <si>
    <t>Trubka kabelová dvouplášťová kurugovaná d 110mm</t>
  </si>
  <si>
    <t>282879549</t>
  </si>
  <si>
    <t>Poznámka k položce:_x000d_
chránička</t>
  </si>
  <si>
    <t>r04.89</t>
  </si>
  <si>
    <t>Protipožární prostup certifikovaný 200x100mm</t>
  </si>
  <si>
    <t>-1904993399</t>
  </si>
  <si>
    <t>r04.90</t>
  </si>
  <si>
    <t>Svorka Bernard včetně CU pásky</t>
  </si>
  <si>
    <t>626612463</t>
  </si>
  <si>
    <t>r04.91</t>
  </si>
  <si>
    <t>HM 8 HMOŽDINKA 8 S VRUTEM</t>
  </si>
  <si>
    <t>-966340109</t>
  </si>
  <si>
    <t>r04.92</t>
  </si>
  <si>
    <t>SP 280x4,5 Stahovací pásek</t>
  </si>
  <si>
    <t>1987198060</t>
  </si>
  <si>
    <t>r04.93</t>
  </si>
  <si>
    <t>HN 6X45 HMOŽDINKA NATLOUKACÍ</t>
  </si>
  <si>
    <t>-1439574628</t>
  </si>
  <si>
    <t>r04.94</t>
  </si>
  <si>
    <t>Svorkovnice kabicová 5x1-2,5mm2</t>
  </si>
  <si>
    <t>-403497855</t>
  </si>
  <si>
    <t>r04.95</t>
  </si>
  <si>
    <t>Svorkovnice kabicová 4x1-2,5mm2</t>
  </si>
  <si>
    <t>4897908</t>
  </si>
  <si>
    <t>r04.96</t>
  </si>
  <si>
    <t>Svorkovnice kabicová 3x1-2,5mm2</t>
  </si>
  <si>
    <t>-1515681691</t>
  </si>
  <si>
    <t>r04.97</t>
  </si>
  <si>
    <t>Ukončení vodičů izolovaných s označením a zapojením v rozváděči nebo na přístroji do 2,5 mm2</t>
  </si>
  <si>
    <t>1708905619</t>
  </si>
  <si>
    <t>r04.98</t>
  </si>
  <si>
    <t>Ukončení vodičů izolovaných s označením a zapojením v rozváděči nebo na přístroji do 6 mm2</t>
  </si>
  <si>
    <t>783943706</t>
  </si>
  <si>
    <t>r04.99</t>
  </si>
  <si>
    <t>Ukončení vodičů v rozvaděči do 16 mm2</t>
  </si>
  <si>
    <t>1638772346</t>
  </si>
  <si>
    <t>r04.100</t>
  </si>
  <si>
    <t>Vysekání kapes ve zdivu cihelném 100x100x50 mm pro krabice</t>
  </si>
  <si>
    <t>812761429</t>
  </si>
  <si>
    <t>r04.101</t>
  </si>
  <si>
    <t>Vysekání rýh ve zdivu cihelném hloubka 30mm šíře 30 mm</t>
  </si>
  <si>
    <t>-1760642832</t>
  </si>
  <si>
    <t>r04.102</t>
  </si>
  <si>
    <t>Vysekání rýh ve zdivu cihelném hloubka 30mm šíře 70 mm</t>
  </si>
  <si>
    <t>-1618502647</t>
  </si>
  <si>
    <t>r04.103</t>
  </si>
  <si>
    <t>Vysekání rýh ve zdivu cihelném hloubka 50mm šíře 70 mm</t>
  </si>
  <si>
    <t>1281557998</t>
  </si>
  <si>
    <t>r04.104</t>
  </si>
  <si>
    <t>Hrubá výplň rýh maltou jakékoliv šíře</t>
  </si>
  <si>
    <t>-1222773861</t>
  </si>
  <si>
    <t>r04.105</t>
  </si>
  <si>
    <t>Sádra, balení po 30 Kg</t>
  </si>
  <si>
    <t>2070115298</t>
  </si>
  <si>
    <t>r04.106</t>
  </si>
  <si>
    <t>Čistění budov zametání, vysávání</t>
  </si>
  <si>
    <t>379220537</t>
  </si>
  <si>
    <t>r04.107</t>
  </si>
  <si>
    <t>Úklid, naložení odpadu na stavbě, odvoz, poplatek za skládku, složení odoadu</t>
  </si>
  <si>
    <t>kpl.</t>
  </si>
  <si>
    <t>298996188</t>
  </si>
  <si>
    <t>r04.108</t>
  </si>
  <si>
    <t>Drobný nespecifikovaný materiál (šroubky, podložky, ocelové profily, zemnící svorky, hmoždinky, vrtuty, izolepa a pod......)</t>
  </si>
  <si>
    <t>-1700482295</t>
  </si>
  <si>
    <t>r04.109</t>
  </si>
  <si>
    <t>Montaz (nepředvidatelné práce vzniklé na základě klientských změn a požadavků)</t>
  </si>
  <si>
    <t>1997181829</t>
  </si>
  <si>
    <t>r04.110</t>
  </si>
  <si>
    <t>Úprava rozvaděčů na stavbě na základě požadavků vzniklých z klientských změn</t>
  </si>
  <si>
    <t>-1969616173</t>
  </si>
  <si>
    <t>r04.111</t>
  </si>
  <si>
    <t>Montaz (nepředvídatelné práce vzniklé zásahem do objektu při rekonstrukci) - předpoklad ze zkušenosti z odbobných rekonstrukcí</t>
  </si>
  <si>
    <t>341747432</t>
  </si>
  <si>
    <t>741.5</t>
  </si>
  <si>
    <t>Uzemnění</t>
  </si>
  <si>
    <t>r04.115</t>
  </si>
  <si>
    <t>FeZn30x4 (0,95 kg/m), pevně</t>
  </si>
  <si>
    <t>1869595305</t>
  </si>
  <si>
    <t>r04.116</t>
  </si>
  <si>
    <t>FeZn-D8 (0,4kg/m), pevně</t>
  </si>
  <si>
    <t>1597063797</t>
  </si>
  <si>
    <t>r04.117</t>
  </si>
  <si>
    <t>Svorka SS</t>
  </si>
  <si>
    <t>2091671322</t>
  </si>
  <si>
    <t>r04.118</t>
  </si>
  <si>
    <t>Svorka na potrubí včetně nerez pásky</t>
  </si>
  <si>
    <t>-130538860</t>
  </si>
  <si>
    <t>r04.119</t>
  </si>
  <si>
    <t>Gumoasflat, 5kg</t>
  </si>
  <si>
    <t>1975104084</t>
  </si>
  <si>
    <t>r04.120</t>
  </si>
  <si>
    <t>Montaz (nepředvidatelné práce vzniklé při realizaci v závislosti na ostatních profesích a požadavcích investora)</t>
  </si>
  <si>
    <t>1176420924</t>
  </si>
  <si>
    <t>r04.121</t>
  </si>
  <si>
    <t>Montaz (nepředvidatelné práce vzniklé z požadavků při realizaci)</t>
  </si>
  <si>
    <t>829878290</t>
  </si>
  <si>
    <t>r04.122</t>
  </si>
  <si>
    <t>zřízení lože z přesáté zeminy (bentonitu)</t>
  </si>
  <si>
    <t>-1560298113</t>
  </si>
  <si>
    <t>r04.123</t>
  </si>
  <si>
    <t>zemní práce potřebné pro uložení zemění</t>
  </si>
  <si>
    <t>443896757</t>
  </si>
  <si>
    <t>r04.124</t>
  </si>
  <si>
    <t>Koordinace postupu prací s ostatnimi profesemi pro doplnění ochrany k technologii instalované na střeše</t>
  </si>
  <si>
    <t>-1609077879</t>
  </si>
  <si>
    <t>46-M</t>
  </si>
  <si>
    <t>Zemní práce při extr.mont.pracích</t>
  </si>
  <si>
    <t>r04.128</t>
  </si>
  <si>
    <t>Vytýčení trasy - venkovní vedení nn v přehledném terénu</t>
  </si>
  <si>
    <t>km</t>
  </si>
  <si>
    <t>1340356776</t>
  </si>
  <si>
    <t>r04.129</t>
  </si>
  <si>
    <t>Hloubení kabelové rýhy zemina třídy 3, šíře 300mm,hloubka 1200mm</t>
  </si>
  <si>
    <t>1785097091</t>
  </si>
  <si>
    <t>r04.130</t>
  </si>
  <si>
    <t>Zřízení kabelového lože z kopaného písku, bez zakrytí, šíře do 65cm,tloušťka 10cm</t>
  </si>
  <si>
    <t>-1839326833</t>
  </si>
  <si>
    <t>r04.131</t>
  </si>
  <si>
    <t>Průraz cihlovým zdivem o tloušťce 30cm</t>
  </si>
  <si>
    <t>-1646775577</t>
  </si>
  <si>
    <t>r04.132</t>
  </si>
  <si>
    <t>Kabelový prostup do zdiva objektu s obetonováním do d-25 cm</t>
  </si>
  <si>
    <t>1489486560</t>
  </si>
  <si>
    <t>r04.133</t>
  </si>
  <si>
    <t>Folie výstražná z PVC do šířky 20cm</t>
  </si>
  <si>
    <t>583418811</t>
  </si>
  <si>
    <t>r04.134</t>
  </si>
  <si>
    <t>Zához kabelové rýhy zemina třídy 3, šíře 300mm,hloubka 1200mm</t>
  </si>
  <si>
    <t>-858080258</t>
  </si>
  <si>
    <t>r04.135</t>
  </si>
  <si>
    <t>Provizorní úprava terénu v zemina třídy 3</t>
  </si>
  <si>
    <t>830750201</t>
  </si>
  <si>
    <t>r04.136</t>
  </si>
  <si>
    <t>úprava výkopu základů pro uložení kabelu pro NN</t>
  </si>
  <si>
    <t>-2109459303</t>
  </si>
  <si>
    <t>r04.137</t>
  </si>
  <si>
    <t>zemní práce potřebné pro uložení zemění a kabeláže</t>
  </si>
  <si>
    <t>-1855706921</t>
  </si>
  <si>
    <t>r04.138</t>
  </si>
  <si>
    <t>Bagr</t>
  </si>
  <si>
    <t>-2001725128</t>
  </si>
  <si>
    <t>OST</t>
  </si>
  <si>
    <t>Ostatní</t>
  </si>
  <si>
    <t>r04.112</t>
  </si>
  <si>
    <t>Napojení na stávající elektroinstalaci</t>
  </si>
  <si>
    <t>123991407</t>
  </si>
  <si>
    <t>r04.113</t>
  </si>
  <si>
    <t>Úprava PD na základě klientských změn a požadavků</t>
  </si>
  <si>
    <t>39114526</t>
  </si>
  <si>
    <t>r04.114</t>
  </si>
  <si>
    <t>Zakreslení skutečného stavu el. instalace</t>
  </si>
  <si>
    <t>-1417529744</t>
  </si>
  <si>
    <t>r04.125</t>
  </si>
  <si>
    <t>Koordinace postupu prací ostatními profesemi</t>
  </si>
  <si>
    <t>-1957042550</t>
  </si>
  <si>
    <t>r04.126</t>
  </si>
  <si>
    <t>Revizní technik včetně dodání revizní zprávy</t>
  </si>
  <si>
    <t>-1366136448</t>
  </si>
  <si>
    <t>r04.127</t>
  </si>
  <si>
    <t>Spolupráce s reviz.technikem</t>
  </si>
  <si>
    <t>1454536720</t>
  </si>
  <si>
    <t>r04.139</t>
  </si>
  <si>
    <t>Podružný materiál</t>
  </si>
  <si>
    <t>1269003930</t>
  </si>
  <si>
    <t>05 - Elektro - slaboproud</t>
  </si>
  <si>
    <t>742 - Elektroinstalace - slaboproud</t>
  </si>
  <si>
    <t xml:space="preserve">    742.1 - Poplachový zabezpečovací a tísňový systém PZTS</t>
  </si>
  <si>
    <t xml:space="preserve">    742.2 - Lokální detekce požáru LDP</t>
  </si>
  <si>
    <t xml:space="preserve">    742.3 - Strukturovaná kabeláž</t>
  </si>
  <si>
    <t xml:space="preserve">    742.4 - Kamerový systém CCTV</t>
  </si>
  <si>
    <t xml:space="preserve">    742.5 - Domácí telefon</t>
  </si>
  <si>
    <t>742</t>
  </si>
  <si>
    <t>Elektroinstalace - slaboproud</t>
  </si>
  <si>
    <t>742.1</t>
  </si>
  <si>
    <t>Poplachový zabezpečovací a tísňový systém PZTS</t>
  </si>
  <si>
    <t>742123001</t>
  </si>
  <si>
    <t>Montáž přepěťové ochrany</t>
  </si>
  <si>
    <t>-407388472</t>
  </si>
  <si>
    <t>https://podminky.urs.cz/item/CS_URS_2022_01/742123001</t>
  </si>
  <si>
    <t>PC05.1</t>
  </si>
  <si>
    <t>Přepěťová ochrana III.stupně, 230V, 1f, 8A</t>
  </si>
  <si>
    <t>-2052909925</t>
  </si>
  <si>
    <t>742220211</t>
  </si>
  <si>
    <t>Montáž zálohového napájecího zdroje s dobíječem a akumulátorem</t>
  </si>
  <si>
    <t>352680232</t>
  </si>
  <si>
    <t>https://podminky.urs.cz/item/CS_URS_2022_01/742220211</t>
  </si>
  <si>
    <t>PC05.2</t>
  </si>
  <si>
    <t>Spínaný zdroj v kovovém krytu 13,8 VDC/10A s reléovými výstupy "výpadek sítě" a "vybitý AKU", prostor pro AKU 40Ah, max. velikost dobíj. proudu do AKU nastavitelná na 1-8 A, ochrana AKU proti hlubokému vybití</t>
  </si>
  <si>
    <t>144758663</t>
  </si>
  <si>
    <t>742220161</t>
  </si>
  <si>
    <t>Montáž akumulátoru</t>
  </si>
  <si>
    <t>-1867814958</t>
  </si>
  <si>
    <t>https://podminky.urs.cz/item/CS_URS_2022_01/742220161</t>
  </si>
  <si>
    <t>PC05.3</t>
  </si>
  <si>
    <t>Akumulátor 12VDC/65Ah</t>
  </si>
  <si>
    <t>1510330389</t>
  </si>
  <si>
    <t>742220031</t>
  </si>
  <si>
    <t>Montáž koncentrátoru nebo expanderu v krytu</t>
  </si>
  <si>
    <t>1924750549</t>
  </si>
  <si>
    <t>https://podminky.urs.cz/item/CS_URS_2022_01/742220031</t>
  </si>
  <si>
    <t>PC05.4</t>
  </si>
  <si>
    <t>Expander v plastovém krytu pro 8 zón se 4 PGM výstupy</t>
  </si>
  <si>
    <t>1543587711</t>
  </si>
  <si>
    <t>742220071</t>
  </si>
  <si>
    <t>Montáž dveřního modulu pro připojení čteček v krytu</t>
  </si>
  <si>
    <t>-1829962451</t>
  </si>
  <si>
    <t>https://podminky.urs.cz/item/CS_URS_2022_01/742220071</t>
  </si>
  <si>
    <t>PC05.5</t>
  </si>
  <si>
    <t>Řídící modul, který rozšiřuje systém EZS o kontrolu přístupu pro jedny nebo dvoje nezávislé dveře. Modul bude podporovat připojení dvou čteček stejného typu s výstupním formátem Wiegand až do délky 40 bitů, bude podporovat například rozdělení uživatelů do</t>
  </si>
  <si>
    <t>-1412641062</t>
  </si>
  <si>
    <t>Řídící modul, který rozšiřuje systém EZS o kontrolu přístupu pro jedny nebo dvoje nezávislé dveře. Modul bude podporovat připojení dvou čteček stejného typu s výstupním formátem Wiegand až do délky 40 bitů, bude podporovat například rozdělení uživatelů do skupin a přístupových šablon</t>
  </si>
  <si>
    <t>742220081</t>
  </si>
  <si>
    <t>Montáž čtečky bezkontaktních karet bez PIN</t>
  </si>
  <si>
    <t>-1784283335</t>
  </si>
  <si>
    <t>https://podminky.urs.cz/item/CS_URS_2022_01/742220081</t>
  </si>
  <si>
    <t>PC05.6</t>
  </si>
  <si>
    <t>Bezkontaktní čtečka iClass, Mifare a DESFire karet s podporou SIO objektů (dle konfigurace může číst iCLASS a/nebo iCLASS SE), základní úzké provedení. Velmi vysoké zabezpečení přenášených dat díky SIO (Secure Identity Object), Wiegand výstup, napájení 5-</t>
  </si>
  <si>
    <t>756928088</t>
  </si>
  <si>
    <t>Bezkontaktní čtečka iClass, Mifare a DESFire karet s podporou SIO objektů (dle konfigurace může číst iCLASS a/nebo iCLASS SE), základní úzké provedení. Velmi vysoké zabezpečení přenášených dat díky SIO (Secure Identity Object), Wiegand výstup, napájení 5-16VDC, odběr 45mA, krytí IP55, pracovní teplota -35 - 65 °C, pracovní frekvence 13,56MHz, výstupní formát Wiegand</t>
  </si>
  <si>
    <t>742320011</t>
  </si>
  <si>
    <t>Montáž elektromechanického samozamykacího zámku s panikovou funkcí</t>
  </si>
  <si>
    <t>-1901904125</t>
  </si>
  <si>
    <t>https://podminky.urs.cz/item/CS_URS_2022_01/742320011</t>
  </si>
  <si>
    <t>PC05.7</t>
  </si>
  <si>
    <t>Elektromechanický úzký samozamykací panikový zámek, provoz v běžném nebo reverzním režimu, napájení 12VDC</t>
  </si>
  <si>
    <t>-781541140</t>
  </si>
  <si>
    <t>PC05.8</t>
  </si>
  <si>
    <t>6m propojovací kabel s konektorem pro el.zámky</t>
  </si>
  <si>
    <t>-1617686281</t>
  </si>
  <si>
    <t>PC05.9</t>
  </si>
  <si>
    <t>Kabelová průchodka do dveří, délka 478 mm</t>
  </si>
  <si>
    <t>-592472213</t>
  </si>
  <si>
    <t>PC05.10</t>
  </si>
  <si>
    <t>Univerzální protiplech pro elektromech. zámky, šířka 23,8 mm</t>
  </si>
  <si>
    <t>491930524</t>
  </si>
  <si>
    <t>742220141</t>
  </si>
  <si>
    <t>Montáž klávesnice</t>
  </si>
  <si>
    <t>-937138183</t>
  </si>
  <si>
    <t>https://podminky.urs.cz/item/CS_URS_2022_01/742220141</t>
  </si>
  <si>
    <t>PC05.11</t>
  </si>
  <si>
    <t>Programovací a ovládací klávesnice v klasickém provedení s LCD dvouřádkovým displejem a podsvícením</t>
  </si>
  <si>
    <t>1529262216</t>
  </si>
  <si>
    <t>742220255</t>
  </si>
  <si>
    <t>Montáž vnitřní sirény</t>
  </si>
  <si>
    <t>-2032267202</t>
  </si>
  <si>
    <t>https://podminky.urs.cz/item/CS_URS_2022_01/742220255</t>
  </si>
  <si>
    <t>PC05.12</t>
  </si>
  <si>
    <t>Nezálohovaná plastová vnitřní siréna 112dB/1m s červeným majákem</t>
  </si>
  <si>
    <t>1269757354</t>
  </si>
  <si>
    <t>742220256</t>
  </si>
  <si>
    <t>Montáž zálohové sirény s majákem a s akumulátorem</t>
  </si>
  <si>
    <t>163465757</t>
  </si>
  <si>
    <t>https://podminky.urs.cz/item/CS_URS_2022_01/742220256</t>
  </si>
  <si>
    <t>PC05.13</t>
  </si>
  <si>
    <t>Venkovní zálohovaná siréna 115dB/1m, IP65, s majákem, záložní aku 250mAh</t>
  </si>
  <si>
    <t>331184132</t>
  </si>
  <si>
    <t>742r05.1</t>
  </si>
  <si>
    <t>Montáž optické signalizace</t>
  </si>
  <si>
    <t>-746196356</t>
  </si>
  <si>
    <t>PC05.14</t>
  </si>
  <si>
    <t>Signalizační velká červená LED dioda v krytu s bzučákem, 12VDC, 35mA</t>
  </si>
  <si>
    <t>-100313856</t>
  </si>
  <si>
    <t>742220232</t>
  </si>
  <si>
    <t>Montáž detektoru na stěnu nebo strop</t>
  </si>
  <si>
    <t>1290842908</t>
  </si>
  <si>
    <t>https://podminky.urs.cz/item/CS_URS_2022_01/742220232</t>
  </si>
  <si>
    <t>PC05.15</t>
  </si>
  <si>
    <t xml:space="preserve">Duální čidlo PIR/MW, dosah 12x12m, vyjímatelná svorkovnice, odběr 10mA,  napájecí napětí 9-15VDC, montážní výška 2,2-2,75m, homologace do kategorie 2 dle ČSN EN 50131-1</t>
  </si>
  <si>
    <t>-1227791227</t>
  </si>
  <si>
    <t>PC05.16</t>
  </si>
  <si>
    <t>PIR detektor, dosah 16m, úhel záběru 90°, nastavení citlivosti, napájení 9-15VDC, odběr 9mA, homologace do stupně 2 dle ČSN EN 50131-1</t>
  </si>
  <si>
    <t>478174380</t>
  </si>
  <si>
    <t>PC05.17</t>
  </si>
  <si>
    <t>Detektor tříštění skla s dosahem až 7,6m i pro skla s fóliemi, napájení 6-18VDC, odběr 13mA, homologace do kategorie 2 dle ČSN EN 50131-1</t>
  </si>
  <si>
    <t>1330742390</t>
  </si>
  <si>
    <t>742220235</t>
  </si>
  <si>
    <t>Montáž magnetického kontaktu povrchového</t>
  </si>
  <si>
    <t>-723616836</t>
  </si>
  <si>
    <t>https://podminky.urs.cz/item/CS_URS_2022_01/742220235</t>
  </si>
  <si>
    <t>PC05.18</t>
  </si>
  <si>
    <t>MG kontakt závrtný čtyřdrátový s pracovní mezerou až 22 mm, 4 vodiče, přívodní kabel 3m, homologace do stupně 2 dle ČSN EN 50131-1</t>
  </si>
  <si>
    <t>-1865943657</t>
  </si>
  <si>
    <t>PC05.19</t>
  </si>
  <si>
    <t>MG kontakt vratový čtyřdrátový s pracovní mezerou 55mm, přívodní kabel 0,6m, homologace do stupně 2 dle ČSN EN 50131-1</t>
  </si>
  <si>
    <t>581161426</t>
  </si>
  <si>
    <t>742220053</t>
  </si>
  <si>
    <t>Montáž krabice propojovací pro magnetický kontakt</t>
  </si>
  <si>
    <t>65286715</t>
  </si>
  <si>
    <t>https://podminky.urs.cz/item/CS_URS_2022_01/742220053</t>
  </si>
  <si>
    <t>PC05.20</t>
  </si>
  <si>
    <t>Plastová nízká propojovací krabice, 7+1 pájecích svorek</t>
  </si>
  <si>
    <t>51501155</t>
  </si>
  <si>
    <t>742121001</t>
  </si>
  <si>
    <t>Montáž sdělovacího kabelu do 15 žil</t>
  </si>
  <si>
    <t>403758321</t>
  </si>
  <si>
    <t>https://podminky.urs.cz/item/CS_URS_2022_01/742121001</t>
  </si>
  <si>
    <t>PC05.21</t>
  </si>
  <si>
    <t>F/UTP 4x2x0,5 CAT.5e - kabel komunikační v provedení LSZH</t>
  </si>
  <si>
    <t>-1257655149</t>
  </si>
  <si>
    <t>PC05.22</t>
  </si>
  <si>
    <t>SYKFY 2x2x0,5 - kabel sdělovací</t>
  </si>
  <si>
    <t>1774143470</t>
  </si>
  <si>
    <t>PC05.23</t>
  </si>
  <si>
    <t>SYKFY 3x2x0,5 - kabel sdělovací</t>
  </si>
  <si>
    <t>124859222</t>
  </si>
  <si>
    <t>PC05.24</t>
  </si>
  <si>
    <t>SYKFY 5x2x0,5 - kabel sdělovací</t>
  </si>
  <si>
    <t>-685365838</t>
  </si>
  <si>
    <t>PC05.25</t>
  </si>
  <si>
    <t>CYSY 2x1,5 - kabel napájecí, flexibilní</t>
  </si>
  <si>
    <t>1303905678</t>
  </si>
  <si>
    <t>PC05.26</t>
  </si>
  <si>
    <t>J-Y(st( 5x2x0,8 - kabel sdělovací</t>
  </si>
  <si>
    <t>-1544397180</t>
  </si>
  <si>
    <t>742110041</t>
  </si>
  <si>
    <t>Montáž lišt vkládacích pro slaboproud</t>
  </si>
  <si>
    <t>2036403225</t>
  </si>
  <si>
    <t>https://podminky.urs.cz/item/CS_URS_2022_01/742110041</t>
  </si>
  <si>
    <t>PC05.27</t>
  </si>
  <si>
    <t>LV15x10 - elektroinstalační lišta vkládací</t>
  </si>
  <si>
    <t>1604631410</t>
  </si>
  <si>
    <t>PC05.28</t>
  </si>
  <si>
    <t>LV20x20 - elektroinstalační lišta vkládací</t>
  </si>
  <si>
    <t>-1019264757</t>
  </si>
  <si>
    <t>PC05.29</t>
  </si>
  <si>
    <t>LV40x20 - elektroinstalační lišta vkládací</t>
  </si>
  <si>
    <t>-296391702</t>
  </si>
  <si>
    <t>742220401</t>
  </si>
  <si>
    <t>Programování základních parametrů ústředny PZTS</t>
  </si>
  <si>
    <t>-397427359</t>
  </si>
  <si>
    <t>https://podminky.urs.cz/item/CS_URS_2022_01/742220401</t>
  </si>
  <si>
    <t>742220402</t>
  </si>
  <si>
    <t>Programování systému PZTS (cena za detektor)</t>
  </si>
  <si>
    <t>-2018214929</t>
  </si>
  <si>
    <t>https://podminky.urs.cz/item/CS_URS_2022_01/742220402</t>
  </si>
  <si>
    <t>742220411</t>
  </si>
  <si>
    <t>Oživení systému PZTS (cena za detektor)</t>
  </si>
  <si>
    <t>-478002592</t>
  </si>
  <si>
    <t>https://podminky.urs.cz/item/CS_URS_2022_01/742220411</t>
  </si>
  <si>
    <t>742220511</t>
  </si>
  <si>
    <t>Výchozí revize a vypracování revizní zprávy</t>
  </si>
  <si>
    <t>-758801265</t>
  </si>
  <si>
    <t>https://podminky.urs.cz/item/CS_URS_2022_01/742220511</t>
  </si>
  <si>
    <t>742r05.2</t>
  </si>
  <si>
    <t>Kompletní programování systému PZTS</t>
  </si>
  <si>
    <t>-635611283</t>
  </si>
  <si>
    <t>742190004</t>
  </si>
  <si>
    <t>Aplikace požárně těsnícího materiálu</t>
  </si>
  <si>
    <t>-915014484</t>
  </si>
  <si>
    <t>https://podminky.urs.cz/item/CS_URS_2022_01/742190004</t>
  </si>
  <si>
    <t>PC05.30</t>
  </si>
  <si>
    <t>Protipožární pěna pro zdivo, beton a sádrokarton, přetíratelný, 325ml</t>
  </si>
  <si>
    <t>-833982892</t>
  </si>
  <si>
    <t>742240022</t>
  </si>
  <si>
    <t>Instalace softwaru k ústředně PZTS, nastavení - instalace na HW provozovatele</t>
  </si>
  <si>
    <t>-2091528171</t>
  </si>
  <si>
    <t>https://podminky.urs.cz/item/CS_URS_2022_01/742240022</t>
  </si>
  <si>
    <t>PC05.31</t>
  </si>
  <si>
    <t>Software pro uživatelskou správu systému PZTS, pro OS Windows 7 a 10, zadávání nových karet či uživatelů, vyhodnocování historie událostí v objektu, provádění obsluhy, síťová verze, komunikace s ústřednou přes TCP/IP</t>
  </si>
  <si>
    <t>-2126434989</t>
  </si>
  <si>
    <t>742240023</t>
  </si>
  <si>
    <t>Nastavení PC k elektronické kontrole vstupu</t>
  </si>
  <si>
    <t>-1836110927</t>
  </si>
  <si>
    <t>https://podminky.urs.cz/item/CS_URS_2022_01/742240023</t>
  </si>
  <si>
    <t>742240007</t>
  </si>
  <si>
    <t>Montáž ovládacího scriptu k elektronické kontrole vstupu</t>
  </si>
  <si>
    <t>2075520171</t>
  </si>
  <si>
    <t>https://podminky.urs.cz/item/CS_URS_2022_01/742240007</t>
  </si>
  <si>
    <t>742r05.3</t>
  </si>
  <si>
    <t>Ostatní montážní materiál - zahrnuje dodávku veškerého dalšího instalačního materiálu nutného k zajištění plné funkčnosti a splnění všech norem uvedených v technické zprávě a jeho řádné předání objednateli (vruty, hmoždinky, stahovací pásky, sádra apod.)</t>
  </si>
  <si>
    <t>-1397991377</t>
  </si>
  <si>
    <t>742r05.4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</si>
  <si>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</si>
  <si>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2041415202</t>
  </si>
  <si>
    <t>742r05.5</t>
  </si>
  <si>
    <t>Vypracování dokumentace skutečného stavu, tisk a kompletace 6 paré</t>
  </si>
  <si>
    <t>645031082</t>
  </si>
  <si>
    <t>742r05.6</t>
  </si>
  <si>
    <t>Ostatní režijní náklady (cestovné, náhrady, ubytování atd.)</t>
  </si>
  <si>
    <t>-801449455</t>
  </si>
  <si>
    <t>742.2</t>
  </si>
  <si>
    <t>Lokální detekce požáru LDP</t>
  </si>
  <si>
    <t>742210006</t>
  </si>
  <si>
    <t>Montáž rozšiřující karty ústředny</t>
  </si>
  <si>
    <t>1240621926</t>
  </si>
  <si>
    <t>https://podminky.urs.cz/item/CS_URS_2022_01/742210006</t>
  </si>
  <si>
    <t>PC05.32</t>
  </si>
  <si>
    <t>Deska linková, minimálně 1 kruhová linka pro hlásiče a ostatní moduly</t>
  </si>
  <si>
    <t>-572774928</t>
  </si>
  <si>
    <t>742210071</t>
  </si>
  <si>
    <t>Montáž paralelního tabla</t>
  </si>
  <si>
    <t>-1186486997</t>
  </si>
  <si>
    <t>https://podminky.urs.cz/item/CS_URS_2022_01/742210071</t>
  </si>
  <si>
    <t>PC05.33</t>
  </si>
  <si>
    <t>Paralelní tablo s displejem, napájení 24VDC</t>
  </si>
  <si>
    <t>-1319402695</t>
  </si>
  <si>
    <t>742210031</t>
  </si>
  <si>
    <t>Montáž napájecího zdroje</t>
  </si>
  <si>
    <t>1608235382</t>
  </si>
  <si>
    <t>https://podminky.urs.cz/item/CS_URS_2022_01/742210031</t>
  </si>
  <si>
    <t>PC05.34</t>
  </si>
  <si>
    <t>Spínaný zdroj, 27,6V/5A trvale/7A krátkodobě, AKU 2x40Ah</t>
  </si>
  <si>
    <t>-1585233193</t>
  </si>
  <si>
    <t>742210041</t>
  </si>
  <si>
    <t>-2031391863</t>
  </si>
  <si>
    <t>https://podminky.urs.cz/item/CS_URS_2022_01/742210041</t>
  </si>
  <si>
    <t>PC05.35</t>
  </si>
  <si>
    <t>Akumulátor 12VDC/40Ah</t>
  </si>
  <si>
    <t>-1189595948</t>
  </si>
  <si>
    <t>742210261</t>
  </si>
  <si>
    <t>Montáž sirény, majáku nebo signalizace</t>
  </si>
  <si>
    <t>-1602094526</t>
  </si>
  <si>
    <t>https://podminky.urs.cz/item/CS_URS_2022_01/742210261</t>
  </si>
  <si>
    <t>PC05.36</t>
  </si>
  <si>
    <t xml:space="preserve">Dvoutónová nezálohovaná červená polarizovaná plastová siréna, napájení 9 až 28Vss, 16 mA / 24 V, akustický výkon 102dB / 1m, -25 až 70°C, průměr 93mm x výška 105 mm. Výběr 1. tónu z 32 možností, nastavitelný výběr z 32 tónů, spojité nastavení hlasitosti. </t>
  </si>
  <si>
    <t>-1677620643</t>
  </si>
  <si>
    <t>Dvoutónová nezálohovaná červená polarizovaná plastová siréna, napájení 9 až 28Vss, 16 mA / 24 V, akustický výkon 102dB / 1m, -25 až 70°C, průměr 93mm x výška 105 mm. Výběr 1. tónu z 32 možností, nastavitelný výběr z 32 tónů, spojité nastavení hlasitosti. Určena pro povrchovou montáž, certifikát CPD</t>
  </si>
  <si>
    <t>2044657356</t>
  </si>
  <si>
    <t>PC05.37</t>
  </si>
  <si>
    <t>-272611769</t>
  </si>
  <si>
    <t>742r05.7</t>
  </si>
  <si>
    <t>Montáž GSM volače v samostatném krytu</t>
  </si>
  <si>
    <t>303711193</t>
  </si>
  <si>
    <t>PC05.38</t>
  </si>
  <si>
    <t>GSM volač k ústředně LDP</t>
  </si>
  <si>
    <t>-145427851</t>
  </si>
  <si>
    <t>742210151</t>
  </si>
  <si>
    <t>Montáž tlačítkového hlásiče</t>
  </si>
  <si>
    <t>-842028833</t>
  </si>
  <si>
    <t>https://podminky.urs.cz/item/CS_URS_2022_01/742210151</t>
  </si>
  <si>
    <t>PC05.39</t>
  </si>
  <si>
    <t>Hlásič tlačítkový adresovatelný - skříňka ABS, vnitřní provedení, povrchová montáž, barva červená</t>
  </si>
  <si>
    <t>-1763500284</t>
  </si>
  <si>
    <t>742210121</t>
  </si>
  <si>
    <t>Montáž automatického hlásiče</t>
  </si>
  <si>
    <t>1249753498</t>
  </si>
  <si>
    <t>https://podminky.urs.cz/item/CS_URS_2022_01/742210121</t>
  </si>
  <si>
    <t>PC05.40</t>
  </si>
  <si>
    <t>Hlásič kouře optický interaktivní s izolátorem</t>
  </si>
  <si>
    <t>1737645097</t>
  </si>
  <si>
    <t>PC05.41</t>
  </si>
  <si>
    <t>Hlásič multisenzorový interaktivní s izolátorem</t>
  </si>
  <si>
    <t>1643844405</t>
  </si>
  <si>
    <t>742210131</t>
  </si>
  <si>
    <t>Montáž patice</t>
  </si>
  <si>
    <t>-740212401</t>
  </si>
  <si>
    <t>https://podminky.urs.cz/item/CS_URS_2022_01/742210131</t>
  </si>
  <si>
    <t>PC05.42</t>
  </si>
  <si>
    <t>Zásuvka pro adresovatelné a interaktivní hlásiče</t>
  </si>
  <si>
    <t>1899587389</t>
  </si>
  <si>
    <t>PC05.43</t>
  </si>
  <si>
    <t>Popisovací pole pro patice hlásičů (balení 10ks)</t>
  </si>
  <si>
    <t>-1626521693</t>
  </si>
  <si>
    <t>742210303</t>
  </si>
  <si>
    <t>Montáž vstupně výstupního reléového prvku 4 kontakty s krytem</t>
  </si>
  <si>
    <t>1126780106</t>
  </si>
  <si>
    <t>https://podminky.urs.cz/item/CS_URS_2022_01/742210303</t>
  </si>
  <si>
    <t>PC05.44</t>
  </si>
  <si>
    <t>Výstupní modul v krytu, na kruhovou linku, 4 programovatelné výstupy</t>
  </si>
  <si>
    <t>161077767</t>
  </si>
  <si>
    <t>742210305</t>
  </si>
  <si>
    <t>Montáž vstupně výstupního reléového prvku s 5-ti a více kontakty</t>
  </si>
  <si>
    <t>-2146111942</t>
  </si>
  <si>
    <t>https://podminky.urs.cz/item/CS_URS_2022_01/742210305</t>
  </si>
  <si>
    <t>PC05.45</t>
  </si>
  <si>
    <t>Jednotka vstupně/výstupní, 4xvstup, 2x výstup v krytu</t>
  </si>
  <si>
    <t>-441135989</t>
  </si>
  <si>
    <t>742210251</t>
  </si>
  <si>
    <t>Připojení kontaktu ovládaného nebo monitorovaného</t>
  </si>
  <si>
    <t>-2082482592</t>
  </si>
  <si>
    <t>https://podminky.urs.cz/item/CS_URS_2022_01/742210251</t>
  </si>
  <si>
    <t>PC05.46</t>
  </si>
  <si>
    <t>Resetovací klíček k tlačítkovému hlásiči</t>
  </si>
  <si>
    <t>-615040293</t>
  </si>
  <si>
    <t>PC05.47</t>
  </si>
  <si>
    <t>Sklo tlačítkového hlásiče - sada 10ks</t>
  </si>
  <si>
    <t>393843903</t>
  </si>
  <si>
    <t>PC05.48</t>
  </si>
  <si>
    <t>lahev zkušebního plynu</t>
  </si>
  <si>
    <t>-1721347916</t>
  </si>
  <si>
    <t>1159242068</t>
  </si>
  <si>
    <t>PC05.49</t>
  </si>
  <si>
    <t>JXFE-R 1x2x0,8 - stíněný kabel 1x2x0,8 bezhalogenový dle ČSN 50267 a splňující vyhlášku č. 23/2008 Sb. (B2 ca s1d1)</t>
  </si>
  <si>
    <t>-1595236256</t>
  </si>
  <si>
    <t>PC05.50</t>
  </si>
  <si>
    <t>PRAFlaCom +F 1x2x0,8 - stíněný kabel 1x2x0,8 bezhalogenový dle ČSN 50267 a splňující vyhlášku č. 23/2008 Sb. (B2 ca s1d1), uložení do země</t>
  </si>
  <si>
    <t>-1240300971</t>
  </si>
  <si>
    <t>PC05.51</t>
  </si>
  <si>
    <t>PRAFlaGuard+F 1x2x0,8 - stíněný kabel 10x2x0,8 P30-R, ohniodolný dle ČSN IEC60331, bezhalogenový dle ČSN 50267 a splňující vyhlášku č. 23/2008 Sb. (B2 ca s1d1), uložení do země</t>
  </si>
  <si>
    <t>-2016799490</t>
  </si>
  <si>
    <t>PC05.52</t>
  </si>
  <si>
    <t>1-CHKE-V 2x1,5 - silový kabel P30-R, ohniodolný dle ČSN IEC60331, bezhalogenový dle ČSN 50267 a splňující vyhlášku č. 23/2008 Sb. (B2 ca s1d1)</t>
  </si>
  <si>
    <t>1200593668</t>
  </si>
  <si>
    <t>742110011</t>
  </si>
  <si>
    <t>Montáž trubek pro slaboproud plastových tuhých pro vnitřní rozvody uložených volně na příchytky</t>
  </si>
  <si>
    <t>-815287992</t>
  </si>
  <si>
    <t>https://podminky.urs.cz/item/CS_URS_2022_01/742110011</t>
  </si>
  <si>
    <t>PC05.53</t>
  </si>
  <si>
    <t>Elektroinstalační tuhá trubka 25mm, samozhášivá, nízká mechanická odolnost vč. příchytek a tvarovek</t>
  </si>
  <si>
    <t>2093821316</t>
  </si>
  <si>
    <t>742111001</t>
  </si>
  <si>
    <t>Montáž příchytek pro kabely vč. šroubu a hmoždinky</t>
  </si>
  <si>
    <t>-621855356</t>
  </si>
  <si>
    <t>https://podminky.urs.cz/item/CS_URS_2022_01/742111001</t>
  </si>
  <si>
    <t>PC05.54</t>
  </si>
  <si>
    <t>Úchytka pro jednotlivý kabel průměru 8mm, P30-R</t>
  </si>
  <si>
    <t>-116617500</t>
  </si>
  <si>
    <t>PC05.55</t>
  </si>
  <si>
    <t>Úchytka pro jednotlivý kabel průměru 12mm, P30-R</t>
  </si>
  <si>
    <t>-1706247910</t>
  </si>
  <si>
    <t>PC05.56</t>
  </si>
  <si>
    <t>Šroub 7,5x52, pro přímou instalaci do betonu, určeno pro požárně odolné trasy, vyhovuje předpisu ZP-27/2008</t>
  </si>
  <si>
    <t>-1141670329</t>
  </si>
  <si>
    <t>-1655330194</t>
  </si>
  <si>
    <t>PC05.57</t>
  </si>
  <si>
    <t>-1907636627</t>
  </si>
  <si>
    <t>742210401</t>
  </si>
  <si>
    <t>Programování základních parametrů ústředny EPS</t>
  </si>
  <si>
    <t>1336197581</t>
  </si>
  <si>
    <t>742210421</t>
  </si>
  <si>
    <t>Programování a oživení systému (na jeden detektor EPS)</t>
  </si>
  <si>
    <t>-1496915018</t>
  </si>
  <si>
    <t>https://podminky.urs.cz/item/CS_URS_2022_01/742210421</t>
  </si>
  <si>
    <t>742r05.8</t>
  </si>
  <si>
    <t>Programování návazností na ovládaná a sledovaná zařízení</t>
  </si>
  <si>
    <t>-1146430393</t>
  </si>
  <si>
    <t>742210503</t>
  </si>
  <si>
    <t>Koordinační funkční zkoušky EPS</t>
  </si>
  <si>
    <t>144971977</t>
  </si>
  <si>
    <t>https://podminky.urs.cz/item/CS_URS_2022_01/742210503</t>
  </si>
  <si>
    <t>742210521</t>
  </si>
  <si>
    <t>Výchozí revize systému EPS (na 1 hlásič), vypracování revizní zprávy</t>
  </si>
  <si>
    <t>-815193186</t>
  </si>
  <si>
    <t>https://podminky.urs.cz/item/CS_URS_2022_01/742210521</t>
  </si>
  <si>
    <t>742r05.9</t>
  </si>
  <si>
    <t>-1472685090</t>
  </si>
  <si>
    <t>742r05.10</t>
  </si>
  <si>
    <t>Stavební přípomoci - Cena zahrnuje komplexní náklady na tyto drobné stavení činnosti včetně materiálu. Jedná se o veškeré průrazy a jejich utěsnění po montáži, otvory do sádrokartonu vč. zapravení a jiné drobné stavební činnosti nutné pro instalaci systém</t>
  </si>
  <si>
    <t>141465243</t>
  </si>
  <si>
    <t>Stavební přípomoci - Cena zahrnuje komplexní náklady na tyto drobné stavení činnosti včetně materiálu. Jedná se o veškeré průrazy a jejich utěsnění po montáži, otvory do sádrokartonu vč. zapravení a jiné drobné stavební činnosti nutné pro instalaci systému a jeho vedení</t>
  </si>
  <si>
    <t>742r05.11</t>
  </si>
  <si>
    <t>560045685</t>
  </si>
  <si>
    <t>742r05.12</t>
  </si>
  <si>
    <t>-124781294</t>
  </si>
  <si>
    <t>742.3</t>
  </si>
  <si>
    <t>Strukturovaná kabeláž</t>
  </si>
  <si>
    <t>742330022</t>
  </si>
  <si>
    <t>Montáž napájecího panelu</t>
  </si>
  <si>
    <t>-2074058938</t>
  </si>
  <si>
    <t>https://podminky.urs.cz/item/CS_URS_2022_01/742330022</t>
  </si>
  <si>
    <t>PC05.58</t>
  </si>
  <si>
    <t>19',8xCZ zásuvka,bleskojistka,3x1.5mm 2m kabel CZ-DE, RAL9005</t>
  </si>
  <si>
    <t>1299422399</t>
  </si>
  <si>
    <t>742330024</t>
  </si>
  <si>
    <t>Montáž patch panelu 24 portů UTP/FTP</t>
  </si>
  <si>
    <t>1980098289</t>
  </si>
  <si>
    <t>https://podminky.urs.cz/item/CS_URS_2022_01/742330024</t>
  </si>
  <si>
    <t>PC05.59</t>
  </si>
  <si>
    <t>19" patch panel 24 modulů RJ45, CAT.6, UTP, 1U, s popisky, černý</t>
  </si>
  <si>
    <t>698292096</t>
  </si>
  <si>
    <t>742330023</t>
  </si>
  <si>
    <t>Montáž vyvazovacího panelu 1U do 19" rozvaděče</t>
  </si>
  <si>
    <t>-181456669</t>
  </si>
  <si>
    <t>https://podminky.urs.cz/item/CS_URS_2022_01/742330023</t>
  </si>
  <si>
    <t>PC05.60</t>
  </si>
  <si>
    <t>19" vyvazovací panel 1U - jednostranný, plastová oka 40 x 80mm</t>
  </si>
  <si>
    <t>-548971771</t>
  </si>
  <si>
    <t>PC05.61</t>
  </si>
  <si>
    <t>Propojovací kabel, Cat 6, UTP, 2xRJ45, délka 0,5m, šedý</t>
  </si>
  <si>
    <t>1430466837</t>
  </si>
  <si>
    <t>PC05.62</t>
  </si>
  <si>
    <t>Propojovací kabel, Cat 6, UTP, 2xRJ45, délka 3m, šedá</t>
  </si>
  <si>
    <t>837199168</t>
  </si>
  <si>
    <t>742330042</t>
  </si>
  <si>
    <t>Montáž kompletní datové zásuvky 2xRJ45</t>
  </si>
  <si>
    <t>1546749457</t>
  </si>
  <si>
    <t>https://podminky.urs.cz/item/CS_URS_2022_01/742330042</t>
  </si>
  <si>
    <t>PC05.63</t>
  </si>
  <si>
    <t>Kompletní datová zásuvka 2xRJ45 CAT.6 UTP vč. krabice, rámečku a krytky</t>
  </si>
  <si>
    <t>1661089837</t>
  </si>
  <si>
    <t>742330011</t>
  </si>
  <si>
    <t>Montáž switche do rozvaděče</t>
  </si>
  <si>
    <t>1236879138</t>
  </si>
  <si>
    <t>https://podminky.urs.cz/item/CS_URS_2022_01/742330011</t>
  </si>
  <si>
    <t>742r05.13</t>
  </si>
  <si>
    <t>Nastavení switchů a parametrů sítě</t>
  </si>
  <si>
    <t>1077930211</t>
  </si>
  <si>
    <t>PC05.64</t>
  </si>
  <si>
    <t>Switch 24x10/100/1000 Mbps, 2 SFP+, QoS, VLANý, přenosová rychlost 176Gbps</t>
  </si>
  <si>
    <t>261152436</t>
  </si>
  <si>
    <t>-261494615</t>
  </si>
  <si>
    <t>PC05.65</t>
  </si>
  <si>
    <t>U/UTP 4x2x0,5 CAT.6 - kabel komunikační v provedení LSZH</t>
  </si>
  <si>
    <t>-507913304</t>
  </si>
  <si>
    <t>115445908</t>
  </si>
  <si>
    <t>PC05.66</t>
  </si>
  <si>
    <t>-619273181</t>
  </si>
  <si>
    <t>PC05.67</t>
  </si>
  <si>
    <t>984753321</t>
  </si>
  <si>
    <t>PC05.68</t>
  </si>
  <si>
    <t>LV40x40 - elektroinstalační lišta vkládací</t>
  </si>
  <si>
    <t>-1929475668</t>
  </si>
  <si>
    <t>-1948274277</t>
  </si>
  <si>
    <t>PC05.70</t>
  </si>
  <si>
    <t>1448843292</t>
  </si>
  <si>
    <t>742330051</t>
  </si>
  <si>
    <t>Popis portu datové zásuvky</t>
  </si>
  <si>
    <t>502265123</t>
  </si>
  <si>
    <t>https://podminky.urs.cz/item/CS_URS_2022_01/742330051</t>
  </si>
  <si>
    <t>742330052</t>
  </si>
  <si>
    <t>Popis portu patchpanelu</t>
  </si>
  <si>
    <t>172257159</t>
  </si>
  <si>
    <t>https://podminky.urs.cz/item/CS_URS_2022_01/742330052</t>
  </si>
  <si>
    <t>742330101</t>
  </si>
  <si>
    <t>Měření metalické kabeláže, vypracování měřících protokolů (cena za port)</t>
  </si>
  <si>
    <t>-1105200246</t>
  </si>
  <si>
    <t>https://podminky.urs.cz/item/CS_URS_2022_01/742330101</t>
  </si>
  <si>
    <t>742r05.14</t>
  </si>
  <si>
    <t>100462063</t>
  </si>
  <si>
    <t>742r05.15</t>
  </si>
  <si>
    <t>-1182094212</t>
  </si>
  <si>
    <t>742r05.16</t>
  </si>
  <si>
    <t>1099547364</t>
  </si>
  <si>
    <t>742r05.17</t>
  </si>
  <si>
    <t>1626449974</t>
  </si>
  <si>
    <t>742.4</t>
  </si>
  <si>
    <t>Kamerový systém CCTV</t>
  </si>
  <si>
    <t>742230003</t>
  </si>
  <si>
    <t>Montáž venkovní kamery</t>
  </si>
  <si>
    <t>2123313783</t>
  </si>
  <si>
    <t>https://podminky.urs.cz/item/CS_URS_2022_01/742230003</t>
  </si>
  <si>
    <t>742230004</t>
  </si>
  <si>
    <t>Montáž vnitřní kamery</t>
  </si>
  <si>
    <t>-171201127</t>
  </si>
  <si>
    <t>https://podminky.urs.cz/item/CS_URS_2022_01/742230004</t>
  </si>
  <si>
    <t>PC05.71</t>
  </si>
  <si>
    <t xml:space="preserve">Dome kamera, počet megapixelů: 4 megapixely; Venkovní provedení; Délka přísvitu: 30 metrů; Typ objektivu: motorický; objektiv 2,8-12mm; WDR: 120dB reálné; Citlivost: standardní; IP67; videokomprese  H.264, H.264+, H.265, H.265+, MJPEG; napájení 12VDC nebo</t>
  </si>
  <si>
    <t>1380537472</t>
  </si>
  <si>
    <t xml:space="preserve">Dome kamera, počet megapixelů: 4 megapixely; Venkovní provedení; Délka přísvitu: 30 metrů; Typ objektivu: motorický; objektiv 2,8-12mm; WDR: 120dB reálné; Citlivost: standardní; IP67; videokomprese  H.264, H.264+, H.265, H.265+, MJPEG; napájení 12VDC nebo PoE</t>
  </si>
  <si>
    <t>742230103</t>
  </si>
  <si>
    <t>Nastavení záběru kamery dle přání uživatele</t>
  </si>
  <si>
    <t>-650030825</t>
  </si>
  <si>
    <t>https://podminky.urs.cz/item/CS_URS_2022_01/742230103</t>
  </si>
  <si>
    <t>742230001</t>
  </si>
  <si>
    <t>Montáž NVR</t>
  </si>
  <si>
    <t>-1819887461</t>
  </si>
  <si>
    <t>https://podminky.urs.cz/item/CS_URS_2022_01/742230001</t>
  </si>
  <si>
    <t>PC05.72</t>
  </si>
  <si>
    <t>Síťový NVR rekordér pro 16 kamer; max. rozlišení záznamu: 12 Megapixel; 2 HDD slot; video výstup HDMI / VGA; 1x audio vstup/1x audio výstup; datová propustnost (In / Out): 160/256 Mbps, 16x PoE port</t>
  </si>
  <si>
    <t>150677408</t>
  </si>
  <si>
    <t>PC05.73</t>
  </si>
  <si>
    <t>Přídavný HDD, 3TB, navržen speciálně pro kamerové systémy (DVR, HVR a NVR) a jejich provoz 24/7</t>
  </si>
  <si>
    <t>-1029774220</t>
  </si>
  <si>
    <t>PC05.74</t>
  </si>
  <si>
    <t>Kompletní programování systému CCTV</t>
  </si>
  <si>
    <t>-133983184</t>
  </si>
  <si>
    <t>742330001</t>
  </si>
  <si>
    <t>Montáž rozvaděče nástěnného</t>
  </si>
  <si>
    <t>786770787</t>
  </si>
  <si>
    <t>https://podminky.urs.cz/item/CS_URS_2022_01/742330001</t>
  </si>
  <si>
    <t>PC05.75</t>
  </si>
  <si>
    <t>Závěsný nedělený 19" rozvaděč, výška 15U, 600x500mm, 1 pár 19" vertikálních posuvných lišt, prosklené dveře se zámkem, odnímatelné bočnice se zámkem, zemnící sada</t>
  </si>
  <si>
    <t>-1384657569</t>
  </si>
  <si>
    <t>742330021</t>
  </si>
  <si>
    <t>Montáž police do rozvaděče</t>
  </si>
  <si>
    <t>1072528636</t>
  </si>
  <si>
    <t>https://podminky.urs.cz/item/CS_URS_2022_01/742330021</t>
  </si>
  <si>
    <t>PC05.76</t>
  </si>
  <si>
    <t>19" ukládací polička s podpěrami, hloubka 350mm, výška 1U; pro 20kg</t>
  </si>
  <si>
    <t>-350314315</t>
  </si>
  <si>
    <t>1192171738</t>
  </si>
  <si>
    <t>PC05.77</t>
  </si>
  <si>
    <t>531862717</t>
  </si>
  <si>
    <t>1710856907</t>
  </si>
  <si>
    <t>PC05.78</t>
  </si>
  <si>
    <t>-730884361</t>
  </si>
  <si>
    <t>-990969518</t>
  </si>
  <si>
    <t>PC05.79</t>
  </si>
  <si>
    <t>-204902208</t>
  </si>
  <si>
    <t>PC05.80</t>
  </si>
  <si>
    <t>1602898152</t>
  </si>
  <si>
    <t>PC05.81</t>
  </si>
  <si>
    <t>-493224092</t>
  </si>
  <si>
    <t>-906540602</t>
  </si>
  <si>
    <t>PC05.82</t>
  </si>
  <si>
    <t>-1443912118</t>
  </si>
  <si>
    <t>742330026</t>
  </si>
  <si>
    <t>Montáž optické vany</t>
  </si>
  <si>
    <t>-689435593</t>
  </si>
  <si>
    <t>https://podminky.urs.cz/item/CS_URS_2022_01/742330026</t>
  </si>
  <si>
    <t>PC05.83</t>
  </si>
  <si>
    <t>Kompletně vybavená optická vana 19" 1U, výsuvná, včetně popisek, vyvazovací oka pro organizaci, černá, 12x pigtail 9/125 LC, optické kazety, ochrany svárů</t>
  </si>
  <si>
    <t>-1890108145</t>
  </si>
  <si>
    <t>PC05.84</t>
  </si>
  <si>
    <t>Patch kabel optický LC/LC, duplex, délka 3m</t>
  </si>
  <si>
    <t>563290746</t>
  </si>
  <si>
    <t>742330028</t>
  </si>
  <si>
    <t>Svařování pigtailu</t>
  </si>
  <si>
    <t>-623968265</t>
  </si>
  <si>
    <t>https://podminky.urs.cz/item/CS_URS_2022_01/742330028</t>
  </si>
  <si>
    <t>742330031</t>
  </si>
  <si>
    <t>Montáž teplem smrštitelné ochrany sváru</t>
  </si>
  <si>
    <t>-2015101543</t>
  </si>
  <si>
    <t>https://podminky.urs.cz/item/CS_URS_2022_01/742330031</t>
  </si>
  <si>
    <t>742330011.1</t>
  </si>
  <si>
    <t>Montáž záložního zdroje UPS do 19" rozvaděče (bez nastavení)</t>
  </si>
  <si>
    <t>-426291749</t>
  </si>
  <si>
    <t>PC05.85</t>
  </si>
  <si>
    <t>Záložní zdroj - 1500 VA / 900 W, Line interactive, 2×IEC Jumpers, 8×IEC 320 C13, USB</t>
  </si>
  <si>
    <t>-786632494</t>
  </si>
  <si>
    <t>870588834</t>
  </si>
  <si>
    <t>PC05.86</t>
  </si>
  <si>
    <t>-499442341</t>
  </si>
  <si>
    <t>PC05.87</t>
  </si>
  <si>
    <t>Optický kabel 12x9/125, LSOH Eca, těsná sekundární ochrana</t>
  </si>
  <si>
    <t>1471079630</t>
  </si>
  <si>
    <t>521915388</t>
  </si>
  <si>
    <t>PC05.88</t>
  </si>
  <si>
    <t>1226100558</t>
  </si>
  <si>
    <t>PC05.89</t>
  </si>
  <si>
    <t>1796040155</t>
  </si>
  <si>
    <t>-1664825254</t>
  </si>
  <si>
    <t>PC05.90</t>
  </si>
  <si>
    <t>-903723566</t>
  </si>
  <si>
    <t>336258925</t>
  </si>
  <si>
    <t>-414143501</t>
  </si>
  <si>
    <t>1579921044</t>
  </si>
  <si>
    <t>742330102</t>
  </si>
  <si>
    <t>Měření optického segmentu, měření útlumu, 2 okna</t>
  </si>
  <si>
    <t>-886583479</t>
  </si>
  <si>
    <t>https://podminky.urs.cz/item/CS_URS_2022_01/742330102</t>
  </si>
  <si>
    <t>742r05.18</t>
  </si>
  <si>
    <t>2005881325</t>
  </si>
  <si>
    <t>742r05.19</t>
  </si>
  <si>
    <t>1312679988</t>
  </si>
  <si>
    <t>742r05.20</t>
  </si>
  <si>
    <t>-1025213798</t>
  </si>
  <si>
    <t>742r05.21</t>
  </si>
  <si>
    <t>-683752869</t>
  </si>
  <si>
    <t>742.5</t>
  </si>
  <si>
    <t>Domácí telefon</t>
  </si>
  <si>
    <t>742310002</t>
  </si>
  <si>
    <t>Montáž komunikačního tabla k domácímu telefonu</t>
  </si>
  <si>
    <t>971365402</t>
  </si>
  <si>
    <t>https://podminky.urs.cz/item/CS_URS_2022_01/742310002</t>
  </si>
  <si>
    <t>742310004</t>
  </si>
  <si>
    <t>Montáž elektroinstalační krabice pod tablo domácího telefonu</t>
  </si>
  <si>
    <t>-700194469</t>
  </si>
  <si>
    <t>https://podminky.urs.cz/item/CS_URS_2022_01/742310004</t>
  </si>
  <si>
    <t>742310001</t>
  </si>
  <si>
    <t>Montáž napájecího modulu k domácímu telefonu na DIN lištu</t>
  </si>
  <si>
    <t>-755566140</t>
  </si>
  <si>
    <t>https://podminky.urs.cz/item/CS_URS_2022_01/742310001</t>
  </si>
  <si>
    <t>742310006</t>
  </si>
  <si>
    <t>Montáž domácího nástěnného audio/video telefonu</t>
  </si>
  <si>
    <t>-1295105666</t>
  </si>
  <si>
    <t>https://podminky.urs.cz/item/CS_URS_2022_01/742310006</t>
  </si>
  <si>
    <t>PC05.91</t>
  </si>
  <si>
    <t xml:space="preserve">Barevná 7" handsfree videosouprava, 2 účastníci, broušená nerez, souprava obsahuje: kamerovou jednotku (jednotka obsahuje barevnou CCD kameru s automatickou clonou, bílé LED přisvícení, audio se dvěma tlačítky), 1 montážní rámeček+krabička pro zapuštěnou </t>
  </si>
  <si>
    <t>1117212634</t>
  </si>
  <si>
    <t>Barevná 7" handsfree videosouprava, 2 účastníci, broušená nerez, souprava obsahuje: kamerovou jednotku (jednotka obsahuje barevnou CCD kameru s automatickou clonou, bílé LED přisvícení, audio se dvěma tlačítky), 1 montážní rámeček+krabička pro zapuštěnou montáž, 2 barevné handsfree videotelefony se 7“ plochou obrazovkou, 1 napájecí zdroj, 5 modulů DIN typu A</t>
  </si>
  <si>
    <t>-1474798279</t>
  </si>
  <si>
    <t>PC05.92</t>
  </si>
  <si>
    <t>-448686667</t>
  </si>
  <si>
    <t>PC05.93</t>
  </si>
  <si>
    <t>963024580</t>
  </si>
  <si>
    <t>PC05.94</t>
  </si>
  <si>
    <t>811175829</t>
  </si>
  <si>
    <t>PC05.95</t>
  </si>
  <si>
    <t>-1502483896</t>
  </si>
  <si>
    <t>742r05.22</t>
  </si>
  <si>
    <t>Montáž rozvaděče 12 modulů</t>
  </si>
  <si>
    <t>490554998</t>
  </si>
  <si>
    <t>PC05.96</t>
  </si>
  <si>
    <t>Elektro rozvaděč 12 modulů, povrchová montáž, plastový, průhledná dvířka</t>
  </si>
  <si>
    <t>1038735009</t>
  </si>
  <si>
    <t>-646613523</t>
  </si>
  <si>
    <t>PC05.97</t>
  </si>
  <si>
    <t>J-Y(st)Y 4x2x0.8 - kabel komunikační</t>
  </si>
  <si>
    <t>-2047196855</t>
  </si>
  <si>
    <t>PC05.98</t>
  </si>
  <si>
    <t>CYKY 2x1,5 - kabel napájecí</t>
  </si>
  <si>
    <t>-946532605</t>
  </si>
  <si>
    <t>752186973</t>
  </si>
  <si>
    <t>PC05.99</t>
  </si>
  <si>
    <t>1201914385</t>
  </si>
  <si>
    <t>PC05.100</t>
  </si>
  <si>
    <t>165826718</t>
  </si>
  <si>
    <t>-1133944487</t>
  </si>
  <si>
    <t>PC05.101</t>
  </si>
  <si>
    <t>1549802339</t>
  </si>
  <si>
    <t>742r05.23</t>
  </si>
  <si>
    <t>1700691253</t>
  </si>
  <si>
    <t>742r05.24</t>
  </si>
  <si>
    <t>-2076154978</t>
  </si>
  <si>
    <t>742r05.25</t>
  </si>
  <si>
    <t>447641054</t>
  </si>
  <si>
    <t>742r05.26</t>
  </si>
  <si>
    <t>1396546422</t>
  </si>
  <si>
    <t>742r05.27</t>
  </si>
  <si>
    <t>Montáž korugované ohebné chráničky do průměru 90mm do rýhy</t>
  </si>
  <si>
    <t>483962895</t>
  </si>
  <si>
    <t>PC05.102</t>
  </si>
  <si>
    <t>Dvouplášťová chránička kabelu průměru 40mm</t>
  </si>
  <si>
    <t>-965493655</t>
  </si>
  <si>
    <t>460010023</t>
  </si>
  <si>
    <t>Vytyčení trasy</t>
  </si>
  <si>
    <t>1687900003</t>
  </si>
  <si>
    <t>https://podminky.urs.cz/item/CS_URS_2022_01/460010023</t>
  </si>
  <si>
    <t>460161462</t>
  </si>
  <si>
    <t>Hloubení zapažených i nezapažených kabelových rýh ručně včetně urovnání dna s přemístěním výkopku do vzdálenosti 3 m od okraje jámy nebo s naložením na dopravní prostředek šířky 65 cm hloubky 100 cm v hornině třídy těžitelnosti I skupiny 3</t>
  </si>
  <si>
    <t>-1003799148</t>
  </si>
  <si>
    <t>https://podminky.urs.cz/item/CS_URS_2022_01/460161462</t>
  </si>
  <si>
    <t>460661314</t>
  </si>
  <si>
    <t>Kabelové lože z písku včetně podsypu, zhutnění a urovnání povrchu pro kabely nn zakryté betonovými deskami (materiál ve specifikaci), šířky přes 50 do 60 cm</t>
  </si>
  <si>
    <t>-1810864141</t>
  </si>
  <si>
    <t>https://podminky.urs.cz/item/CS_URS_2022_01/460661314</t>
  </si>
  <si>
    <t>PC05.103</t>
  </si>
  <si>
    <t>Krycí deska 300 x 1000 mm s popisem</t>
  </si>
  <si>
    <t>-1704946765</t>
  </si>
  <si>
    <t>460431462</t>
  </si>
  <si>
    <t>Zásyp kabelových rýh ručně s přemístění sypaniny ze vzdálenosti do 10 m, s uložením výkopku ve vrstvách včetně zhutnění a úpravy povrchu šířky 65 cm hloubky 80 cm z horniny třídy těžitelnosti I skupiny 3</t>
  </si>
  <si>
    <t>1991493304</t>
  </si>
  <si>
    <t>https://podminky.urs.cz/item/CS_URS_2022_01/460431462</t>
  </si>
  <si>
    <t>06 - Odsávání a filtrace prachu</t>
  </si>
  <si>
    <t>751510041</t>
  </si>
  <si>
    <t>Vzduchotechnické potrubí z pozinkovaného plechu kruhové spirálně vinutá trouba bez příruby D do 100 mm</t>
  </si>
  <si>
    <t>CS ÚRS 2024 01</t>
  </si>
  <si>
    <t>1119276365</t>
  </si>
  <si>
    <t>Vzduchotechnické potrubí z pozinkovaného plechu kruhové, trouba spirálně vinutá bez příruby, průměru do 100 mm</t>
  </si>
  <si>
    <t>https://podminky.urs.cz/item/CS_URS_2024_01/751510041</t>
  </si>
  <si>
    <t>Potrubí o 63 mm, Délka 3 m 1ks</t>
  </si>
  <si>
    <t>3*1</t>
  </si>
  <si>
    <t>Potrubí ø 80 mm, Délka 3 m 5ks</t>
  </si>
  <si>
    <t>3*5</t>
  </si>
  <si>
    <t>Potrubí ø 100 mm, Délka 3 m</t>
  </si>
  <si>
    <t>15% na tvarovky a členitost</t>
  </si>
  <si>
    <t>0,15*21</t>
  </si>
  <si>
    <t>751510042</t>
  </si>
  <si>
    <t>Vzduchotechnické potrubí z pozinkovaného plechu kruhové spirálně vinutá trouba bez příruby D přes 100 do 200 mm</t>
  </si>
  <si>
    <t>718797053</t>
  </si>
  <si>
    <t>Vzduchotechnické potrubí z pozinkovaného plechu kruhové, trouba spirálně vinutá bez příruby, průměru přes 100 do 200 mm</t>
  </si>
  <si>
    <t>https://podminky.urs.cz/item/CS_URS_2024_01/751510042</t>
  </si>
  <si>
    <t>Potrubí o 125 mm, Délka 3 m 1ks</t>
  </si>
  <si>
    <t>Potrubí o 160 mm, Délka 3 m 4ks</t>
  </si>
  <si>
    <t>3*4</t>
  </si>
  <si>
    <t>Potrubí o 200 mm, Délka 3 m 5ks</t>
  </si>
  <si>
    <t>0,15*30</t>
  </si>
  <si>
    <t>42981312</t>
  </si>
  <si>
    <t>klapka kruhová regulační Pz D 200mm</t>
  </si>
  <si>
    <t>-1146383765</t>
  </si>
  <si>
    <t>r06.01</t>
  </si>
  <si>
    <t xml:space="preserve">Filtrační jednotka stacionární s výstupním adapterem d=200 </t>
  </si>
  <si>
    <t>-1371074097</t>
  </si>
  <si>
    <t xml:space="preserve">Filtrační jednotka stacionární s výstupním adapterem d=200. 
</t>
  </si>
  <si>
    <t xml:space="preserve">Poznámka k položce:_x000d_
Dodávka včetně  montáže, elektroinstalace, dopravy a zaškolení.</t>
  </si>
  <si>
    <t>r06.11</t>
  </si>
  <si>
    <t>Ventilátor, 230/400V/50Hz, 0,9kW</t>
  </si>
  <si>
    <t>-115128662</t>
  </si>
  <si>
    <t>r06.12</t>
  </si>
  <si>
    <t>odsávací ramena, d=75, L=1500, stěnová konzole</t>
  </si>
  <si>
    <t>1071768216</t>
  </si>
  <si>
    <t>r06.20</t>
  </si>
  <si>
    <t xml:space="preserve">Kompresor dodávka včetně  montáže, elektroinstalace, dopravy a zaškolení. Kompresor 7,5 kW, zásobník 270 l, sušička</t>
  </si>
  <si>
    <t>2125860154</t>
  </si>
  <si>
    <t>Kompresor dodávka včetně montáže, elektroinstalace, dopravy a zaškolení.
Kompresor 7,5 kW, zásobník 270 l, sušička</t>
  </si>
  <si>
    <t>viz. výkres č. 07127-21</t>
  </si>
  <si>
    <t>210230005</t>
  </si>
  <si>
    <t>Montáž potrubí pro rozvod stlačeného vzduchu bez uzavíracích ventilů a nátěrů trubka AlMg 16x1,5 mm</t>
  </si>
  <si>
    <t>1470106763</t>
  </si>
  <si>
    <t>Montáž potrubí stlačeného vzduchu včetně upevňovacího a spojovacího materiálu, připojení na přístroje bez uzavíracích ventilů a nátěrů trubka AlMg 16 x 1,5 mm</t>
  </si>
  <si>
    <t>https://podminky.urs.cz/item/CS_URS_2024_01/210230005</t>
  </si>
  <si>
    <t>55261131</t>
  </si>
  <si>
    <t>trubka ocelová vně Pz pro lisované spoje d 15</t>
  </si>
  <si>
    <t>-145972713</t>
  </si>
  <si>
    <t xml:space="preserve">Poznámka k položce:_x000d_
analogicky dle popisu v PD potrubní rozvod stlačeného vzduchu  ocelové potrubí 1/2"</t>
  </si>
  <si>
    <t>13*1,15</t>
  </si>
  <si>
    <t>r06.21</t>
  </si>
  <si>
    <t>Příplatek k potrubnímu rozvodu stlačeného vzduchu - montáž a dodávka tvarovek a armatur</t>
  </si>
  <si>
    <t>1163644892</t>
  </si>
  <si>
    <t>r06.30</t>
  </si>
  <si>
    <t>Tryskací kabina vč. montáže, dopravy a zaškolení</t>
  </si>
  <si>
    <t>404260140</t>
  </si>
  <si>
    <t xml:space="preserve">Poznámka k položce:_x000d_
Dodávka včetně  montáže, elektroinstalace, dopravy a zaškolení</t>
  </si>
  <si>
    <t>998751201</t>
  </si>
  <si>
    <t>Přesun hmot procentní pro vzduchotechniku v objektech v do 12 m</t>
  </si>
  <si>
    <t>-74753394</t>
  </si>
  <si>
    <t>Přesun hmot pro vzduchotechniku stanovený procentní sazbou (%) z ceny vodorovná dopravní vzdálenost do 50 m základní v objektech výšky do 12 m</t>
  </si>
  <si>
    <t>https://podminky.urs.cz/item/CS_URS_2024_01/998751201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</si>
  <si>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</si>
  <si>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</si>
  <si>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</si>
  <si>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</si>
  <si>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</si>
  <si>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</si>
  <si>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</si>
  <si>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</si>
  <si>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</si>
  <si>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</si>
  <si>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</si>
  <si>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</si>
  <si>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</si>
  <si>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1024</t>
  </si>
  <si>
    <t>-1794738392</t>
  </si>
  <si>
    <t>https://podminky.urs.cz/item/CS_URS_2022_01/012002000</t>
  </si>
  <si>
    <t>013254000</t>
  </si>
  <si>
    <t>Dokumentace skutečného provedení stavby</t>
  </si>
  <si>
    <t>-1309138956</t>
  </si>
  <si>
    <t>https://podminky.urs.cz/item/CS_URS_2022_01/013254000</t>
  </si>
  <si>
    <t>013294r.VON.1</t>
  </si>
  <si>
    <t>Manuál řešící bezpečné užívání stavby</t>
  </si>
  <si>
    <t>-754722956</t>
  </si>
  <si>
    <t>VRN3</t>
  </si>
  <si>
    <t>Zařízení staveniště</t>
  </si>
  <si>
    <t>030001000</t>
  </si>
  <si>
    <t>-772404150</t>
  </si>
  <si>
    <t>https://podminky.urs.cz/item/CS_URS_2022_01/030001000</t>
  </si>
  <si>
    <t>Poznámka k položce:_x000d_
Náklady spojené s vybudováním, provozováním a odstraněním staveniště vč. energií, médií pro stavbu, náklady na ostrahu stavby a staveniště, náklady na závěrečný úklid stavby a okolí</t>
  </si>
  <si>
    <t>VRN4</t>
  </si>
  <si>
    <t>Inženýrská činnost</t>
  </si>
  <si>
    <t>043194000</t>
  </si>
  <si>
    <t>Ostatní zkoušky</t>
  </si>
  <si>
    <t>-1449868252</t>
  </si>
  <si>
    <t>https://podminky.urs.cz/item/CS_URS_2022_01/043194000</t>
  </si>
  <si>
    <t>Poznámka k položce:_x000d_
Náklady na zkoušky pro zajištění kontroly a kvality díla</t>
  </si>
  <si>
    <t>045203000</t>
  </si>
  <si>
    <t>Kompletační činnost</t>
  </si>
  <si>
    <t>1811448133</t>
  </si>
  <si>
    <t>https://podminky.urs.cz/item/CS_URS_2022_01/045203000</t>
  </si>
  <si>
    <t>Poznámka k položce:_x000d_
Zajištění dokladů nutných k získání kolaudačního souhlasu, jednání s dotčenými institucemi, účasti zástupců na jednáních apod.</t>
  </si>
  <si>
    <t>045303000</t>
  </si>
  <si>
    <t>Koordinační činnost</t>
  </si>
  <si>
    <t>-1701723882</t>
  </si>
  <si>
    <t>https://podminky.urs.cz/item/CS_URS_2022_01/045303000</t>
  </si>
  <si>
    <t>Poznámka k položce:_x000d_
Součinost s investorem, projektantem apod._x000d_
Koordinace prací a dodávek mezi dodavateli</t>
  </si>
  <si>
    <t>VRN9</t>
  </si>
  <si>
    <t>Ostatní náklady</t>
  </si>
  <si>
    <t>091404000</t>
  </si>
  <si>
    <t>Práce na památkovém objektu</t>
  </si>
  <si>
    <t>414688462</t>
  </si>
  <si>
    <t>https://podminky.urs.cz/item/CS_URS_2022_01/091404000</t>
  </si>
  <si>
    <t>091r.VON.2</t>
  </si>
  <si>
    <t>Fotodokumentace průběhu výstavby</t>
  </si>
  <si>
    <t>-1214081400</t>
  </si>
  <si>
    <t>09r.VON.3</t>
  </si>
  <si>
    <t>Vystěhování sbírkových předmětů z řešených prostor do prostor náhradních, ve vzdál. do 100 m. Jedná se o cca 20t (např. důlní lokomotiva o 6t)</t>
  </si>
  <si>
    <t>-1884845876</t>
  </si>
  <si>
    <t>SEZNAM FIGUR</t>
  </si>
  <si>
    <t>Výměra</t>
  </si>
  <si>
    <t xml:space="preserve"> 01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</si>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</sst>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332" TargetMode="External" /><Relationship Id="rId2" Type="http://schemas.openxmlformats.org/officeDocument/2006/relationships/hyperlink" Target="https://podminky.urs.cz/item/CS_URS_2022_01/139751101" TargetMode="External" /><Relationship Id="rId3" Type="http://schemas.openxmlformats.org/officeDocument/2006/relationships/hyperlink" Target="https://podminky.urs.cz/item/CS_URS_2022_01/162211311" TargetMode="External" /><Relationship Id="rId4" Type="http://schemas.openxmlformats.org/officeDocument/2006/relationships/hyperlink" Target="https://podminky.urs.cz/item/CS_URS_2022_01/162211319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7111101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51101" TargetMode="External" /><Relationship Id="rId10" Type="http://schemas.openxmlformats.org/officeDocument/2006/relationships/hyperlink" Target="https://podminky.urs.cz/item/CS_URS_2022_01/174151102" TargetMode="External" /><Relationship Id="rId11" Type="http://schemas.openxmlformats.org/officeDocument/2006/relationships/hyperlink" Target="https://podminky.urs.cz/item/CS_URS_2022_01/181411131" TargetMode="External" /><Relationship Id="rId12" Type="http://schemas.openxmlformats.org/officeDocument/2006/relationships/hyperlink" Target="https://podminky.urs.cz/item/CS_URS_2022_01/181912112" TargetMode="External" /><Relationship Id="rId13" Type="http://schemas.openxmlformats.org/officeDocument/2006/relationships/hyperlink" Target="https://podminky.urs.cz/item/CS_URS_2022_01/182303111" TargetMode="External" /><Relationship Id="rId14" Type="http://schemas.openxmlformats.org/officeDocument/2006/relationships/hyperlink" Target="https://podminky.urs.cz/item/CS_URS_2022_01/211531111" TargetMode="External" /><Relationship Id="rId15" Type="http://schemas.openxmlformats.org/officeDocument/2006/relationships/hyperlink" Target="https://podminky.urs.cz/item/CS_URS_2022_01/212312111" TargetMode="External" /><Relationship Id="rId16" Type="http://schemas.openxmlformats.org/officeDocument/2006/relationships/hyperlink" Target="https://podminky.urs.cz/item/CS_URS_2022_01/212755214" TargetMode="External" /><Relationship Id="rId17" Type="http://schemas.openxmlformats.org/officeDocument/2006/relationships/hyperlink" Target="https://podminky.urs.cz/item/CS_URS_2022_01/273321311" TargetMode="External" /><Relationship Id="rId18" Type="http://schemas.openxmlformats.org/officeDocument/2006/relationships/hyperlink" Target="https://podminky.urs.cz/item/CS_URS_2022_01/273362021" TargetMode="External" /><Relationship Id="rId19" Type="http://schemas.openxmlformats.org/officeDocument/2006/relationships/hyperlink" Target="https://podminky.urs.cz/item/CS_URS_2022_01/278381165" TargetMode="External" /><Relationship Id="rId20" Type="http://schemas.openxmlformats.org/officeDocument/2006/relationships/hyperlink" Target="https://podminky.urs.cz/item/CS_URS_2022_01/311272031" TargetMode="External" /><Relationship Id="rId21" Type="http://schemas.openxmlformats.org/officeDocument/2006/relationships/hyperlink" Target="https://podminky.urs.cz/item/CS_URS_2022_01/311272211" TargetMode="External" /><Relationship Id="rId22" Type="http://schemas.openxmlformats.org/officeDocument/2006/relationships/hyperlink" Target="https://podminky.urs.cz/item/CS_URS_2022_01/317142422" TargetMode="External" /><Relationship Id="rId23" Type="http://schemas.openxmlformats.org/officeDocument/2006/relationships/hyperlink" Target="https://podminky.urs.cz/item/CS_URS_2022_01/317142442" TargetMode="External" /><Relationship Id="rId24" Type="http://schemas.openxmlformats.org/officeDocument/2006/relationships/hyperlink" Target="https://podminky.urs.cz/item/CS_URS_2022_01/317142446" TargetMode="External" /><Relationship Id="rId25" Type="http://schemas.openxmlformats.org/officeDocument/2006/relationships/hyperlink" Target="https://podminky.urs.cz/item/CS_URS_2022_01/317143431" TargetMode="External" /><Relationship Id="rId26" Type="http://schemas.openxmlformats.org/officeDocument/2006/relationships/hyperlink" Target="https://podminky.urs.cz/item/CS_URS_2022_01/317143434" TargetMode="External" /><Relationship Id="rId27" Type="http://schemas.openxmlformats.org/officeDocument/2006/relationships/hyperlink" Target="https://podminky.urs.cz/item/CS_URS_2022_01/317321511" TargetMode="External" /><Relationship Id="rId28" Type="http://schemas.openxmlformats.org/officeDocument/2006/relationships/hyperlink" Target="https://podminky.urs.cz/item/CS_URS_2022_01/317351107" TargetMode="External" /><Relationship Id="rId29" Type="http://schemas.openxmlformats.org/officeDocument/2006/relationships/hyperlink" Target="https://podminky.urs.cz/item/CS_URS_2022_01/317351108" TargetMode="External" /><Relationship Id="rId30" Type="http://schemas.openxmlformats.org/officeDocument/2006/relationships/hyperlink" Target="https://podminky.urs.cz/item/CS_URS_2022_01/317944321" TargetMode="External" /><Relationship Id="rId31" Type="http://schemas.openxmlformats.org/officeDocument/2006/relationships/hyperlink" Target="https://podminky.urs.cz/item/CS_URS_2022_01/317944323" TargetMode="External" /><Relationship Id="rId32" Type="http://schemas.openxmlformats.org/officeDocument/2006/relationships/hyperlink" Target="https://podminky.urs.cz/item/CS_URS_2022_01/340271025" TargetMode="External" /><Relationship Id="rId33" Type="http://schemas.openxmlformats.org/officeDocument/2006/relationships/hyperlink" Target="https://podminky.urs.cz/item/CS_URS_2022_01/340271045" TargetMode="External" /><Relationship Id="rId34" Type="http://schemas.openxmlformats.org/officeDocument/2006/relationships/hyperlink" Target="https://podminky.urs.cz/item/CS_URS_2022_01/342272225" TargetMode="External" /><Relationship Id="rId35" Type="http://schemas.openxmlformats.org/officeDocument/2006/relationships/hyperlink" Target="https://podminky.urs.cz/item/CS_URS_2022_01/342272245" TargetMode="External" /><Relationship Id="rId36" Type="http://schemas.openxmlformats.org/officeDocument/2006/relationships/hyperlink" Target="https://podminky.urs.cz/item/CS_URS_2022_01/342291111" TargetMode="External" /><Relationship Id="rId37" Type="http://schemas.openxmlformats.org/officeDocument/2006/relationships/hyperlink" Target="https://podminky.urs.cz/item/CS_URS_2022_01/342291112" TargetMode="External" /><Relationship Id="rId38" Type="http://schemas.openxmlformats.org/officeDocument/2006/relationships/hyperlink" Target="https://podminky.urs.cz/item/CS_URS_2022_01/342291131" TargetMode="External" /><Relationship Id="rId39" Type="http://schemas.openxmlformats.org/officeDocument/2006/relationships/hyperlink" Target="https://podminky.urs.cz/item/CS_URS_2022_01/346272236" TargetMode="External" /><Relationship Id="rId40" Type="http://schemas.openxmlformats.org/officeDocument/2006/relationships/hyperlink" Target="https://podminky.urs.cz/item/CS_URS_2022_01/346272256" TargetMode="External" /><Relationship Id="rId41" Type="http://schemas.openxmlformats.org/officeDocument/2006/relationships/hyperlink" Target="https://podminky.urs.cz/item/CS_URS_2022_01/346272266" TargetMode="External" /><Relationship Id="rId42" Type="http://schemas.openxmlformats.org/officeDocument/2006/relationships/hyperlink" Target="https://podminky.urs.cz/item/CS_URS_2022_01/411388531" TargetMode="External" /><Relationship Id="rId43" Type="http://schemas.openxmlformats.org/officeDocument/2006/relationships/hyperlink" Target="https://podminky.urs.cz/item/CS_URS_2022_01/413232211" TargetMode="External" /><Relationship Id="rId44" Type="http://schemas.openxmlformats.org/officeDocument/2006/relationships/hyperlink" Target="https://podminky.urs.cz/item/CS_URS_2022_01/611131111" TargetMode="External" /><Relationship Id="rId45" Type="http://schemas.openxmlformats.org/officeDocument/2006/relationships/hyperlink" Target="https://podminky.urs.cz/item/CS_URS_2022_01/611142001" TargetMode="External" /><Relationship Id="rId46" Type="http://schemas.openxmlformats.org/officeDocument/2006/relationships/hyperlink" Target="https://podminky.urs.cz/item/CS_URS_2022_01/611381037" TargetMode="External" /><Relationship Id="rId47" Type="http://schemas.openxmlformats.org/officeDocument/2006/relationships/hyperlink" Target="https://podminky.urs.cz/item/CS_URS_2022_01/612131111" TargetMode="External" /><Relationship Id="rId48" Type="http://schemas.openxmlformats.org/officeDocument/2006/relationships/hyperlink" Target="https://podminky.urs.cz/item/CS_URS_2022_01/612131121" TargetMode="External" /><Relationship Id="rId49" Type="http://schemas.openxmlformats.org/officeDocument/2006/relationships/hyperlink" Target="https://podminky.urs.cz/item/CS_URS_2022_01/612142001" TargetMode="External" /><Relationship Id="rId50" Type="http://schemas.openxmlformats.org/officeDocument/2006/relationships/hyperlink" Target="https://podminky.urs.cz/item/CS_URS_2022_01/612321121" TargetMode="External" /><Relationship Id="rId51" Type="http://schemas.openxmlformats.org/officeDocument/2006/relationships/hyperlink" Target="https://podminky.urs.cz/item/CS_URS_2022_01/612381036" TargetMode="External" /><Relationship Id="rId52" Type="http://schemas.openxmlformats.org/officeDocument/2006/relationships/hyperlink" Target="https://podminky.urs.cz/item/CS_URS_2022_01/615142012" TargetMode="External" /><Relationship Id="rId53" Type="http://schemas.openxmlformats.org/officeDocument/2006/relationships/hyperlink" Target="https://podminky.urs.cz/item/CS_URS_2022_01/622131121" TargetMode="External" /><Relationship Id="rId54" Type="http://schemas.openxmlformats.org/officeDocument/2006/relationships/hyperlink" Target="https://podminky.urs.cz/item/CS_URS_2022_01/622135002" TargetMode="External" /><Relationship Id="rId55" Type="http://schemas.openxmlformats.org/officeDocument/2006/relationships/hyperlink" Target="https://podminky.urs.cz/item/CS_URS_2022_01/622143003" TargetMode="External" /><Relationship Id="rId56" Type="http://schemas.openxmlformats.org/officeDocument/2006/relationships/hyperlink" Target="https://podminky.urs.cz/item/CS_URS_2022_01/622143004" TargetMode="External" /><Relationship Id="rId57" Type="http://schemas.openxmlformats.org/officeDocument/2006/relationships/hyperlink" Target="https://podminky.urs.cz/item/CS_URS_2022_01/622324111" TargetMode="External" /><Relationship Id="rId58" Type="http://schemas.openxmlformats.org/officeDocument/2006/relationships/hyperlink" Target="https://podminky.urs.cz/item/CS_URS_2022_01/631311135" TargetMode="External" /><Relationship Id="rId59" Type="http://schemas.openxmlformats.org/officeDocument/2006/relationships/hyperlink" Target="https://podminky.urs.cz/item/CS_URS_2022_01/631362021" TargetMode="External" /><Relationship Id="rId60" Type="http://schemas.openxmlformats.org/officeDocument/2006/relationships/hyperlink" Target="https://podminky.urs.cz/item/CS_URS_2022_01/632481212" TargetMode="External" /><Relationship Id="rId61" Type="http://schemas.openxmlformats.org/officeDocument/2006/relationships/hyperlink" Target="https://podminky.urs.cz/item/CS_URS_2022_01/633131112" TargetMode="External" /><Relationship Id="rId62" Type="http://schemas.openxmlformats.org/officeDocument/2006/relationships/hyperlink" Target="https://podminky.urs.cz/item/CS_URS_2022_01/633811111" TargetMode="External" /><Relationship Id="rId63" Type="http://schemas.openxmlformats.org/officeDocument/2006/relationships/hyperlink" Target="https://podminky.urs.cz/item/CS_URS_2022_01/634111116" TargetMode="External" /><Relationship Id="rId64" Type="http://schemas.openxmlformats.org/officeDocument/2006/relationships/hyperlink" Target="https://podminky.urs.cz/item/CS_URS_2022_01/634662111" TargetMode="External" /><Relationship Id="rId65" Type="http://schemas.openxmlformats.org/officeDocument/2006/relationships/hyperlink" Target="https://podminky.urs.cz/item/CS_URS_2022_01/634911121" TargetMode="External" /><Relationship Id="rId66" Type="http://schemas.openxmlformats.org/officeDocument/2006/relationships/hyperlink" Target="https://podminky.urs.cz/item/CS_URS_2022_01/637211121" TargetMode="External" /><Relationship Id="rId67" Type="http://schemas.openxmlformats.org/officeDocument/2006/relationships/hyperlink" Target="https://podminky.urs.cz/item/CS_URS_2022_01/637311131" TargetMode="External" /><Relationship Id="rId68" Type="http://schemas.openxmlformats.org/officeDocument/2006/relationships/hyperlink" Target="https://podminky.urs.cz/item/CS_URS_2022_01/642942611" TargetMode="External" /><Relationship Id="rId69" Type="http://schemas.openxmlformats.org/officeDocument/2006/relationships/hyperlink" Target="https://podminky.urs.cz/item/CS_URS_2022_01/642945111" TargetMode="External" /><Relationship Id="rId70" Type="http://schemas.openxmlformats.org/officeDocument/2006/relationships/hyperlink" Target="https://podminky.urs.cz/item/CS_URS_2022_01/644941121" TargetMode="External" /><Relationship Id="rId71" Type="http://schemas.openxmlformats.org/officeDocument/2006/relationships/hyperlink" Target="https://podminky.urs.cz/item/CS_URS_2022_01/894115111" TargetMode="External" /><Relationship Id="rId72" Type="http://schemas.openxmlformats.org/officeDocument/2006/relationships/hyperlink" Target="https://podminky.urs.cz/item/CS_URS_2022_01/895270001" TargetMode="External" /><Relationship Id="rId73" Type="http://schemas.openxmlformats.org/officeDocument/2006/relationships/hyperlink" Target="https://podminky.urs.cz/item/CS_URS_2022_01/895270021" TargetMode="External" /><Relationship Id="rId74" Type="http://schemas.openxmlformats.org/officeDocument/2006/relationships/hyperlink" Target="https://podminky.urs.cz/item/CS_URS_2022_01/895270031" TargetMode="External" /><Relationship Id="rId75" Type="http://schemas.openxmlformats.org/officeDocument/2006/relationships/hyperlink" Target="https://podminky.urs.cz/item/CS_URS_2022_01/895270051" TargetMode="External" /><Relationship Id="rId76" Type="http://schemas.openxmlformats.org/officeDocument/2006/relationships/hyperlink" Target="https://podminky.urs.cz/item/CS_URS_2022_01/895270067" TargetMode="External" /><Relationship Id="rId77" Type="http://schemas.openxmlformats.org/officeDocument/2006/relationships/hyperlink" Target="https://podminky.urs.cz/item/CS_URS_2022_01/899102211" TargetMode="External" /><Relationship Id="rId78" Type="http://schemas.openxmlformats.org/officeDocument/2006/relationships/hyperlink" Target="https://podminky.urs.cz/item/CS_URS_2022_01/935111111" TargetMode="External" /><Relationship Id="rId79" Type="http://schemas.openxmlformats.org/officeDocument/2006/relationships/hyperlink" Target="https://podminky.urs.cz/item/CS_URS_2022_01/949101111" TargetMode="External" /><Relationship Id="rId80" Type="http://schemas.openxmlformats.org/officeDocument/2006/relationships/hyperlink" Target="https://podminky.urs.cz/item/CS_URS_2022_01/952901111" TargetMode="External" /><Relationship Id="rId81" Type="http://schemas.openxmlformats.org/officeDocument/2006/relationships/hyperlink" Target="https://podminky.urs.cz/item/CS_URS_2022_01/953171022" TargetMode="External" /><Relationship Id="rId82" Type="http://schemas.openxmlformats.org/officeDocument/2006/relationships/hyperlink" Target="https://podminky.urs.cz/item/CS_URS_2022_01/953943211" TargetMode="External" /><Relationship Id="rId83" Type="http://schemas.openxmlformats.org/officeDocument/2006/relationships/hyperlink" Target="https://podminky.urs.cz/item/CS_URS_2022_01/961044111" TargetMode="External" /><Relationship Id="rId84" Type="http://schemas.openxmlformats.org/officeDocument/2006/relationships/hyperlink" Target="https://podminky.urs.cz/item/CS_URS_2022_01/962031132" TargetMode="External" /><Relationship Id="rId85" Type="http://schemas.openxmlformats.org/officeDocument/2006/relationships/hyperlink" Target="https://podminky.urs.cz/item/CS_URS_2022_01/962031133" TargetMode="External" /><Relationship Id="rId86" Type="http://schemas.openxmlformats.org/officeDocument/2006/relationships/hyperlink" Target="https://podminky.urs.cz/item/CS_URS_2022_01/962032231" TargetMode="External" /><Relationship Id="rId87" Type="http://schemas.openxmlformats.org/officeDocument/2006/relationships/hyperlink" Target="https://podminky.urs.cz/item/CS_URS_2022_01/962081141" TargetMode="External" /><Relationship Id="rId88" Type="http://schemas.openxmlformats.org/officeDocument/2006/relationships/hyperlink" Target="https://podminky.urs.cz/item/CS_URS_2022_01/964011211" TargetMode="External" /><Relationship Id="rId89" Type="http://schemas.openxmlformats.org/officeDocument/2006/relationships/hyperlink" Target="https://podminky.urs.cz/item/CS_URS_2022_01/967031132" TargetMode="External" /><Relationship Id="rId90" Type="http://schemas.openxmlformats.org/officeDocument/2006/relationships/hyperlink" Target="https://podminky.urs.cz/item/CS_URS_2022_01/968062376" TargetMode="External" /><Relationship Id="rId91" Type="http://schemas.openxmlformats.org/officeDocument/2006/relationships/hyperlink" Target="https://podminky.urs.cz/item/CS_URS_2022_01/968062747" TargetMode="External" /><Relationship Id="rId92" Type="http://schemas.openxmlformats.org/officeDocument/2006/relationships/hyperlink" Target="https://podminky.urs.cz/item/CS_URS_2022_01/968072455" TargetMode="External" /><Relationship Id="rId93" Type="http://schemas.openxmlformats.org/officeDocument/2006/relationships/hyperlink" Target="https://podminky.urs.cz/item/CS_URS_2022_01/968072456" TargetMode="External" /><Relationship Id="rId94" Type="http://schemas.openxmlformats.org/officeDocument/2006/relationships/hyperlink" Target="https://podminky.urs.cz/item/CS_URS_2022_01/968072558" TargetMode="External" /><Relationship Id="rId95" Type="http://schemas.openxmlformats.org/officeDocument/2006/relationships/hyperlink" Target="https://podminky.urs.cz/item/CS_URS_2022_01/968072559" TargetMode="External" /><Relationship Id="rId96" Type="http://schemas.openxmlformats.org/officeDocument/2006/relationships/hyperlink" Target="https://podminky.urs.cz/item/CS_URS_2022_01/971033651" TargetMode="External" /><Relationship Id="rId97" Type="http://schemas.openxmlformats.org/officeDocument/2006/relationships/hyperlink" Target="https://podminky.urs.cz/item/CS_URS_2022_01/974031664" TargetMode="External" /><Relationship Id="rId98" Type="http://schemas.openxmlformats.org/officeDocument/2006/relationships/hyperlink" Target="https://podminky.urs.cz/item/CS_URS_2022_01/977151123" TargetMode="External" /><Relationship Id="rId99" Type="http://schemas.openxmlformats.org/officeDocument/2006/relationships/hyperlink" Target="https://podminky.urs.cz/item/CS_URS_2022_01/978013191" TargetMode="External" /><Relationship Id="rId100" Type="http://schemas.openxmlformats.org/officeDocument/2006/relationships/hyperlink" Target="https://podminky.urs.cz/item/CS_URS_2022_01/978015391" TargetMode="External" /><Relationship Id="rId101" Type="http://schemas.openxmlformats.org/officeDocument/2006/relationships/hyperlink" Target="https://podminky.urs.cz/item/CS_URS_2022_01/997013211" TargetMode="External" /><Relationship Id="rId102" Type="http://schemas.openxmlformats.org/officeDocument/2006/relationships/hyperlink" Target="https://podminky.urs.cz/item/CS_URS_2022_01/997013219" TargetMode="External" /><Relationship Id="rId103" Type="http://schemas.openxmlformats.org/officeDocument/2006/relationships/hyperlink" Target="https://podminky.urs.cz/item/CS_URS_2022_01/997013501" TargetMode="External" /><Relationship Id="rId104" Type="http://schemas.openxmlformats.org/officeDocument/2006/relationships/hyperlink" Target="https://podminky.urs.cz/item/CS_URS_2022_01/997013509" TargetMode="External" /><Relationship Id="rId105" Type="http://schemas.openxmlformats.org/officeDocument/2006/relationships/hyperlink" Target="https://podminky.urs.cz/item/CS_URS_2022_01/997013631" TargetMode="External" /><Relationship Id="rId106" Type="http://schemas.openxmlformats.org/officeDocument/2006/relationships/hyperlink" Target="https://podminky.urs.cz/item/CS_URS_2022_01/998018001" TargetMode="External" /><Relationship Id="rId107" Type="http://schemas.openxmlformats.org/officeDocument/2006/relationships/hyperlink" Target="https://podminky.urs.cz/item/CS_URS_2022_01/711111001" TargetMode="External" /><Relationship Id="rId108" Type="http://schemas.openxmlformats.org/officeDocument/2006/relationships/hyperlink" Target="https://podminky.urs.cz/item/CS_URS_2022_01/711112001" TargetMode="External" /><Relationship Id="rId109" Type="http://schemas.openxmlformats.org/officeDocument/2006/relationships/hyperlink" Target="https://podminky.urs.cz/item/CS_URS_2022_01/711141559" TargetMode="External" /><Relationship Id="rId110" Type="http://schemas.openxmlformats.org/officeDocument/2006/relationships/hyperlink" Target="https://podminky.urs.cz/item/CS_URS_2022_01/711142559" TargetMode="External" /><Relationship Id="rId111" Type="http://schemas.openxmlformats.org/officeDocument/2006/relationships/hyperlink" Target="https://podminky.urs.cz/item/CS_URS_2022_01/711161222" TargetMode="External" /><Relationship Id="rId112" Type="http://schemas.openxmlformats.org/officeDocument/2006/relationships/hyperlink" Target="https://podminky.urs.cz/item/CS_URS_2022_01/711161383" TargetMode="External" /><Relationship Id="rId113" Type="http://schemas.openxmlformats.org/officeDocument/2006/relationships/hyperlink" Target="https://podminky.urs.cz/item/CS_URS_2022_01/998711101" TargetMode="External" /><Relationship Id="rId114" Type="http://schemas.openxmlformats.org/officeDocument/2006/relationships/hyperlink" Target="https://podminky.urs.cz/item/CS_URS_2022_01/998711181" TargetMode="External" /><Relationship Id="rId115" Type="http://schemas.openxmlformats.org/officeDocument/2006/relationships/hyperlink" Target="https://podminky.urs.cz/item/CS_URS_2022_01/713111139" TargetMode="External" /><Relationship Id="rId116" Type="http://schemas.openxmlformats.org/officeDocument/2006/relationships/hyperlink" Target="https://podminky.urs.cz/item/CS_URS_2022_01/713121111" TargetMode="External" /><Relationship Id="rId117" Type="http://schemas.openxmlformats.org/officeDocument/2006/relationships/hyperlink" Target="https://podminky.urs.cz/item/CS_URS_2022_01/713131141" TargetMode="External" /><Relationship Id="rId118" Type="http://schemas.openxmlformats.org/officeDocument/2006/relationships/hyperlink" Target="https://podminky.urs.cz/item/CS_URS_2022_01/998713101" TargetMode="External" /><Relationship Id="rId119" Type="http://schemas.openxmlformats.org/officeDocument/2006/relationships/hyperlink" Target="https://podminky.urs.cz/item/CS_URS_2022_01/998713181" TargetMode="External" /><Relationship Id="rId120" Type="http://schemas.openxmlformats.org/officeDocument/2006/relationships/hyperlink" Target="https://podminky.urs.cz/item/CS_URS_2022_01/725110811" TargetMode="External" /><Relationship Id="rId121" Type="http://schemas.openxmlformats.org/officeDocument/2006/relationships/hyperlink" Target="https://podminky.urs.cz/item/CS_URS_2022_01/725210821" TargetMode="External" /><Relationship Id="rId122" Type="http://schemas.openxmlformats.org/officeDocument/2006/relationships/hyperlink" Target="https://podminky.urs.cz/item/CS_URS_2022_01/725820801" TargetMode="External" /><Relationship Id="rId123" Type="http://schemas.openxmlformats.org/officeDocument/2006/relationships/hyperlink" Target="https://podminky.urs.cz/item/CS_URS_2022_01/741371803" TargetMode="External" /><Relationship Id="rId124" Type="http://schemas.openxmlformats.org/officeDocument/2006/relationships/hyperlink" Target="https://podminky.urs.cz/item/CS_URS_2022_01/751398012" TargetMode="External" /><Relationship Id="rId125" Type="http://schemas.openxmlformats.org/officeDocument/2006/relationships/hyperlink" Target="https://podminky.urs.cz/item/CS_URS_2022_01/998751101" TargetMode="External" /><Relationship Id="rId126" Type="http://schemas.openxmlformats.org/officeDocument/2006/relationships/hyperlink" Target="https://podminky.urs.cz/item/CS_URS_2022_01/998751181" TargetMode="External" /><Relationship Id="rId127" Type="http://schemas.openxmlformats.org/officeDocument/2006/relationships/hyperlink" Target="https://podminky.urs.cz/item/CS_URS_2022_01/763121590" TargetMode="External" /><Relationship Id="rId128" Type="http://schemas.openxmlformats.org/officeDocument/2006/relationships/hyperlink" Target="https://podminky.urs.cz/item/CS_URS_2022_01/763121714" TargetMode="External" /><Relationship Id="rId129" Type="http://schemas.openxmlformats.org/officeDocument/2006/relationships/hyperlink" Target="https://podminky.urs.cz/item/CS_URS_2022_01/763121751" TargetMode="External" /><Relationship Id="rId130" Type="http://schemas.openxmlformats.org/officeDocument/2006/relationships/hyperlink" Target="https://podminky.urs.cz/item/CS_URS_2022_01/998763301" TargetMode="External" /><Relationship Id="rId131" Type="http://schemas.openxmlformats.org/officeDocument/2006/relationships/hyperlink" Target="https://podminky.urs.cz/item/CS_URS_2022_01/998763381" TargetMode="External" /><Relationship Id="rId132" Type="http://schemas.openxmlformats.org/officeDocument/2006/relationships/hyperlink" Target="https://podminky.urs.cz/item/CS_URS_2022_01/764001821" TargetMode="External" /><Relationship Id="rId133" Type="http://schemas.openxmlformats.org/officeDocument/2006/relationships/hyperlink" Target="https://podminky.urs.cz/item/CS_URS_2022_01/764111471" TargetMode="External" /><Relationship Id="rId134" Type="http://schemas.openxmlformats.org/officeDocument/2006/relationships/hyperlink" Target="https://podminky.urs.cz/item/CS_URS_2022_01/764111491" TargetMode="External" /><Relationship Id="rId135" Type="http://schemas.openxmlformats.org/officeDocument/2006/relationships/hyperlink" Target="https://podminky.urs.cz/item/CS_URS_2022_01/998764101" TargetMode="External" /><Relationship Id="rId136" Type="http://schemas.openxmlformats.org/officeDocument/2006/relationships/hyperlink" Target="https://podminky.urs.cz/item/CS_URS_2022_01/998764181" TargetMode="External" /><Relationship Id="rId137" Type="http://schemas.openxmlformats.org/officeDocument/2006/relationships/hyperlink" Target="https://podminky.urs.cz/item/CS_URS_2022_01/766660001" TargetMode="External" /><Relationship Id="rId138" Type="http://schemas.openxmlformats.org/officeDocument/2006/relationships/hyperlink" Target="https://podminky.urs.cz/item/CS_URS_2022_01/766660021" TargetMode="External" /><Relationship Id="rId139" Type="http://schemas.openxmlformats.org/officeDocument/2006/relationships/hyperlink" Target="https://podminky.urs.cz/item/CS_URS_2022_01/998766101" TargetMode="External" /><Relationship Id="rId140" Type="http://schemas.openxmlformats.org/officeDocument/2006/relationships/hyperlink" Target="https://podminky.urs.cz/item/CS_URS_2022_01/998766181" TargetMode="External" /><Relationship Id="rId141" Type="http://schemas.openxmlformats.org/officeDocument/2006/relationships/hyperlink" Target="https://podminky.urs.cz/item/CS_URS_2022_01/767610128" TargetMode="External" /><Relationship Id="rId142" Type="http://schemas.openxmlformats.org/officeDocument/2006/relationships/hyperlink" Target="https://podminky.urs.cz/item/CS_URS_2022_01/767646510" TargetMode="External" /><Relationship Id="rId143" Type="http://schemas.openxmlformats.org/officeDocument/2006/relationships/hyperlink" Target="https://podminky.urs.cz/item/CS_URS_2022_01/767646521" TargetMode="External" /><Relationship Id="rId144" Type="http://schemas.openxmlformats.org/officeDocument/2006/relationships/hyperlink" Target="https://podminky.urs.cz/item/CS_URS_2022_01/767651112" TargetMode="External" /><Relationship Id="rId145" Type="http://schemas.openxmlformats.org/officeDocument/2006/relationships/hyperlink" Target="https://podminky.urs.cz/item/CS_URS_2022_01/767651210" TargetMode="External" /><Relationship Id="rId146" Type="http://schemas.openxmlformats.org/officeDocument/2006/relationships/hyperlink" Target="https://podminky.urs.cz/item/CS_URS_2022_01/767651230" TargetMode="External" /><Relationship Id="rId147" Type="http://schemas.openxmlformats.org/officeDocument/2006/relationships/hyperlink" Target="https://podminky.urs.cz/item/CS_URS_2022_01/767662210" TargetMode="External" /><Relationship Id="rId148" Type="http://schemas.openxmlformats.org/officeDocument/2006/relationships/hyperlink" Target="https://podminky.urs.cz/item/CS_URS_2022_01/998767101" TargetMode="External" /><Relationship Id="rId149" Type="http://schemas.openxmlformats.org/officeDocument/2006/relationships/hyperlink" Target="https://podminky.urs.cz/item/CS_URS_2022_01/998767181" TargetMode="External" /><Relationship Id="rId150" Type="http://schemas.openxmlformats.org/officeDocument/2006/relationships/hyperlink" Target="https://podminky.urs.cz/item/CS_URS_2022_01/771121011" TargetMode="External" /><Relationship Id="rId151" Type="http://schemas.openxmlformats.org/officeDocument/2006/relationships/hyperlink" Target="https://podminky.urs.cz/item/CS_URS_2022_01/771161021" TargetMode="External" /><Relationship Id="rId152" Type="http://schemas.openxmlformats.org/officeDocument/2006/relationships/hyperlink" Target="https://podminky.urs.cz/item/CS_URS_2022_01/771474112" TargetMode="External" /><Relationship Id="rId153" Type="http://schemas.openxmlformats.org/officeDocument/2006/relationships/hyperlink" Target="https://podminky.urs.cz/item/CS_URS_2022_01/771574263" TargetMode="External" /><Relationship Id="rId154" Type="http://schemas.openxmlformats.org/officeDocument/2006/relationships/hyperlink" Target="https://podminky.urs.cz/item/CS_URS_2022_01/771591112" TargetMode="External" /><Relationship Id="rId155" Type="http://schemas.openxmlformats.org/officeDocument/2006/relationships/hyperlink" Target="https://podminky.urs.cz/item/CS_URS_2022_01/771591115" TargetMode="External" /><Relationship Id="rId156" Type="http://schemas.openxmlformats.org/officeDocument/2006/relationships/hyperlink" Target="https://podminky.urs.cz/item/CS_URS_2022_01/771591241" TargetMode="External" /><Relationship Id="rId157" Type="http://schemas.openxmlformats.org/officeDocument/2006/relationships/hyperlink" Target="https://podminky.urs.cz/item/CS_URS_2022_01/771591264" TargetMode="External" /><Relationship Id="rId158" Type="http://schemas.openxmlformats.org/officeDocument/2006/relationships/hyperlink" Target="https://podminky.urs.cz/item/CS_URS_2022_01/998771101" TargetMode="External" /><Relationship Id="rId159" Type="http://schemas.openxmlformats.org/officeDocument/2006/relationships/hyperlink" Target="https://podminky.urs.cz/item/CS_URS_2022_01/998771181" TargetMode="External" /><Relationship Id="rId160" Type="http://schemas.openxmlformats.org/officeDocument/2006/relationships/hyperlink" Target="https://podminky.urs.cz/item/CS_URS_2022_01/781121011" TargetMode="External" /><Relationship Id="rId161" Type="http://schemas.openxmlformats.org/officeDocument/2006/relationships/hyperlink" Target="https://podminky.urs.cz/item/CS_URS_2022_01/781151031" TargetMode="External" /><Relationship Id="rId162" Type="http://schemas.openxmlformats.org/officeDocument/2006/relationships/hyperlink" Target="https://podminky.urs.cz/item/CS_URS_2022_01/781151041" TargetMode="External" /><Relationship Id="rId163" Type="http://schemas.openxmlformats.org/officeDocument/2006/relationships/hyperlink" Target="https://podminky.urs.cz/item/CS_URS_2022_01/781474117" TargetMode="External" /><Relationship Id="rId164" Type="http://schemas.openxmlformats.org/officeDocument/2006/relationships/hyperlink" Target="https://podminky.urs.cz/item/CS_URS_2022_01/781494111" TargetMode="External" /><Relationship Id="rId165" Type="http://schemas.openxmlformats.org/officeDocument/2006/relationships/hyperlink" Target="https://podminky.urs.cz/item/CS_URS_2022_01/781494511" TargetMode="External" /><Relationship Id="rId166" Type="http://schemas.openxmlformats.org/officeDocument/2006/relationships/hyperlink" Target="https://podminky.urs.cz/item/CS_URS_2022_01/781495115" TargetMode="External" /><Relationship Id="rId167" Type="http://schemas.openxmlformats.org/officeDocument/2006/relationships/hyperlink" Target="https://podminky.urs.cz/item/CS_URS_2022_01/781571131" TargetMode="External" /><Relationship Id="rId168" Type="http://schemas.openxmlformats.org/officeDocument/2006/relationships/hyperlink" Target="https://podminky.urs.cz/item/CS_URS_2022_01/781674112" TargetMode="External" /><Relationship Id="rId169" Type="http://schemas.openxmlformats.org/officeDocument/2006/relationships/hyperlink" Target="https://podminky.urs.cz/item/CS_URS_2022_01/781734112" TargetMode="External" /><Relationship Id="rId170" Type="http://schemas.openxmlformats.org/officeDocument/2006/relationships/hyperlink" Target="https://podminky.urs.cz/item/CS_URS_2022_01/781739191" TargetMode="External" /><Relationship Id="rId171" Type="http://schemas.openxmlformats.org/officeDocument/2006/relationships/hyperlink" Target="https://podminky.urs.cz/item/CS_URS_2022_01/998781101" TargetMode="External" /><Relationship Id="rId172" Type="http://schemas.openxmlformats.org/officeDocument/2006/relationships/hyperlink" Target="https://podminky.urs.cz/item/CS_URS_2022_01/998781181" TargetMode="External" /><Relationship Id="rId173" Type="http://schemas.openxmlformats.org/officeDocument/2006/relationships/hyperlink" Target="https://podminky.urs.cz/item/CS_URS_2022_01/783314101" TargetMode="External" /><Relationship Id="rId174" Type="http://schemas.openxmlformats.org/officeDocument/2006/relationships/hyperlink" Target="https://podminky.urs.cz/item/CS_URS_2022_01/783314201" TargetMode="External" /><Relationship Id="rId175" Type="http://schemas.openxmlformats.org/officeDocument/2006/relationships/hyperlink" Target="https://podminky.urs.cz/item/CS_URS_2022_01/783315101" TargetMode="External" /><Relationship Id="rId176" Type="http://schemas.openxmlformats.org/officeDocument/2006/relationships/hyperlink" Target="https://podminky.urs.cz/item/CS_URS_2022_01/783317101" TargetMode="External" /><Relationship Id="rId177" Type="http://schemas.openxmlformats.org/officeDocument/2006/relationships/hyperlink" Target="https://podminky.urs.cz/item/CS_URS_2022_01/784111011" TargetMode="External" /><Relationship Id="rId178" Type="http://schemas.openxmlformats.org/officeDocument/2006/relationships/hyperlink" Target="https://podminky.urs.cz/item/CS_URS_2022_01/784171101" TargetMode="External" /><Relationship Id="rId179" Type="http://schemas.openxmlformats.org/officeDocument/2006/relationships/hyperlink" Target="https://podminky.urs.cz/item/CS_URS_2022_01/784181111" TargetMode="External" /><Relationship Id="rId180" Type="http://schemas.openxmlformats.org/officeDocument/2006/relationships/hyperlink" Target="https://podminky.urs.cz/item/CS_URS_2022_01/784321031" TargetMode="External" /><Relationship Id="rId18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1101" TargetMode="External" /><Relationship Id="rId2" Type="http://schemas.openxmlformats.org/officeDocument/2006/relationships/hyperlink" Target="https://podminky.urs.cz/item/CS_URS_2022_01/132254101" TargetMode="External" /><Relationship Id="rId3" Type="http://schemas.openxmlformats.org/officeDocument/2006/relationships/hyperlink" Target="https://podminky.urs.cz/item/CS_URS_2022_01/132254201" TargetMode="External" /><Relationship Id="rId4" Type="http://schemas.openxmlformats.org/officeDocument/2006/relationships/hyperlink" Target="https://podminky.urs.cz/item/CS_URS_2022_01/139751101" TargetMode="External" /><Relationship Id="rId5" Type="http://schemas.openxmlformats.org/officeDocument/2006/relationships/hyperlink" Target="https://podminky.urs.cz/item/CS_URS_2022_01/151101101" TargetMode="External" /><Relationship Id="rId6" Type="http://schemas.openxmlformats.org/officeDocument/2006/relationships/hyperlink" Target="https://podminky.urs.cz/item/CS_URS_2022_01/151101111" TargetMode="External" /><Relationship Id="rId7" Type="http://schemas.openxmlformats.org/officeDocument/2006/relationships/hyperlink" Target="https://podminky.urs.cz/item/CS_URS_2022_01/162211311" TargetMode="External" /><Relationship Id="rId8" Type="http://schemas.openxmlformats.org/officeDocument/2006/relationships/hyperlink" Target="https://podminky.urs.cz/item/CS_URS_2022_01/162211319" TargetMode="External" /><Relationship Id="rId9" Type="http://schemas.openxmlformats.org/officeDocument/2006/relationships/hyperlink" Target="https://podminky.urs.cz/item/CS_URS_2022_01/162351103" TargetMode="External" /><Relationship Id="rId10" Type="http://schemas.openxmlformats.org/officeDocument/2006/relationships/hyperlink" Target="https://podminky.urs.cz/item/CS_URS_2022_01/162751117" TargetMode="External" /><Relationship Id="rId11" Type="http://schemas.openxmlformats.org/officeDocument/2006/relationships/hyperlink" Target="https://podminky.urs.cz/item/CS_URS_2022_01/167111101" TargetMode="External" /><Relationship Id="rId12" Type="http://schemas.openxmlformats.org/officeDocument/2006/relationships/hyperlink" Target="https://podminky.urs.cz/item/CS_URS_2022_01/171201231" TargetMode="External" /><Relationship Id="rId13" Type="http://schemas.openxmlformats.org/officeDocument/2006/relationships/hyperlink" Target="https://podminky.urs.cz/item/CS_URS_2022_01/171251201" TargetMode="External" /><Relationship Id="rId14" Type="http://schemas.openxmlformats.org/officeDocument/2006/relationships/hyperlink" Target="https://podminky.urs.cz/item/CS_URS_2022_01/174151101" TargetMode="External" /><Relationship Id="rId15" Type="http://schemas.openxmlformats.org/officeDocument/2006/relationships/hyperlink" Target="https://podminky.urs.cz/item/CS_URS_2022_01/175111101" TargetMode="External" /><Relationship Id="rId16" Type="http://schemas.openxmlformats.org/officeDocument/2006/relationships/hyperlink" Target="https://podminky.urs.cz/item/CS_URS_2022_01/175151101" TargetMode="External" /><Relationship Id="rId17" Type="http://schemas.openxmlformats.org/officeDocument/2006/relationships/hyperlink" Target="https://podminky.urs.cz/item/CS_URS_2022_01/451573111" TargetMode="External" /><Relationship Id="rId18" Type="http://schemas.openxmlformats.org/officeDocument/2006/relationships/hyperlink" Target="https://podminky.urs.cz/item/CS_URS_2022_01/451573111" TargetMode="External" /><Relationship Id="rId19" Type="http://schemas.openxmlformats.org/officeDocument/2006/relationships/hyperlink" Target="https://podminky.urs.cz/item/CS_URS_2022_01/871161141" TargetMode="External" /><Relationship Id="rId20" Type="http://schemas.openxmlformats.org/officeDocument/2006/relationships/hyperlink" Target="https://podminky.urs.cz/item/CS_URS_2022_01/871265211" TargetMode="External" /><Relationship Id="rId21" Type="http://schemas.openxmlformats.org/officeDocument/2006/relationships/hyperlink" Target="https://podminky.urs.cz/item/CS_URS_2022_01/871275211" TargetMode="External" /><Relationship Id="rId22" Type="http://schemas.openxmlformats.org/officeDocument/2006/relationships/hyperlink" Target="https://podminky.urs.cz/item/CS_URS_2022_01/871315211" TargetMode="External" /><Relationship Id="rId23" Type="http://schemas.openxmlformats.org/officeDocument/2006/relationships/hyperlink" Target="https://podminky.urs.cz/item/CS_URS_2022_01/877265211" TargetMode="External" /><Relationship Id="rId24" Type="http://schemas.openxmlformats.org/officeDocument/2006/relationships/hyperlink" Target="https://podminky.urs.cz/item/CS_URS_2022_01/877275211" TargetMode="External" /><Relationship Id="rId25" Type="http://schemas.openxmlformats.org/officeDocument/2006/relationships/hyperlink" Target="https://podminky.urs.cz/item/CS_URS_2022_01/877275221" TargetMode="External" /><Relationship Id="rId26" Type="http://schemas.openxmlformats.org/officeDocument/2006/relationships/hyperlink" Target="https://podminky.urs.cz/item/CS_URS_2022_01/877315211" TargetMode="External" /><Relationship Id="rId27" Type="http://schemas.openxmlformats.org/officeDocument/2006/relationships/hyperlink" Target="https://podminky.urs.cz/item/CS_URS_2022_01/877315221" TargetMode="External" /><Relationship Id="rId28" Type="http://schemas.openxmlformats.org/officeDocument/2006/relationships/hyperlink" Target="https://podminky.urs.cz/item/CS_URS_2022_01/892233122" TargetMode="External" /><Relationship Id="rId29" Type="http://schemas.openxmlformats.org/officeDocument/2006/relationships/hyperlink" Target="https://podminky.urs.cz/item/CS_URS_2022_01/892241111" TargetMode="External" /><Relationship Id="rId30" Type="http://schemas.openxmlformats.org/officeDocument/2006/relationships/hyperlink" Target="https://podminky.urs.cz/item/CS_URS_2022_01/892271111" TargetMode="External" /><Relationship Id="rId31" Type="http://schemas.openxmlformats.org/officeDocument/2006/relationships/hyperlink" Target="https://podminky.urs.cz/item/CS_URS_2022_01/892351111" TargetMode="External" /><Relationship Id="rId32" Type="http://schemas.openxmlformats.org/officeDocument/2006/relationships/hyperlink" Target="https://podminky.urs.cz/item/CS_URS_2022_01/899721111" TargetMode="External" /><Relationship Id="rId33" Type="http://schemas.openxmlformats.org/officeDocument/2006/relationships/hyperlink" Target="https://podminky.urs.cz/item/CS_URS_2022_01/899722113" TargetMode="External" /><Relationship Id="rId34" Type="http://schemas.openxmlformats.org/officeDocument/2006/relationships/hyperlink" Target="https://podminky.urs.cz/item/CS_URS_2022_01/997013211" TargetMode="External" /><Relationship Id="rId35" Type="http://schemas.openxmlformats.org/officeDocument/2006/relationships/hyperlink" Target="https://podminky.urs.cz/item/CS_URS_2022_01/997013219" TargetMode="External" /><Relationship Id="rId36" Type="http://schemas.openxmlformats.org/officeDocument/2006/relationships/hyperlink" Target="https://podminky.urs.cz/item/CS_URS_2022_01/997013501" TargetMode="External" /><Relationship Id="rId37" Type="http://schemas.openxmlformats.org/officeDocument/2006/relationships/hyperlink" Target="https://podminky.urs.cz/item/CS_URS_2022_01/997013509" TargetMode="External" /><Relationship Id="rId38" Type="http://schemas.openxmlformats.org/officeDocument/2006/relationships/hyperlink" Target="https://podminky.urs.cz/item/CS_URS_2022_01/997013631" TargetMode="External" /><Relationship Id="rId39" Type="http://schemas.openxmlformats.org/officeDocument/2006/relationships/hyperlink" Target="https://podminky.urs.cz/item/CS_URS_2022_01/998276101" TargetMode="External" /><Relationship Id="rId40" Type="http://schemas.openxmlformats.org/officeDocument/2006/relationships/hyperlink" Target="https://podminky.urs.cz/item/CS_URS_2022_01/998276124" TargetMode="External" /><Relationship Id="rId41" Type="http://schemas.openxmlformats.org/officeDocument/2006/relationships/hyperlink" Target="https://podminky.urs.cz/item/CS_URS_2022_01/721140802" TargetMode="External" /><Relationship Id="rId42" Type="http://schemas.openxmlformats.org/officeDocument/2006/relationships/hyperlink" Target="https://podminky.urs.cz/item/CS_URS_2022_01/721140913" TargetMode="External" /><Relationship Id="rId43" Type="http://schemas.openxmlformats.org/officeDocument/2006/relationships/hyperlink" Target="https://podminky.urs.cz/item/CS_URS_2022_01/721140915" TargetMode="External" /><Relationship Id="rId44" Type="http://schemas.openxmlformats.org/officeDocument/2006/relationships/hyperlink" Target="https://podminky.urs.cz/item/CS_URS_2022_01/721141102" TargetMode="External" /><Relationship Id="rId45" Type="http://schemas.openxmlformats.org/officeDocument/2006/relationships/hyperlink" Target="https://podminky.urs.cz/item/CS_URS_2022_01/721141103" TargetMode="External" /><Relationship Id="rId46" Type="http://schemas.openxmlformats.org/officeDocument/2006/relationships/hyperlink" Target="https://podminky.urs.cz/item/CS_URS_2022_01/721173401" TargetMode="External" /><Relationship Id="rId47" Type="http://schemas.openxmlformats.org/officeDocument/2006/relationships/hyperlink" Target="https://podminky.urs.cz/item/CS_URS_2022_01/721173402" TargetMode="External" /><Relationship Id="rId48" Type="http://schemas.openxmlformats.org/officeDocument/2006/relationships/hyperlink" Target="https://podminky.urs.cz/item/CS_URS_2022_01/721173403" TargetMode="External" /><Relationship Id="rId49" Type="http://schemas.openxmlformats.org/officeDocument/2006/relationships/hyperlink" Target="https://podminky.urs.cz/item/CS_URS_2022_01/721174042" TargetMode="External" /><Relationship Id="rId50" Type="http://schemas.openxmlformats.org/officeDocument/2006/relationships/hyperlink" Target="https://podminky.urs.cz/item/CS_URS_2022_01/721174043" TargetMode="External" /><Relationship Id="rId51" Type="http://schemas.openxmlformats.org/officeDocument/2006/relationships/hyperlink" Target="https://podminky.urs.cz/item/CS_URS_2022_01/721174045" TargetMode="External" /><Relationship Id="rId52" Type="http://schemas.openxmlformats.org/officeDocument/2006/relationships/hyperlink" Target="https://podminky.urs.cz/item/CS_URS_2022_01/721194104" TargetMode="External" /><Relationship Id="rId53" Type="http://schemas.openxmlformats.org/officeDocument/2006/relationships/hyperlink" Target="https://podminky.urs.cz/item/CS_URS_2022_01/721194105" TargetMode="External" /><Relationship Id="rId54" Type="http://schemas.openxmlformats.org/officeDocument/2006/relationships/hyperlink" Target="https://podminky.urs.cz/item/CS_URS_2022_01/721194109" TargetMode="External" /><Relationship Id="rId55" Type="http://schemas.openxmlformats.org/officeDocument/2006/relationships/hyperlink" Target="https://podminky.urs.cz/item/CS_URS_2022_01/721211422" TargetMode="External" /><Relationship Id="rId56" Type="http://schemas.openxmlformats.org/officeDocument/2006/relationships/hyperlink" Target="https://podminky.urs.cz/item/CS_URS_2022_01/721211611" TargetMode="External" /><Relationship Id="rId57" Type="http://schemas.openxmlformats.org/officeDocument/2006/relationships/hyperlink" Target="https://podminky.urs.cz/item/CS_URS_2022_01/721212123" TargetMode="External" /><Relationship Id="rId58" Type="http://schemas.openxmlformats.org/officeDocument/2006/relationships/hyperlink" Target="https://podminky.urs.cz/item/CS_URS_2022_01/721229111" TargetMode="External" /><Relationship Id="rId59" Type="http://schemas.openxmlformats.org/officeDocument/2006/relationships/hyperlink" Target="https://podminky.urs.cz/item/CS_URS_2022_01/721241102" TargetMode="External" /><Relationship Id="rId60" Type="http://schemas.openxmlformats.org/officeDocument/2006/relationships/hyperlink" Target="https://podminky.urs.cz/item/CS_URS_2022_01/721242804" TargetMode="External" /><Relationship Id="rId61" Type="http://schemas.openxmlformats.org/officeDocument/2006/relationships/hyperlink" Target="https://podminky.urs.cz/item/CS_URS_2022_01/721274123" TargetMode="External" /><Relationship Id="rId62" Type="http://schemas.openxmlformats.org/officeDocument/2006/relationships/hyperlink" Target="https://podminky.urs.cz/item/CS_URS_2022_01/721290111" TargetMode="External" /><Relationship Id="rId63" Type="http://schemas.openxmlformats.org/officeDocument/2006/relationships/hyperlink" Target="https://podminky.urs.cz/item/CS_URS_2022_01/721290112" TargetMode="External" /><Relationship Id="rId64" Type="http://schemas.openxmlformats.org/officeDocument/2006/relationships/hyperlink" Target="https://podminky.urs.cz/item/CS_URS_2022_01/998721101" TargetMode="External" /><Relationship Id="rId65" Type="http://schemas.openxmlformats.org/officeDocument/2006/relationships/hyperlink" Target="https://podminky.urs.cz/item/CS_URS_2022_01/998721181" TargetMode="External" /><Relationship Id="rId66" Type="http://schemas.openxmlformats.org/officeDocument/2006/relationships/hyperlink" Target="https://podminky.urs.cz/item/CS_URS_2022_01/722175002" TargetMode="External" /><Relationship Id="rId67" Type="http://schemas.openxmlformats.org/officeDocument/2006/relationships/hyperlink" Target="https://podminky.urs.cz/item/CS_URS_2022_01/722175003" TargetMode="External" /><Relationship Id="rId68" Type="http://schemas.openxmlformats.org/officeDocument/2006/relationships/hyperlink" Target="https://podminky.urs.cz/item/CS_URS_2022_01/722175004" TargetMode="External" /><Relationship Id="rId69" Type="http://schemas.openxmlformats.org/officeDocument/2006/relationships/hyperlink" Target="https://podminky.urs.cz/item/CS_URS_2022_01/722175005" TargetMode="External" /><Relationship Id="rId70" Type="http://schemas.openxmlformats.org/officeDocument/2006/relationships/hyperlink" Target="https://podminky.urs.cz/item/CS_URS_2022_01/722181222" TargetMode="External" /><Relationship Id="rId71" Type="http://schemas.openxmlformats.org/officeDocument/2006/relationships/hyperlink" Target="https://podminky.urs.cz/item/CS_URS_2022_01/722181241" TargetMode="External" /><Relationship Id="rId72" Type="http://schemas.openxmlformats.org/officeDocument/2006/relationships/hyperlink" Target="https://podminky.urs.cz/item/CS_URS_2022_01/722182012" TargetMode="External" /><Relationship Id="rId73" Type="http://schemas.openxmlformats.org/officeDocument/2006/relationships/hyperlink" Target="https://podminky.urs.cz/item/CS_URS_2022_01/722182013" TargetMode="External" /><Relationship Id="rId74" Type="http://schemas.openxmlformats.org/officeDocument/2006/relationships/hyperlink" Target="https://podminky.urs.cz/item/CS_URS_2022_01/722190401" TargetMode="External" /><Relationship Id="rId75" Type="http://schemas.openxmlformats.org/officeDocument/2006/relationships/hyperlink" Target="https://podminky.urs.cz/item/CS_URS_2022_01/722232044" TargetMode="External" /><Relationship Id="rId76" Type="http://schemas.openxmlformats.org/officeDocument/2006/relationships/hyperlink" Target="https://podminky.urs.cz/item/CS_URS_2022_01/722232045" TargetMode="External" /><Relationship Id="rId77" Type="http://schemas.openxmlformats.org/officeDocument/2006/relationships/hyperlink" Target="https://podminky.urs.cz/item/CS_URS_2022_01/722290226" TargetMode="External" /><Relationship Id="rId78" Type="http://schemas.openxmlformats.org/officeDocument/2006/relationships/hyperlink" Target="https://podminky.urs.cz/item/CS_URS_2022_01/722290234" TargetMode="External" /><Relationship Id="rId79" Type="http://schemas.openxmlformats.org/officeDocument/2006/relationships/hyperlink" Target="https://podminky.urs.cz/item/CS_URS_2022_01/998722101" TargetMode="External" /><Relationship Id="rId80" Type="http://schemas.openxmlformats.org/officeDocument/2006/relationships/hyperlink" Target="https://podminky.urs.cz/item/CS_URS_2022_01/998722181" TargetMode="External" /><Relationship Id="rId81" Type="http://schemas.openxmlformats.org/officeDocument/2006/relationships/hyperlink" Target="https://podminky.urs.cz/item/CS_URS_2022_01/723111205" TargetMode="External" /><Relationship Id="rId82" Type="http://schemas.openxmlformats.org/officeDocument/2006/relationships/hyperlink" Target="https://podminky.urs.cz/item/CS_URS_2022_01/723111206" TargetMode="External" /><Relationship Id="rId83" Type="http://schemas.openxmlformats.org/officeDocument/2006/relationships/hyperlink" Target="https://podminky.urs.cz/item/CS_URS_2022_01/723231163" TargetMode="External" /><Relationship Id="rId84" Type="http://schemas.openxmlformats.org/officeDocument/2006/relationships/hyperlink" Target="https://podminky.urs.cz/item/CS_URS_2022_01/998723101" TargetMode="External" /><Relationship Id="rId85" Type="http://schemas.openxmlformats.org/officeDocument/2006/relationships/hyperlink" Target="https://podminky.urs.cz/item/CS_URS_2022_01/998723181" TargetMode="External" /><Relationship Id="rId86" Type="http://schemas.openxmlformats.org/officeDocument/2006/relationships/hyperlink" Target="https://podminky.urs.cz/item/CS_URS_2022_01/725112022" TargetMode="External" /><Relationship Id="rId87" Type="http://schemas.openxmlformats.org/officeDocument/2006/relationships/hyperlink" Target="https://podminky.urs.cz/item/CS_URS_2022_01/725211602" TargetMode="External" /><Relationship Id="rId88" Type="http://schemas.openxmlformats.org/officeDocument/2006/relationships/hyperlink" Target="https://podminky.urs.cz/item/CS_URS_2022_01/725214113" TargetMode="External" /><Relationship Id="rId89" Type="http://schemas.openxmlformats.org/officeDocument/2006/relationships/hyperlink" Target="https://podminky.urs.cz/item/CS_URS_2022_01/725241213" TargetMode="External" /><Relationship Id="rId90" Type="http://schemas.openxmlformats.org/officeDocument/2006/relationships/hyperlink" Target="https://podminky.urs.cz/item/CS_URS_2022_01/725244724" TargetMode="External" /><Relationship Id="rId91" Type="http://schemas.openxmlformats.org/officeDocument/2006/relationships/hyperlink" Target="https://podminky.urs.cz/item/CS_URS_2022_01/725339111" TargetMode="External" /><Relationship Id="rId92" Type="http://schemas.openxmlformats.org/officeDocument/2006/relationships/hyperlink" Target="https://podminky.urs.cz/item/CS_URS_2022_01/725532114" TargetMode="External" /><Relationship Id="rId93" Type="http://schemas.openxmlformats.org/officeDocument/2006/relationships/hyperlink" Target="https://podminky.urs.cz/item/CS_URS_2022_01/725813111" TargetMode="External" /><Relationship Id="rId94" Type="http://schemas.openxmlformats.org/officeDocument/2006/relationships/hyperlink" Target="https://podminky.urs.cz/item/CS_URS_2022_01/725822613" TargetMode="External" /><Relationship Id="rId95" Type="http://schemas.openxmlformats.org/officeDocument/2006/relationships/hyperlink" Target="https://podminky.urs.cz/item/CS_URS_2022_01/725829121" TargetMode="External" /><Relationship Id="rId96" Type="http://schemas.openxmlformats.org/officeDocument/2006/relationships/hyperlink" Target="https://podminky.urs.cz/item/CS_URS_2022_01/725849412" TargetMode="External" /><Relationship Id="rId97" Type="http://schemas.openxmlformats.org/officeDocument/2006/relationships/hyperlink" Target="https://podminky.urs.cz/item/CS_URS_2022_01/998725101" TargetMode="External" /><Relationship Id="rId98" Type="http://schemas.openxmlformats.org/officeDocument/2006/relationships/hyperlink" Target="https://podminky.urs.cz/item/CS_URS_2022_01/998725181" TargetMode="External" /><Relationship Id="rId99" Type="http://schemas.openxmlformats.org/officeDocument/2006/relationships/hyperlink" Target="https://podminky.urs.cz/item/CS_URS_2022_01/726111031" TargetMode="External" /><Relationship Id="rId100" Type="http://schemas.openxmlformats.org/officeDocument/2006/relationships/hyperlink" Target="https://podminky.urs.cz/item/CS_URS_2022_01/998726111" TargetMode="External" /><Relationship Id="rId101" Type="http://schemas.openxmlformats.org/officeDocument/2006/relationships/hyperlink" Target="https://podminky.urs.cz/item/CS_URS_2022_01/998726181" TargetMode="External" /><Relationship Id="rId102" Type="http://schemas.openxmlformats.org/officeDocument/2006/relationships/hyperlink" Target="https://podminky.urs.cz/item/CS_URS_2022_01/783614551" TargetMode="External" /><Relationship Id="rId103" Type="http://schemas.openxmlformats.org/officeDocument/2006/relationships/hyperlink" Target="https://podminky.urs.cz/item/CS_URS_2022_01/783617601" TargetMode="External" /><Relationship Id="rId104" Type="http://schemas.openxmlformats.org/officeDocument/2006/relationships/hyperlink" Target="https://podminky.urs.cz/item/CS_URS_2022_01/230205035" TargetMode="External" /><Relationship Id="rId10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2123001" TargetMode="External" /><Relationship Id="rId2" Type="http://schemas.openxmlformats.org/officeDocument/2006/relationships/hyperlink" Target="https://podminky.urs.cz/item/CS_URS_2022_01/742220211" TargetMode="External" /><Relationship Id="rId3" Type="http://schemas.openxmlformats.org/officeDocument/2006/relationships/hyperlink" Target="https://podminky.urs.cz/item/CS_URS_2022_01/742220161" TargetMode="External" /><Relationship Id="rId4" Type="http://schemas.openxmlformats.org/officeDocument/2006/relationships/hyperlink" Target="https://podminky.urs.cz/item/CS_URS_2022_01/742220031" TargetMode="External" /><Relationship Id="rId5" Type="http://schemas.openxmlformats.org/officeDocument/2006/relationships/hyperlink" Target="https://podminky.urs.cz/item/CS_URS_2022_01/742220071" TargetMode="External" /><Relationship Id="rId6" Type="http://schemas.openxmlformats.org/officeDocument/2006/relationships/hyperlink" Target="https://podminky.urs.cz/item/CS_URS_2022_01/742220081" TargetMode="External" /><Relationship Id="rId7" Type="http://schemas.openxmlformats.org/officeDocument/2006/relationships/hyperlink" Target="https://podminky.urs.cz/item/CS_URS_2022_01/742320011" TargetMode="External" /><Relationship Id="rId8" Type="http://schemas.openxmlformats.org/officeDocument/2006/relationships/hyperlink" Target="https://podminky.urs.cz/item/CS_URS_2022_01/742220141" TargetMode="External" /><Relationship Id="rId9" Type="http://schemas.openxmlformats.org/officeDocument/2006/relationships/hyperlink" Target="https://podminky.urs.cz/item/CS_URS_2022_01/742220255" TargetMode="External" /><Relationship Id="rId10" Type="http://schemas.openxmlformats.org/officeDocument/2006/relationships/hyperlink" Target="https://podminky.urs.cz/item/CS_URS_2022_01/742220256" TargetMode="External" /><Relationship Id="rId11" Type="http://schemas.openxmlformats.org/officeDocument/2006/relationships/hyperlink" Target="https://podminky.urs.cz/item/CS_URS_2022_01/742220232" TargetMode="External" /><Relationship Id="rId12" Type="http://schemas.openxmlformats.org/officeDocument/2006/relationships/hyperlink" Target="https://podminky.urs.cz/item/CS_URS_2022_01/742220235" TargetMode="External" /><Relationship Id="rId13" Type="http://schemas.openxmlformats.org/officeDocument/2006/relationships/hyperlink" Target="https://podminky.urs.cz/item/CS_URS_2022_01/742220053" TargetMode="External" /><Relationship Id="rId14" Type="http://schemas.openxmlformats.org/officeDocument/2006/relationships/hyperlink" Target="https://podminky.urs.cz/item/CS_URS_2022_01/742121001" TargetMode="External" /><Relationship Id="rId15" Type="http://schemas.openxmlformats.org/officeDocument/2006/relationships/hyperlink" Target="https://podminky.urs.cz/item/CS_URS_2022_01/742110041" TargetMode="External" /><Relationship Id="rId16" Type="http://schemas.openxmlformats.org/officeDocument/2006/relationships/hyperlink" Target="https://podminky.urs.cz/item/CS_URS_2022_01/742220401" TargetMode="External" /><Relationship Id="rId17" Type="http://schemas.openxmlformats.org/officeDocument/2006/relationships/hyperlink" Target="https://podminky.urs.cz/item/CS_URS_2022_01/742220402" TargetMode="External" /><Relationship Id="rId18" Type="http://schemas.openxmlformats.org/officeDocument/2006/relationships/hyperlink" Target="https://podminky.urs.cz/item/CS_URS_2022_01/742220411" TargetMode="External" /><Relationship Id="rId19" Type="http://schemas.openxmlformats.org/officeDocument/2006/relationships/hyperlink" Target="https://podminky.urs.cz/item/CS_URS_2022_01/742220511" TargetMode="External" /><Relationship Id="rId20" Type="http://schemas.openxmlformats.org/officeDocument/2006/relationships/hyperlink" Target="https://podminky.urs.cz/item/CS_URS_2022_01/742190004" TargetMode="External" /><Relationship Id="rId21" Type="http://schemas.openxmlformats.org/officeDocument/2006/relationships/hyperlink" Target="https://podminky.urs.cz/item/CS_URS_2022_01/742240022" TargetMode="External" /><Relationship Id="rId22" Type="http://schemas.openxmlformats.org/officeDocument/2006/relationships/hyperlink" Target="https://podminky.urs.cz/item/CS_URS_2022_01/742240023" TargetMode="External" /><Relationship Id="rId23" Type="http://schemas.openxmlformats.org/officeDocument/2006/relationships/hyperlink" Target="https://podminky.urs.cz/item/CS_URS_2022_01/742240007" TargetMode="External" /><Relationship Id="rId24" Type="http://schemas.openxmlformats.org/officeDocument/2006/relationships/hyperlink" Target="https://podminky.urs.cz/item/CS_URS_2022_01/742210006" TargetMode="External" /><Relationship Id="rId25" Type="http://schemas.openxmlformats.org/officeDocument/2006/relationships/hyperlink" Target="https://podminky.urs.cz/item/CS_URS_2022_01/742210071" TargetMode="External" /><Relationship Id="rId26" Type="http://schemas.openxmlformats.org/officeDocument/2006/relationships/hyperlink" Target="https://podminky.urs.cz/item/CS_URS_2022_01/742210031" TargetMode="External" /><Relationship Id="rId27" Type="http://schemas.openxmlformats.org/officeDocument/2006/relationships/hyperlink" Target="https://podminky.urs.cz/item/CS_URS_2022_01/742210041" TargetMode="External" /><Relationship Id="rId28" Type="http://schemas.openxmlformats.org/officeDocument/2006/relationships/hyperlink" Target="https://podminky.urs.cz/item/CS_URS_2022_01/742210261" TargetMode="External" /><Relationship Id="rId29" Type="http://schemas.openxmlformats.org/officeDocument/2006/relationships/hyperlink" Target="https://podminky.urs.cz/item/CS_URS_2022_01/742123001" TargetMode="External" /><Relationship Id="rId30" Type="http://schemas.openxmlformats.org/officeDocument/2006/relationships/hyperlink" Target="https://podminky.urs.cz/item/CS_URS_2022_01/742210151" TargetMode="External" /><Relationship Id="rId31" Type="http://schemas.openxmlformats.org/officeDocument/2006/relationships/hyperlink" Target="https://podminky.urs.cz/item/CS_URS_2022_01/742210121" TargetMode="External" /><Relationship Id="rId32" Type="http://schemas.openxmlformats.org/officeDocument/2006/relationships/hyperlink" Target="https://podminky.urs.cz/item/CS_URS_2022_01/742210131" TargetMode="External" /><Relationship Id="rId33" Type="http://schemas.openxmlformats.org/officeDocument/2006/relationships/hyperlink" Target="https://podminky.urs.cz/item/CS_URS_2022_01/742210303" TargetMode="External" /><Relationship Id="rId34" Type="http://schemas.openxmlformats.org/officeDocument/2006/relationships/hyperlink" Target="https://podminky.urs.cz/item/CS_URS_2022_01/742210305" TargetMode="External" /><Relationship Id="rId35" Type="http://schemas.openxmlformats.org/officeDocument/2006/relationships/hyperlink" Target="https://podminky.urs.cz/item/CS_URS_2022_01/742210251" TargetMode="External" /><Relationship Id="rId36" Type="http://schemas.openxmlformats.org/officeDocument/2006/relationships/hyperlink" Target="https://podminky.urs.cz/item/CS_URS_2022_01/742121001" TargetMode="External" /><Relationship Id="rId37" Type="http://schemas.openxmlformats.org/officeDocument/2006/relationships/hyperlink" Target="https://podminky.urs.cz/item/CS_URS_2022_01/742110011" TargetMode="External" /><Relationship Id="rId38" Type="http://schemas.openxmlformats.org/officeDocument/2006/relationships/hyperlink" Target="https://podminky.urs.cz/item/CS_URS_2022_01/742111001" TargetMode="External" /><Relationship Id="rId39" Type="http://schemas.openxmlformats.org/officeDocument/2006/relationships/hyperlink" Target="https://podminky.urs.cz/item/CS_URS_2022_01/742190004" TargetMode="External" /><Relationship Id="rId40" Type="http://schemas.openxmlformats.org/officeDocument/2006/relationships/hyperlink" Target="https://podminky.urs.cz/item/CS_URS_2022_01/742210421" TargetMode="External" /><Relationship Id="rId41" Type="http://schemas.openxmlformats.org/officeDocument/2006/relationships/hyperlink" Target="https://podminky.urs.cz/item/CS_URS_2022_01/742210503" TargetMode="External" /><Relationship Id="rId42" Type="http://schemas.openxmlformats.org/officeDocument/2006/relationships/hyperlink" Target="https://podminky.urs.cz/item/CS_URS_2022_01/742210521" TargetMode="External" /><Relationship Id="rId43" Type="http://schemas.openxmlformats.org/officeDocument/2006/relationships/hyperlink" Target="https://podminky.urs.cz/item/CS_URS_2022_01/742330022" TargetMode="External" /><Relationship Id="rId44" Type="http://schemas.openxmlformats.org/officeDocument/2006/relationships/hyperlink" Target="https://podminky.urs.cz/item/CS_URS_2022_01/742330024" TargetMode="External" /><Relationship Id="rId45" Type="http://schemas.openxmlformats.org/officeDocument/2006/relationships/hyperlink" Target="https://podminky.urs.cz/item/CS_URS_2022_01/742330023" TargetMode="External" /><Relationship Id="rId46" Type="http://schemas.openxmlformats.org/officeDocument/2006/relationships/hyperlink" Target="https://podminky.urs.cz/item/CS_URS_2022_01/742330042" TargetMode="External" /><Relationship Id="rId47" Type="http://schemas.openxmlformats.org/officeDocument/2006/relationships/hyperlink" Target="https://podminky.urs.cz/item/CS_URS_2022_01/742330011" TargetMode="External" /><Relationship Id="rId48" Type="http://schemas.openxmlformats.org/officeDocument/2006/relationships/hyperlink" Target="https://podminky.urs.cz/item/CS_URS_2022_01/742121001" TargetMode="External" /><Relationship Id="rId49" Type="http://schemas.openxmlformats.org/officeDocument/2006/relationships/hyperlink" Target="https://podminky.urs.cz/item/CS_URS_2022_01/742110041" TargetMode="External" /><Relationship Id="rId50" Type="http://schemas.openxmlformats.org/officeDocument/2006/relationships/hyperlink" Target="https://podminky.urs.cz/item/CS_URS_2022_01/742190004" TargetMode="External" /><Relationship Id="rId51" Type="http://schemas.openxmlformats.org/officeDocument/2006/relationships/hyperlink" Target="https://podminky.urs.cz/item/CS_URS_2022_01/742330051" TargetMode="External" /><Relationship Id="rId52" Type="http://schemas.openxmlformats.org/officeDocument/2006/relationships/hyperlink" Target="https://podminky.urs.cz/item/CS_URS_2022_01/742330052" TargetMode="External" /><Relationship Id="rId53" Type="http://schemas.openxmlformats.org/officeDocument/2006/relationships/hyperlink" Target="https://podminky.urs.cz/item/CS_URS_2022_01/742330101" TargetMode="External" /><Relationship Id="rId54" Type="http://schemas.openxmlformats.org/officeDocument/2006/relationships/hyperlink" Target="https://podminky.urs.cz/item/CS_URS_2022_01/742230003" TargetMode="External" /><Relationship Id="rId55" Type="http://schemas.openxmlformats.org/officeDocument/2006/relationships/hyperlink" Target="https://podminky.urs.cz/item/CS_URS_2022_01/742230004" TargetMode="External" /><Relationship Id="rId56" Type="http://schemas.openxmlformats.org/officeDocument/2006/relationships/hyperlink" Target="https://podminky.urs.cz/item/CS_URS_2022_01/742230103" TargetMode="External" /><Relationship Id="rId57" Type="http://schemas.openxmlformats.org/officeDocument/2006/relationships/hyperlink" Target="https://podminky.urs.cz/item/CS_URS_2022_01/742230001" TargetMode="External" /><Relationship Id="rId58" Type="http://schemas.openxmlformats.org/officeDocument/2006/relationships/hyperlink" Target="https://podminky.urs.cz/item/CS_URS_2022_01/742330001" TargetMode="External" /><Relationship Id="rId59" Type="http://schemas.openxmlformats.org/officeDocument/2006/relationships/hyperlink" Target="https://podminky.urs.cz/item/CS_URS_2022_01/742330021" TargetMode="External" /><Relationship Id="rId60" Type="http://schemas.openxmlformats.org/officeDocument/2006/relationships/hyperlink" Target="https://podminky.urs.cz/item/CS_URS_2022_01/742330022" TargetMode="External" /><Relationship Id="rId61" Type="http://schemas.openxmlformats.org/officeDocument/2006/relationships/hyperlink" Target="https://podminky.urs.cz/item/CS_URS_2022_01/742330024" TargetMode="External" /><Relationship Id="rId62" Type="http://schemas.openxmlformats.org/officeDocument/2006/relationships/hyperlink" Target="https://podminky.urs.cz/item/CS_URS_2022_01/742330023" TargetMode="External" /><Relationship Id="rId63" Type="http://schemas.openxmlformats.org/officeDocument/2006/relationships/hyperlink" Target="https://podminky.urs.cz/item/CS_URS_2022_01/742330042" TargetMode="External" /><Relationship Id="rId64" Type="http://schemas.openxmlformats.org/officeDocument/2006/relationships/hyperlink" Target="https://podminky.urs.cz/item/CS_URS_2022_01/742330026" TargetMode="External" /><Relationship Id="rId65" Type="http://schemas.openxmlformats.org/officeDocument/2006/relationships/hyperlink" Target="https://podminky.urs.cz/item/CS_URS_2022_01/742330028" TargetMode="External" /><Relationship Id="rId66" Type="http://schemas.openxmlformats.org/officeDocument/2006/relationships/hyperlink" Target="https://podminky.urs.cz/item/CS_URS_2022_01/742330031" TargetMode="External" /><Relationship Id="rId67" Type="http://schemas.openxmlformats.org/officeDocument/2006/relationships/hyperlink" Target="https://podminky.urs.cz/item/CS_URS_2022_01/742121001" TargetMode="External" /><Relationship Id="rId68" Type="http://schemas.openxmlformats.org/officeDocument/2006/relationships/hyperlink" Target="https://podminky.urs.cz/item/CS_URS_2022_01/742110041" TargetMode="External" /><Relationship Id="rId69" Type="http://schemas.openxmlformats.org/officeDocument/2006/relationships/hyperlink" Target="https://podminky.urs.cz/item/CS_URS_2022_01/742190004" TargetMode="External" /><Relationship Id="rId70" Type="http://schemas.openxmlformats.org/officeDocument/2006/relationships/hyperlink" Target="https://podminky.urs.cz/item/CS_URS_2022_01/742330051" TargetMode="External" /><Relationship Id="rId71" Type="http://schemas.openxmlformats.org/officeDocument/2006/relationships/hyperlink" Target="https://podminky.urs.cz/item/CS_URS_2022_01/742330052" TargetMode="External" /><Relationship Id="rId72" Type="http://schemas.openxmlformats.org/officeDocument/2006/relationships/hyperlink" Target="https://podminky.urs.cz/item/CS_URS_2022_01/742330101" TargetMode="External" /><Relationship Id="rId73" Type="http://schemas.openxmlformats.org/officeDocument/2006/relationships/hyperlink" Target="https://podminky.urs.cz/item/CS_URS_2022_01/742330102" TargetMode="External" /><Relationship Id="rId74" Type="http://schemas.openxmlformats.org/officeDocument/2006/relationships/hyperlink" Target="https://podminky.urs.cz/item/CS_URS_2022_01/742310002" TargetMode="External" /><Relationship Id="rId75" Type="http://schemas.openxmlformats.org/officeDocument/2006/relationships/hyperlink" Target="https://podminky.urs.cz/item/CS_URS_2022_01/742310004" TargetMode="External" /><Relationship Id="rId76" Type="http://schemas.openxmlformats.org/officeDocument/2006/relationships/hyperlink" Target="https://podminky.urs.cz/item/CS_URS_2022_01/742310001" TargetMode="External" /><Relationship Id="rId77" Type="http://schemas.openxmlformats.org/officeDocument/2006/relationships/hyperlink" Target="https://podminky.urs.cz/item/CS_URS_2022_01/742310006" TargetMode="External" /><Relationship Id="rId78" Type="http://schemas.openxmlformats.org/officeDocument/2006/relationships/hyperlink" Target="https://podminky.urs.cz/item/CS_URS_2022_01/742320011" TargetMode="External" /><Relationship Id="rId79" Type="http://schemas.openxmlformats.org/officeDocument/2006/relationships/hyperlink" Target="https://podminky.urs.cz/item/CS_URS_2022_01/742121001" TargetMode="External" /><Relationship Id="rId80" Type="http://schemas.openxmlformats.org/officeDocument/2006/relationships/hyperlink" Target="https://podminky.urs.cz/item/CS_URS_2022_01/742110041" TargetMode="External" /><Relationship Id="rId81" Type="http://schemas.openxmlformats.org/officeDocument/2006/relationships/hyperlink" Target="https://podminky.urs.cz/item/CS_URS_2022_01/742190004" TargetMode="External" /><Relationship Id="rId82" Type="http://schemas.openxmlformats.org/officeDocument/2006/relationships/hyperlink" Target="https://podminky.urs.cz/item/CS_URS_2022_01/460010023" TargetMode="External" /><Relationship Id="rId83" Type="http://schemas.openxmlformats.org/officeDocument/2006/relationships/hyperlink" Target="https://podminky.urs.cz/item/CS_URS_2022_01/460161462" TargetMode="External" /><Relationship Id="rId84" Type="http://schemas.openxmlformats.org/officeDocument/2006/relationships/hyperlink" Target="https://podminky.urs.cz/item/CS_URS_2022_01/460661314" TargetMode="External" /><Relationship Id="rId85" Type="http://schemas.openxmlformats.org/officeDocument/2006/relationships/hyperlink" Target="https://podminky.urs.cz/item/CS_URS_2022_01/460431462" TargetMode="External" /><Relationship Id="rId8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51510041" TargetMode="External" /><Relationship Id="rId2" Type="http://schemas.openxmlformats.org/officeDocument/2006/relationships/hyperlink" Target="https://podminky.urs.cz/item/CS_URS_2024_01/751510042" TargetMode="External" /><Relationship Id="rId3" Type="http://schemas.openxmlformats.org/officeDocument/2006/relationships/hyperlink" Target="https://podminky.urs.cz/item/CS_URS_2024_01/210230005" TargetMode="External" /><Relationship Id="rId4" Type="http://schemas.openxmlformats.org/officeDocument/2006/relationships/hyperlink" Target="https://podminky.urs.cz/item/CS_URS_2024_01/998751201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002000" TargetMode="External" /><Relationship Id="rId2" Type="http://schemas.openxmlformats.org/officeDocument/2006/relationships/hyperlink" Target="https://podminky.urs.cz/item/CS_URS_2022_01/013254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43194000" TargetMode="External" /><Relationship Id="rId5" Type="http://schemas.openxmlformats.org/officeDocument/2006/relationships/hyperlink" Target="https://podminky.urs.cz/item/CS_URS_2022_01/045203000" TargetMode="External" /><Relationship Id="rId6" Type="http://schemas.openxmlformats.org/officeDocument/2006/relationships/hyperlink" Target="https://podminky.urs.cz/item/CS_URS_2022_01/045303000" TargetMode="External" /><Relationship Id="rId7" Type="http://schemas.openxmlformats.org/officeDocument/2006/relationships/hyperlink" Target="https://podminky.urs.cz/item/CS_URS_2022_01/091404000" TargetMode="External" /><Relationship Id="rId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35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rev_220221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v suterénu objektu č.21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parc. č.1864/57, k.ú. 782271 Vinařice u Kladna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Sládečkovo vlastivědné muzeum v Kladně, p.o.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 xml:space="preserve">ing. arch. Petr Pašek 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ROUND(SUM(AG55:AG61),2)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ROUND(SUM(AS55:AS61),2)</f>
        <v>0</v>
      </c>
      <c r="AT54" s="109">
        <f>ROUND(SUM(AV54:AW54),2)</f>
        <v>0</v>
      </c>
      <c r="AU54" s="110">
        <f>ROUND(SUM(AU55:AU61),5)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ROUND(SUM(AZ55:AZ61),2)</f>
        <v>0</v>
      </c>
      <c r="BA54" s="109">
        <f>ROUND(SUM(BA55:BA61),2)</f>
        <v>0</v>
      </c>
      <c r="BB54" s="109">
        <f>ROUND(SUM(BB55:BB61),2)</f>
        <v>0</v>
      </c>
      <c r="BC54" s="109">
        <f>ROUND(SUM(BC55:BC61),2)</f>
        <v>0</v>
      </c>
      <c r="BD54" s="111">
        <f>ROUND(SUM(BD55:BD61),2)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'01 - Stavební část'!P103</f>
        <v>0</v>
      </c>
      <c r="AV55" s="123">
        <f>'01 - Stavební část'!J33</f>
        <v>0</v>
      </c>
      <c r="AW55" s="123">
        <f>'01 - Stavební část'!J34</f>
        <v>0</v>
      </c>
      <c r="AX55" s="123">
        <f>'01 - Stavební část'!J35</f>
        <v>0</v>
      </c>
      <c r="AY55" s="123">
        <f>'01 - Stavební část'!J36</f>
        <v>0</v>
      </c>
      <c r="AZ55" s="123">
        <f>'01 - Stavební část'!F33</f>
        <v>0</v>
      </c>
      <c r="BA55" s="123">
        <f>'01 - Stavební část'!F34</f>
        <v>0</v>
      </c>
      <c r="BB55" s="123">
        <f>'01 - Stavební část'!F35</f>
        <v>0</v>
      </c>
      <c r="BC55" s="123">
        <f>'01 - Stavební část'!F36</f>
        <v>0</v>
      </c>
      <c r="BD55" s="125">
        <f>'01 - Stavební část'!F37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Zdravotně technické 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'02 - Zdravotně technické ...'!P96</f>
        <v>0</v>
      </c>
      <c r="AV56" s="123">
        <f>'02 - Zdravotně technické ...'!J33</f>
        <v>0</v>
      </c>
      <c r="AW56" s="123">
        <f>'02 - Zdravotně technické ...'!J34</f>
        <v>0</v>
      </c>
      <c r="AX56" s="123">
        <f>'02 - Zdravotně technické ...'!J35</f>
        <v>0</v>
      </c>
      <c r="AY56" s="123">
        <f>'02 - Zdravotně technické ...'!J36</f>
        <v>0</v>
      </c>
      <c r="AZ56" s="123">
        <f>'02 - Zdravotně technické ...'!F33</f>
        <v>0</v>
      </c>
      <c r="BA56" s="123">
        <f>'02 - Zdravotně technické ...'!F34</f>
        <v>0</v>
      </c>
      <c r="BB56" s="123">
        <f>'02 - Zdravotně technické ...'!F35</f>
        <v>0</v>
      </c>
      <c r="BC56" s="123">
        <f>'02 - Zdravotně technické ...'!F36</f>
        <v>0</v>
      </c>
      <c r="BD56" s="125">
        <f>'02 - Zdravotně technické 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Vytápění'!J30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v>0</v>
      </c>
      <c r="AT57" s="123">
        <f>ROUND(SUM(AV57:AW57),2)</f>
        <v>0</v>
      </c>
      <c r="AU57" s="124">
        <f>'03 - Vytápění'!P90</f>
        <v>0</v>
      </c>
      <c r="AV57" s="123">
        <f>'03 - Vytápění'!J33</f>
        <v>0</v>
      </c>
      <c r="AW57" s="123">
        <f>'03 - Vytápění'!J34</f>
        <v>0</v>
      </c>
      <c r="AX57" s="123">
        <f>'03 - Vytápění'!J35</f>
        <v>0</v>
      </c>
      <c r="AY57" s="123">
        <f>'03 - Vytápění'!J36</f>
        <v>0</v>
      </c>
      <c r="AZ57" s="123">
        <f>'03 - Vytápění'!F33</f>
        <v>0</v>
      </c>
      <c r="BA57" s="123">
        <f>'03 - Vytápění'!F34</f>
        <v>0</v>
      </c>
      <c r="BB57" s="123">
        <f>'03 - Vytápění'!F35</f>
        <v>0</v>
      </c>
      <c r="BC57" s="123">
        <f>'03 - Vytápění'!F36</f>
        <v>0</v>
      </c>
      <c r="BD57" s="125">
        <f>'03 - Vytápění'!F37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7" customFormat="1" ht="16.5" customHeight="1">
      <c r="A58" s="114" t="s">
        <v>78</v>
      </c>
      <c r="B58" s="115"/>
      <c r="C58" s="116"/>
      <c r="D58" s="117" t="s">
        <v>91</v>
      </c>
      <c r="E58" s="117"/>
      <c r="F58" s="117"/>
      <c r="G58" s="117"/>
      <c r="H58" s="117"/>
      <c r="I58" s="118"/>
      <c r="J58" s="117" t="s">
        <v>92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Elektro - silnoproud'!J30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81</v>
      </c>
      <c r="AR58" s="121"/>
      <c r="AS58" s="122">
        <v>0</v>
      </c>
      <c r="AT58" s="123">
        <f>ROUND(SUM(AV58:AW58),2)</f>
        <v>0</v>
      </c>
      <c r="AU58" s="124">
        <f>'04 - Elektro - silnoproud'!P88</f>
        <v>0</v>
      </c>
      <c r="AV58" s="123">
        <f>'04 - Elektro - silnoproud'!J33</f>
        <v>0</v>
      </c>
      <c r="AW58" s="123">
        <f>'04 - Elektro - silnoproud'!J34</f>
        <v>0</v>
      </c>
      <c r="AX58" s="123">
        <f>'04 - Elektro - silnoproud'!J35</f>
        <v>0</v>
      </c>
      <c r="AY58" s="123">
        <f>'04 - Elektro - silnoproud'!J36</f>
        <v>0</v>
      </c>
      <c r="AZ58" s="123">
        <f>'04 - Elektro - silnoproud'!F33</f>
        <v>0</v>
      </c>
      <c r="BA58" s="123">
        <f>'04 - Elektro - silnoproud'!F34</f>
        <v>0</v>
      </c>
      <c r="BB58" s="123">
        <f>'04 - Elektro - silnoproud'!F35</f>
        <v>0</v>
      </c>
      <c r="BC58" s="123">
        <f>'04 - Elektro - silnoproud'!F36</f>
        <v>0</v>
      </c>
      <c r="BD58" s="125">
        <f>'04 - Elektro - silnoproud'!F37</f>
        <v>0</v>
      </c>
      <c r="BE58" s="7"/>
      <c r="BT58" s="126" t="s">
        <v>82</v>
      </c>
      <c r="BV58" s="126" t="s">
        <v>76</v>
      </c>
      <c r="BW58" s="126" t="s">
        <v>93</v>
      </c>
      <c r="BX58" s="126" t="s">
        <v>5</v>
      </c>
      <c r="CL58" s="126" t="s">
        <v>19</v>
      </c>
      <c r="CM58" s="126" t="s">
        <v>84</v>
      </c>
    </row>
    <row r="59" s="7" customFormat="1" ht="16.5" customHeight="1">
      <c r="A59" s="114" t="s">
        <v>78</v>
      </c>
      <c r="B59" s="115"/>
      <c r="C59" s="116"/>
      <c r="D59" s="117" t="s">
        <v>94</v>
      </c>
      <c r="E59" s="117"/>
      <c r="F59" s="117"/>
      <c r="G59" s="117"/>
      <c r="H59" s="117"/>
      <c r="I59" s="118"/>
      <c r="J59" s="117" t="s">
        <v>95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Elektro - slaboproud'!J30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81</v>
      </c>
      <c r="AR59" s="121"/>
      <c r="AS59" s="122">
        <v>0</v>
      </c>
      <c r="AT59" s="123">
        <f>ROUND(SUM(AV59:AW59),2)</f>
        <v>0</v>
      </c>
      <c r="AU59" s="124">
        <f>'05 - Elektro - slaboproud'!P86</f>
        <v>0</v>
      </c>
      <c r="AV59" s="123">
        <f>'05 - Elektro - slaboproud'!J33</f>
        <v>0</v>
      </c>
      <c r="AW59" s="123">
        <f>'05 - Elektro - slaboproud'!J34</f>
        <v>0</v>
      </c>
      <c r="AX59" s="123">
        <f>'05 - Elektro - slaboproud'!J35</f>
        <v>0</v>
      </c>
      <c r="AY59" s="123">
        <f>'05 - Elektro - slaboproud'!J36</f>
        <v>0</v>
      </c>
      <c r="AZ59" s="123">
        <f>'05 - Elektro - slaboproud'!F33</f>
        <v>0</v>
      </c>
      <c r="BA59" s="123">
        <f>'05 - Elektro - slaboproud'!F34</f>
        <v>0</v>
      </c>
      <c r="BB59" s="123">
        <f>'05 - Elektro - slaboproud'!F35</f>
        <v>0</v>
      </c>
      <c r="BC59" s="123">
        <f>'05 - Elektro - slaboproud'!F36</f>
        <v>0</v>
      </c>
      <c r="BD59" s="125">
        <f>'05 - Elektro - slaboproud'!F37</f>
        <v>0</v>
      </c>
      <c r="BE59" s="7"/>
      <c r="BT59" s="126" t="s">
        <v>82</v>
      </c>
      <c r="BV59" s="126" t="s">
        <v>76</v>
      </c>
      <c r="BW59" s="126" t="s">
        <v>96</v>
      </c>
      <c r="BX59" s="126" t="s">
        <v>5</v>
      </c>
      <c r="CL59" s="126" t="s">
        <v>19</v>
      </c>
      <c r="CM59" s="126" t="s">
        <v>84</v>
      </c>
    </row>
    <row r="60" s="7" customFormat="1" ht="16.5" customHeight="1">
      <c r="A60" s="114" t="s">
        <v>78</v>
      </c>
      <c r="B60" s="115"/>
      <c r="C60" s="116"/>
      <c r="D60" s="117" t="s">
        <v>97</v>
      </c>
      <c r="E60" s="117"/>
      <c r="F60" s="117"/>
      <c r="G60" s="117"/>
      <c r="H60" s="117"/>
      <c r="I60" s="118"/>
      <c r="J60" s="117" t="s">
        <v>98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Odsávání a filtrace 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81</v>
      </c>
      <c r="AR60" s="121"/>
      <c r="AS60" s="122">
        <v>0</v>
      </c>
      <c r="AT60" s="123">
        <f>ROUND(SUM(AV60:AW60),2)</f>
        <v>0</v>
      </c>
      <c r="AU60" s="124">
        <f>'06 - Odsávání a filtrace ...'!P81</f>
        <v>0</v>
      </c>
      <c r="AV60" s="123">
        <f>'06 - Odsávání a filtrace ...'!J33</f>
        <v>0</v>
      </c>
      <c r="AW60" s="123">
        <f>'06 - Odsávání a filtrace ...'!J34</f>
        <v>0</v>
      </c>
      <c r="AX60" s="123">
        <f>'06 - Odsávání a filtrace ...'!J35</f>
        <v>0</v>
      </c>
      <c r="AY60" s="123">
        <f>'06 - Odsávání a filtrace ...'!J36</f>
        <v>0</v>
      </c>
      <c r="AZ60" s="123">
        <f>'06 - Odsávání a filtrace ...'!F33</f>
        <v>0</v>
      </c>
      <c r="BA60" s="123">
        <f>'06 - Odsávání a filtrace ...'!F34</f>
        <v>0</v>
      </c>
      <c r="BB60" s="123">
        <f>'06 - Odsávání a filtrace ...'!F35</f>
        <v>0</v>
      </c>
      <c r="BC60" s="123">
        <f>'06 - Odsávání a filtrace ...'!F36</f>
        <v>0</v>
      </c>
      <c r="BD60" s="125">
        <f>'06 - Odsávání a filtrace ...'!F37</f>
        <v>0</v>
      </c>
      <c r="BE60" s="7"/>
      <c r="BT60" s="126" t="s">
        <v>82</v>
      </c>
      <c r="BV60" s="126" t="s">
        <v>76</v>
      </c>
      <c r="BW60" s="126" t="s">
        <v>99</v>
      </c>
      <c r="BX60" s="126" t="s">
        <v>5</v>
      </c>
      <c r="CL60" s="126" t="s">
        <v>19</v>
      </c>
      <c r="CM60" s="126" t="s">
        <v>84</v>
      </c>
    </row>
    <row r="61" s="7" customFormat="1" ht="16.5" customHeight="1">
      <c r="A61" s="114" t="s">
        <v>78</v>
      </c>
      <c r="B61" s="115"/>
      <c r="C61" s="116"/>
      <c r="D61" s="117" t="s">
        <v>100</v>
      </c>
      <c r="E61" s="117"/>
      <c r="F61" s="117"/>
      <c r="G61" s="117"/>
      <c r="H61" s="117"/>
      <c r="I61" s="118"/>
      <c r="J61" s="117" t="s">
        <v>101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'VON - Vedlejší a ostatní 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81</v>
      </c>
      <c r="AR61" s="121"/>
      <c r="AS61" s="127">
        <v>0</v>
      </c>
      <c r="AT61" s="128">
        <f>ROUND(SUM(AV61:AW61),2)</f>
        <v>0</v>
      </c>
      <c r="AU61" s="129">
        <f>'VON - Vedlejší a ostatní ...'!P84</f>
        <v>0</v>
      </c>
      <c r="AV61" s="128">
        <f>'VON - Vedlejší a ostatní ...'!J33</f>
        <v>0</v>
      </c>
      <c r="AW61" s="128">
        <f>'VON - Vedlejší a ostatní ...'!J34</f>
        <v>0</v>
      </c>
      <c r="AX61" s="128">
        <f>'VON - Vedlejší a ostatní ...'!J35</f>
        <v>0</v>
      </c>
      <c r="AY61" s="128">
        <f>'VON - Vedlejší a ostatní ...'!J36</f>
        <v>0</v>
      </c>
      <c r="AZ61" s="128">
        <f>'VON - Vedlejší a ostatní ...'!F33</f>
        <v>0</v>
      </c>
      <c r="BA61" s="128">
        <f>'VON - Vedlejší a ostatní ...'!F34</f>
        <v>0</v>
      </c>
      <c r="BB61" s="128">
        <f>'VON - Vedlejší a ostatní ...'!F35</f>
        <v>0</v>
      </c>
      <c r="BC61" s="128">
        <f>'VON - Vedlejší a ostatní ...'!F36</f>
        <v>0</v>
      </c>
      <c r="BD61" s="130">
        <f>'VON - Vedlejší a ostatní ...'!F37</f>
        <v>0</v>
      </c>
      <c r="BE61" s="7"/>
      <c r="BT61" s="126" t="s">
        <v>82</v>
      </c>
      <c r="BV61" s="126" t="s">
        <v>76</v>
      </c>
      <c r="BW61" s="126" t="s">
        <v>102</v>
      </c>
      <c r="BX61" s="126" t="s">
        <v>5</v>
      </c>
      <c r="CL61" s="126" t="s">
        <v>19</v>
      </c>
      <c r="CM61" s="126" t="s">
        <v>84</v>
      </c>
    </row>
    <row r="62" s="2" customFormat="1" ht="30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</sheetData>
  <sheetProtection sheet="1" formatColumns="0" formatRows="0" objects="1" scenarios="1" spinCount="100000" saltValue="kSOgktsDzT72BBByhs/U+jLkY0RIeUvgjTrOZNefFyZHetmDbw0Q1RyYyRyAYCabZT0qB2ntn4Hmi+g2xFwMnQ==" hashValue="Je5WN+SkY3wqVa46NlMv6YxRvqMPdlYMWnZ4JmgvzGnCaPTooRRBdoBz6JSf//sItiMxTbAhL2IbkS0sOOlC8A==" algorithmName="SHA-512" password="A9D1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dravotně technické ...'!C2" display="/"/>
    <hyperlink ref="A57" location="'03 - Vytápění'!C2" display="/"/>
    <hyperlink ref="A58" location="'04 - Elektro - silnoproud'!C2" display="/"/>
    <hyperlink ref="A59" location="'05 - Elektro - slaboproud'!C2" display="/"/>
    <hyperlink ref="A60" location="'06 - Odsávání a filtrace ...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  <c r="AZ2" s="131" t="s">
        <v>103</v>
      </c>
      <c r="BA2" s="131" t="s">
        <v>104</v>
      </c>
      <c r="BB2" s="131" t="s">
        <v>105</v>
      </c>
      <c r="BC2" s="131" t="s">
        <v>106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73</v>
      </c>
      <c r="BA3" s="131" t="s">
        <v>107</v>
      </c>
      <c r="BB3" s="131" t="s">
        <v>105</v>
      </c>
      <c r="BC3" s="131" t="s">
        <v>108</v>
      </c>
      <c r="BD3" s="131" t="s">
        <v>84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  <c r="AZ4" s="131" t="s">
        <v>110</v>
      </c>
      <c r="BA4" s="131" t="s">
        <v>111</v>
      </c>
      <c r="BB4" s="131" t="s">
        <v>105</v>
      </c>
      <c r="BC4" s="131" t="s">
        <v>112</v>
      </c>
      <c r="BD4" s="131" t="s">
        <v>84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Stavební úpravy v suterénu objektu č.21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114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13. 3. 2024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33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ROUND(J103,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ROUND((SUM(BE103:BE2288)),  2)</f>
        <v>0</v>
      </c>
      <c r="G33" s="41"/>
      <c r="H33" s="41"/>
      <c r="I33" s="152">
        <v>0.20999999999999999</v>
      </c>
      <c r="J33" s="151">
        <f>ROUND(((SUM(BE103:BE2288))*I33),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ROUND((SUM(BF103:BF2288)),  2)</f>
        <v>0</v>
      </c>
      <c r="G34" s="41"/>
      <c r="H34" s="41"/>
      <c r="I34" s="152">
        <v>0.14999999999999999</v>
      </c>
      <c r="J34" s="151">
        <f>ROUND(((SUM(BF103:BF2288))*I34),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ROUND((SUM(BG103:BG2288)),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ROUND((SUM(BH103:BH2288)),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ROUND((SUM(BI103:BI2288)),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Stavební úpravy v suterénu objektu č.21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 č.1864/57, k.ú. 782271 Vinařice u Kladna</v>
      </c>
      <c r="G52" s="43"/>
      <c r="H52" s="43"/>
      <c r="I52" s="35" t="s">
        <v>23</v>
      </c>
      <c r="J52" s="75" t="str">
        <f>IF(J12="","",J12)</f>
        <v>13. 3. 2024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Sládečkovo vlastivědné muzeum v Kladně, p.o.</v>
      </c>
      <c r="G54" s="43"/>
      <c r="H54" s="43"/>
      <c r="I54" s="35" t="s">
        <v>32</v>
      </c>
      <c r="J54" s="39" t="str">
        <f>E21</f>
        <v xml:space="preserve">ing. arch. Petr Pašek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J103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118</v>
      </c>
    </row>
    <row r="60" s="9" customFormat="1" ht="24.96" customHeight="1">
      <c r="A60" s="9"/>
      <c r="B60" s="169"/>
      <c r="C60" s="170"/>
      <c r="D60" s="171" t="s">
        <v>119</v>
      </c>
      <c r="E60" s="172"/>
      <c r="F60" s="172"/>
      <c r="G60" s="172"/>
      <c r="H60" s="172"/>
      <c r="I60" s="172"/>
      <c r="J60" s="173">
        <f>J104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120</v>
      </c>
      <c r="E61" s="178"/>
      <c r="F61" s="178"/>
      <c r="G61" s="178"/>
      <c r="H61" s="178"/>
      <c r="I61" s="178"/>
      <c r="J61" s="179">
        <f>J105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121</v>
      </c>
      <c r="E62" s="178"/>
      <c r="F62" s="178"/>
      <c r="G62" s="178"/>
      <c r="H62" s="178"/>
      <c r="I62" s="178"/>
      <c r="J62" s="179">
        <f>J233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122</v>
      </c>
      <c r="E63" s="178"/>
      <c r="F63" s="178"/>
      <c r="G63" s="178"/>
      <c r="H63" s="178"/>
      <c r="I63" s="178"/>
      <c r="J63" s="179">
        <f>J275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123</v>
      </c>
      <c r="E64" s="178"/>
      <c r="F64" s="178"/>
      <c r="G64" s="178"/>
      <c r="H64" s="178"/>
      <c r="I64" s="178"/>
      <c r="J64" s="179">
        <f>J484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124</v>
      </c>
      <c r="E65" s="178"/>
      <c r="F65" s="178"/>
      <c r="G65" s="178"/>
      <c r="H65" s="178"/>
      <c r="I65" s="178"/>
      <c r="J65" s="179">
        <f>J499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125</v>
      </c>
      <c r="E66" s="178"/>
      <c r="F66" s="178"/>
      <c r="G66" s="178"/>
      <c r="H66" s="178"/>
      <c r="I66" s="178"/>
      <c r="J66" s="179">
        <f>J1043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126</v>
      </c>
      <c r="E67" s="178"/>
      <c r="F67" s="178"/>
      <c r="G67" s="178"/>
      <c r="H67" s="178"/>
      <c r="I67" s="178"/>
      <c r="J67" s="179">
        <f>J1076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127</v>
      </c>
      <c r="E68" s="178"/>
      <c r="F68" s="178"/>
      <c r="G68" s="178"/>
      <c r="H68" s="178"/>
      <c r="I68" s="178"/>
      <c r="J68" s="179">
        <f>J1391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128</v>
      </c>
      <c r="E69" s="178"/>
      <c r="F69" s="178"/>
      <c r="G69" s="178"/>
      <c r="H69" s="178"/>
      <c r="I69" s="178"/>
      <c r="J69" s="179">
        <f>J1411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129</v>
      </c>
      <c r="E70" s="172"/>
      <c r="F70" s="172"/>
      <c r="G70" s="172"/>
      <c r="H70" s="172"/>
      <c r="I70" s="172"/>
      <c r="J70" s="173">
        <f>J1415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130</v>
      </c>
      <c r="E71" s="178"/>
      <c r="F71" s="178"/>
      <c r="G71" s="178"/>
      <c r="H71" s="178"/>
      <c r="I71" s="178"/>
      <c r="J71" s="179">
        <f>J1416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131</v>
      </c>
      <c r="E72" s="178"/>
      <c r="F72" s="178"/>
      <c r="G72" s="178"/>
      <c r="H72" s="178"/>
      <c r="I72" s="178"/>
      <c r="J72" s="179">
        <f>J1478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132</v>
      </c>
      <c r="E73" s="178"/>
      <c r="F73" s="178"/>
      <c r="G73" s="178"/>
      <c r="H73" s="178"/>
      <c r="I73" s="178"/>
      <c r="J73" s="179">
        <f>J1606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133</v>
      </c>
      <c r="E74" s="178"/>
      <c r="F74" s="178"/>
      <c r="G74" s="178"/>
      <c r="H74" s="178"/>
      <c r="I74" s="178"/>
      <c r="J74" s="179">
        <f>J1625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134</v>
      </c>
      <c r="E75" s="178"/>
      <c r="F75" s="178"/>
      <c r="G75" s="178"/>
      <c r="H75" s="178"/>
      <c r="I75" s="178"/>
      <c r="J75" s="179">
        <f>J1629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135</v>
      </c>
      <c r="E76" s="178"/>
      <c r="F76" s="178"/>
      <c r="G76" s="178"/>
      <c r="H76" s="178"/>
      <c r="I76" s="178"/>
      <c r="J76" s="179">
        <f>J1644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136</v>
      </c>
      <c r="E77" s="178"/>
      <c r="F77" s="178"/>
      <c r="G77" s="178"/>
      <c r="H77" s="178"/>
      <c r="I77" s="178"/>
      <c r="J77" s="179">
        <f>J1664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137</v>
      </c>
      <c r="E78" s="178"/>
      <c r="F78" s="178"/>
      <c r="G78" s="178"/>
      <c r="H78" s="178"/>
      <c r="I78" s="178"/>
      <c r="J78" s="179">
        <f>J1684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138</v>
      </c>
      <c r="E79" s="178"/>
      <c r="F79" s="178"/>
      <c r="G79" s="178"/>
      <c r="H79" s="178"/>
      <c r="I79" s="178"/>
      <c r="J79" s="179">
        <f>J1722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139</v>
      </c>
      <c r="E80" s="178"/>
      <c r="F80" s="178"/>
      <c r="G80" s="178"/>
      <c r="H80" s="178"/>
      <c r="I80" s="178"/>
      <c r="J80" s="179">
        <f>J1805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140</v>
      </c>
      <c r="E81" s="178"/>
      <c r="F81" s="178"/>
      <c r="G81" s="178"/>
      <c r="H81" s="178"/>
      <c r="I81" s="178"/>
      <c r="J81" s="179">
        <f>J1948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141</v>
      </c>
      <c r="E82" s="178"/>
      <c r="F82" s="178"/>
      <c r="G82" s="178"/>
      <c r="H82" s="178"/>
      <c r="I82" s="178"/>
      <c r="J82" s="179">
        <f>J2151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142</v>
      </c>
      <c r="E83" s="178"/>
      <c r="F83" s="178"/>
      <c r="G83" s="178"/>
      <c r="H83" s="178"/>
      <c r="I83" s="178"/>
      <c r="J83" s="179">
        <f>J2183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143</v>
      </c>
      <c r="D90" s="43"/>
      <c r="E90" s="43"/>
      <c r="F90" s="43"/>
      <c r="G90" s="43"/>
      <c r="H90" s="43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64" t="str">
        <f>E7</f>
        <v>Stavební úpravy v suterénu objektu č.21</v>
      </c>
      <c r="F93" s="35"/>
      <c r="G93" s="35"/>
      <c r="H93" s="35"/>
      <c r="I93" s="43"/>
      <c r="J93" s="43"/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113</v>
      </c>
      <c r="D94" s="43"/>
      <c r="E94" s="43"/>
      <c r="F94" s="43"/>
      <c r="G94" s="43"/>
      <c r="H94" s="43"/>
      <c r="I94" s="43"/>
      <c r="J94" s="43"/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E9</f>
        <v>01 - Stavební část</v>
      </c>
      <c r="F95" s="43"/>
      <c r="G95" s="43"/>
      <c r="H95" s="43"/>
      <c r="I95" s="43"/>
      <c r="J95" s="43"/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F12</f>
        <v>parc. č.1864/57, k.ú. 782271 Vinařice u Kladna</v>
      </c>
      <c r="G97" s="43"/>
      <c r="H97" s="43"/>
      <c r="I97" s="35" t="s">
        <v>23</v>
      </c>
      <c r="J97" s="75" t="str">
        <f>IF(J12="","",J12)</f>
        <v>13. 3. 2024</v>
      </c>
      <c r="K97" s="43"/>
      <c r="L97" s="13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E15</f>
        <v>Sládečkovo vlastivědné muzeum v Kladně, p.o.</v>
      </c>
      <c r="G99" s="43"/>
      <c r="H99" s="43"/>
      <c r="I99" s="35" t="s">
        <v>32</v>
      </c>
      <c r="J99" s="39" t="str">
        <f>E21</f>
        <v xml:space="preserve">ing. arch. Petr Pašek </v>
      </c>
      <c r="K99" s="43"/>
      <c r="L99" s="13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30</v>
      </c>
      <c r="D100" s="43"/>
      <c r="E100" s="43"/>
      <c r="F100" s="30" t="str">
        <f>IF(E18="","",E18)</f>
        <v>Vyplň údaj</v>
      </c>
      <c r="G100" s="43"/>
      <c r="H100" s="43"/>
      <c r="I100" s="35" t="s">
        <v>36</v>
      </c>
      <c r="J100" s="39" t="str">
        <f>E24</f>
        <v xml:space="preserve"> </v>
      </c>
      <c r="K100" s="43"/>
      <c r="L100" s="13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1"/>
      <c r="B102" s="182"/>
      <c r="C102" s="183" t="s">
        <v>144</v>
      </c>
      <c r="D102" s="184" t="s">
        <v>59</v>
      </c>
      <c r="E102" s="184" t="s">
        <v>55</v>
      </c>
      <c r="F102" s="184" t="s">
        <v>56</v>
      </c>
      <c r="G102" s="184" t="s">
        <v>145</v>
      </c>
      <c r="H102" s="184" t="s">
        <v>146</v>
      </c>
      <c r="I102" s="184" t="s">
        <v>147</v>
      </c>
      <c r="J102" s="184" t="s">
        <v>117</v>
      </c>
      <c r="K102" s="185" t="s">
        <v>148</v>
      </c>
      <c r="L102" s="186"/>
      <c r="M102" s="95" t="s">
        <v>19</v>
      </c>
      <c r="N102" s="96" t="s">
        <v>44</v>
      </c>
      <c r="O102" s="96" t="s">
        <v>149</v>
      </c>
      <c r="P102" s="96" t="s">
        <v>150</v>
      </c>
      <c r="Q102" s="96" t="s">
        <v>151</v>
      </c>
      <c r="R102" s="96" t="s">
        <v>152</v>
      </c>
      <c r="S102" s="96" t="s">
        <v>153</v>
      </c>
      <c r="T102" s="97" t="s">
        <v>154</v>
      </c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</row>
    <row r="103" s="2" customFormat="1" ht="22.8" customHeight="1">
      <c r="A103" s="41"/>
      <c r="B103" s="42"/>
      <c r="C103" s="102" t="s">
        <v>155</v>
      </c>
      <c r="D103" s="43"/>
      <c r="E103" s="43"/>
      <c r="F103" s="43"/>
      <c r="G103" s="43"/>
      <c r="H103" s="43"/>
      <c r="I103" s="43"/>
      <c r="J103" s="187">
        <f>BK103</f>
        <v>0</v>
      </c>
      <c r="K103" s="43"/>
      <c r="L103" s="47"/>
      <c r="M103" s="98"/>
      <c r="N103" s="188"/>
      <c r="O103" s="99"/>
      <c r="P103" s="189">
        <f>P104+P1415</f>
        <v>0</v>
      </c>
      <c r="Q103" s="99"/>
      <c r="R103" s="189">
        <f>R104+R1415</f>
        <v>896.42773973119984</v>
      </c>
      <c r="S103" s="99"/>
      <c r="T103" s="190">
        <f>T104+T1415</f>
        <v>553.0926406000001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73</v>
      </c>
      <c r="AU103" s="20" t="s">
        <v>118</v>
      </c>
      <c r="BK103" s="191">
        <f>BK104+BK1415</f>
        <v>0</v>
      </c>
    </row>
    <row r="104" s="12" customFormat="1" ht="25.92" customHeight="1">
      <c r="A104" s="12"/>
      <c r="B104" s="192"/>
      <c r="C104" s="193"/>
      <c r="D104" s="194" t="s">
        <v>73</v>
      </c>
      <c r="E104" s="195" t="s">
        <v>156</v>
      </c>
      <c r="F104" s="195" t="s">
        <v>157</v>
      </c>
      <c r="G104" s="193"/>
      <c r="H104" s="193"/>
      <c r="I104" s="196"/>
      <c r="J104" s="197">
        <f>BK104</f>
        <v>0</v>
      </c>
      <c r="K104" s="193"/>
      <c r="L104" s="198"/>
      <c r="M104" s="199"/>
      <c r="N104" s="200"/>
      <c r="O104" s="200"/>
      <c r="P104" s="201">
        <f>P105+P233+P275+P484+P499+P1043+P1076+P1391+P1411</f>
        <v>0</v>
      </c>
      <c r="Q104" s="200"/>
      <c r="R104" s="201">
        <f>R105+R233+R275+R484+R499+R1043+R1076+R1391+R1411</f>
        <v>841.85532317119987</v>
      </c>
      <c r="S104" s="200"/>
      <c r="T104" s="202">
        <f>T105+T233+T275+T484+T499+T1043+T1076+T1391+T1411</f>
        <v>552.63668800000005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82</v>
      </c>
      <c r="AT104" s="204" t="s">
        <v>73</v>
      </c>
      <c r="AU104" s="204" t="s">
        <v>74</v>
      </c>
      <c r="AY104" s="203" t="s">
        <v>158</v>
      </c>
      <c r="BK104" s="205">
        <f>BK105+BK233+BK275+BK484+BK499+BK1043+BK1076+BK1391+BK1411</f>
        <v>0</v>
      </c>
    </row>
    <row r="105" s="12" customFormat="1" ht="22.8" customHeight="1">
      <c r="A105" s="12"/>
      <c r="B105" s="192"/>
      <c r="C105" s="193"/>
      <c r="D105" s="194" t="s">
        <v>73</v>
      </c>
      <c r="E105" s="206" t="s">
        <v>82</v>
      </c>
      <c r="F105" s="206" t="s">
        <v>159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SUM(P106:P232)</f>
        <v>0</v>
      </c>
      <c r="Q105" s="200"/>
      <c r="R105" s="201">
        <f>SUM(R106:R232)</f>
        <v>58.076900000000002</v>
      </c>
      <c r="S105" s="200"/>
      <c r="T105" s="202">
        <f>SUM(T106:T232)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82</v>
      </c>
      <c r="AT105" s="204" t="s">
        <v>73</v>
      </c>
      <c r="AU105" s="204" t="s">
        <v>82</v>
      </c>
      <c r="AY105" s="203" t="s">
        <v>158</v>
      </c>
      <c r="BK105" s="205">
        <f>SUM(BK106:BK232)</f>
        <v>0</v>
      </c>
    </row>
    <row r="106" s="2" customFormat="1" ht="24.15" customHeight="1">
      <c r="A106" s="41"/>
      <c r="B106" s="42"/>
      <c r="C106" s="208" t="s">
        <v>82</v>
      </c>
      <c r="D106" s="208" t="s">
        <v>160</v>
      </c>
      <c r="E106" s="209" t="s">
        <v>161</v>
      </c>
      <c r="F106" s="210" t="s">
        <v>162</v>
      </c>
      <c r="G106" s="211" t="s">
        <v>163</v>
      </c>
      <c r="H106" s="212">
        <v>91.004999999999995</v>
      </c>
      <c r="I106" s="213"/>
      <c r="J106" s="214">
        <f>ROUND(I106*H106,2)</f>
        <v>0</v>
      </c>
      <c r="K106" s="210" t="s">
        <v>164</v>
      </c>
      <c r="L106" s="47"/>
      <c r="M106" s="215" t="s">
        <v>19</v>
      </c>
      <c r="N106" s="216" t="s">
        <v>45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165</v>
      </c>
      <c r="AT106" s="219" t="s">
        <v>160</v>
      </c>
      <c r="AU106" s="219" t="s">
        <v>84</v>
      </c>
      <c r="AY106" s="20" t="s">
        <v>158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82</v>
      </c>
      <c r="BK106" s="220">
        <f>ROUND(I106*H106,2)</f>
        <v>0</v>
      </c>
      <c r="BL106" s="20" t="s">
        <v>165</v>
      </c>
      <c r="BM106" s="219" t="s">
        <v>166</v>
      </c>
    </row>
    <row r="107" s="2" customFormat="1">
      <c r="A107" s="41"/>
      <c r="B107" s="42"/>
      <c r="C107" s="43"/>
      <c r="D107" s="221" t="s">
        <v>167</v>
      </c>
      <c r="E107" s="43"/>
      <c r="F107" s="222" t="s">
        <v>162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167</v>
      </c>
      <c r="AU107" s="20" t="s">
        <v>84</v>
      </c>
    </row>
    <row r="108" s="2" customFormat="1">
      <c r="A108" s="41"/>
      <c r="B108" s="42"/>
      <c r="C108" s="43"/>
      <c r="D108" s="226" t="s">
        <v>168</v>
      </c>
      <c r="E108" s="43"/>
      <c r="F108" s="227" t="s">
        <v>169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168</v>
      </c>
      <c r="AU108" s="20" t="s">
        <v>84</v>
      </c>
    </row>
    <row r="109" s="13" customFormat="1">
      <c r="A109" s="13"/>
      <c r="B109" s="228"/>
      <c r="C109" s="229"/>
      <c r="D109" s="221" t="s">
        <v>170</v>
      </c>
      <c r="E109" s="230" t="s">
        <v>19</v>
      </c>
      <c r="F109" s="231" t="s">
        <v>171</v>
      </c>
      <c r="G109" s="229"/>
      <c r="H109" s="230" t="s">
        <v>19</v>
      </c>
      <c r="I109" s="232"/>
      <c r="J109" s="229"/>
      <c r="K109" s="229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170</v>
      </c>
      <c r="AU109" s="237" t="s">
        <v>84</v>
      </c>
      <c r="AV109" s="13" t="s">
        <v>82</v>
      </c>
      <c r="AW109" s="13" t="s">
        <v>35</v>
      </c>
      <c r="AX109" s="13" t="s">
        <v>74</v>
      </c>
      <c r="AY109" s="237" t="s">
        <v>158</v>
      </c>
    </row>
    <row r="110" s="13" customFormat="1">
      <c r="A110" s="13"/>
      <c r="B110" s="228"/>
      <c r="C110" s="229"/>
      <c r="D110" s="221" t="s">
        <v>170</v>
      </c>
      <c r="E110" s="230" t="s">
        <v>19</v>
      </c>
      <c r="F110" s="231" t="s">
        <v>172</v>
      </c>
      <c r="G110" s="229"/>
      <c r="H110" s="230" t="s">
        <v>19</v>
      </c>
      <c r="I110" s="232"/>
      <c r="J110" s="229"/>
      <c r="K110" s="229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170</v>
      </c>
      <c r="AU110" s="237" t="s">
        <v>84</v>
      </c>
      <c r="AV110" s="13" t="s">
        <v>82</v>
      </c>
      <c r="AW110" s="13" t="s">
        <v>35</v>
      </c>
      <c r="AX110" s="13" t="s">
        <v>74</v>
      </c>
      <c r="AY110" s="237" t="s">
        <v>158</v>
      </c>
    </row>
    <row r="111" s="14" customFormat="1">
      <c r="A111" s="14"/>
      <c r="B111" s="238"/>
      <c r="C111" s="239"/>
      <c r="D111" s="221" t="s">
        <v>170</v>
      </c>
      <c r="E111" s="240" t="s">
        <v>19</v>
      </c>
      <c r="F111" s="241" t="s">
        <v>173</v>
      </c>
      <c r="G111" s="239"/>
      <c r="H111" s="242">
        <v>49.639000000000003</v>
      </c>
      <c r="I111" s="243"/>
      <c r="J111" s="239"/>
      <c r="K111" s="239"/>
      <c r="L111" s="244"/>
      <c r="M111" s="245"/>
      <c r="N111" s="246"/>
      <c r="O111" s="246"/>
      <c r="P111" s="246"/>
      <c r="Q111" s="246"/>
      <c r="R111" s="246"/>
      <c r="S111" s="246"/>
      <c r="T111" s="24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8" t="s">
        <v>170</v>
      </c>
      <c r="AU111" s="248" t="s">
        <v>84</v>
      </c>
      <c r="AV111" s="14" t="s">
        <v>84</v>
      </c>
      <c r="AW111" s="14" t="s">
        <v>35</v>
      </c>
      <c r="AX111" s="14" t="s">
        <v>74</v>
      </c>
      <c r="AY111" s="248" t="s">
        <v>158</v>
      </c>
    </row>
    <row r="112" s="14" customFormat="1">
      <c r="A112" s="14"/>
      <c r="B112" s="238"/>
      <c r="C112" s="239"/>
      <c r="D112" s="221" t="s">
        <v>170</v>
      </c>
      <c r="E112" s="240" t="s">
        <v>19</v>
      </c>
      <c r="F112" s="241" t="s">
        <v>174</v>
      </c>
      <c r="G112" s="239"/>
      <c r="H112" s="242">
        <v>41.366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170</v>
      </c>
      <c r="AU112" s="248" t="s">
        <v>84</v>
      </c>
      <c r="AV112" s="14" t="s">
        <v>84</v>
      </c>
      <c r="AW112" s="14" t="s">
        <v>35</v>
      </c>
      <c r="AX112" s="14" t="s">
        <v>74</v>
      </c>
      <c r="AY112" s="248" t="s">
        <v>158</v>
      </c>
    </row>
    <row r="113" s="15" customFormat="1">
      <c r="A113" s="15"/>
      <c r="B113" s="249"/>
      <c r="C113" s="250"/>
      <c r="D113" s="221" t="s">
        <v>170</v>
      </c>
      <c r="E113" s="251" t="s">
        <v>19</v>
      </c>
      <c r="F113" s="252" t="s">
        <v>175</v>
      </c>
      <c r="G113" s="250"/>
      <c r="H113" s="253">
        <v>91.004999999999995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170</v>
      </c>
      <c r="AU113" s="259" t="s">
        <v>84</v>
      </c>
      <c r="AV113" s="15" t="s">
        <v>165</v>
      </c>
      <c r="AW113" s="15" t="s">
        <v>35</v>
      </c>
      <c r="AX113" s="15" t="s">
        <v>82</v>
      </c>
      <c r="AY113" s="259" t="s">
        <v>158</v>
      </c>
    </row>
    <row r="114" s="2" customFormat="1" ht="16.5" customHeight="1">
      <c r="A114" s="41"/>
      <c r="B114" s="42"/>
      <c r="C114" s="208" t="s">
        <v>84</v>
      </c>
      <c r="D114" s="208" t="s">
        <v>160</v>
      </c>
      <c r="E114" s="209" t="s">
        <v>176</v>
      </c>
      <c r="F114" s="210" t="s">
        <v>177</v>
      </c>
      <c r="G114" s="211" t="s">
        <v>163</v>
      </c>
      <c r="H114" s="212">
        <v>116.17100000000001</v>
      </c>
      <c r="I114" s="213"/>
      <c r="J114" s="214">
        <f>ROUND(I114*H114,2)</f>
        <v>0</v>
      </c>
      <c r="K114" s="210" t="s">
        <v>164</v>
      </c>
      <c r="L114" s="47"/>
      <c r="M114" s="215" t="s">
        <v>19</v>
      </c>
      <c r="N114" s="216" t="s">
        <v>45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165</v>
      </c>
      <c r="AT114" s="219" t="s">
        <v>160</v>
      </c>
      <c r="AU114" s="219" t="s">
        <v>84</v>
      </c>
      <c r="AY114" s="20" t="s">
        <v>158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82</v>
      </c>
      <c r="BK114" s="220">
        <f>ROUND(I114*H114,2)</f>
        <v>0</v>
      </c>
      <c r="BL114" s="20" t="s">
        <v>165</v>
      </c>
      <c r="BM114" s="219" t="s">
        <v>178</v>
      </c>
    </row>
    <row r="115" s="2" customFormat="1">
      <c r="A115" s="41"/>
      <c r="B115" s="42"/>
      <c r="C115" s="43"/>
      <c r="D115" s="221" t="s">
        <v>167</v>
      </c>
      <c r="E115" s="43"/>
      <c r="F115" s="222" t="s">
        <v>177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167</v>
      </c>
      <c r="AU115" s="20" t="s">
        <v>84</v>
      </c>
    </row>
    <row r="116" s="2" customFormat="1">
      <c r="A116" s="41"/>
      <c r="B116" s="42"/>
      <c r="C116" s="43"/>
      <c r="D116" s="226" t="s">
        <v>168</v>
      </c>
      <c r="E116" s="43"/>
      <c r="F116" s="227" t="s">
        <v>179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168</v>
      </c>
      <c r="AU116" s="20" t="s">
        <v>84</v>
      </c>
    </row>
    <row r="117" s="2" customFormat="1">
      <c r="A117" s="41"/>
      <c r="B117" s="42"/>
      <c r="C117" s="43"/>
      <c r="D117" s="221" t="s">
        <v>180</v>
      </c>
      <c r="E117" s="43"/>
      <c r="F117" s="260" t="s">
        <v>181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84</v>
      </c>
    </row>
    <row r="118" s="13" customFormat="1">
      <c r="A118" s="13"/>
      <c r="B118" s="228"/>
      <c r="C118" s="229"/>
      <c r="D118" s="221" t="s">
        <v>170</v>
      </c>
      <c r="E118" s="230" t="s">
        <v>19</v>
      </c>
      <c r="F118" s="231" t="s">
        <v>182</v>
      </c>
      <c r="G118" s="229"/>
      <c r="H118" s="230" t="s">
        <v>19</v>
      </c>
      <c r="I118" s="232"/>
      <c r="J118" s="229"/>
      <c r="K118" s="229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170</v>
      </c>
      <c r="AU118" s="237" t="s">
        <v>84</v>
      </c>
      <c r="AV118" s="13" t="s">
        <v>82</v>
      </c>
      <c r="AW118" s="13" t="s">
        <v>35</v>
      </c>
      <c r="AX118" s="13" t="s">
        <v>74</v>
      </c>
      <c r="AY118" s="237" t="s">
        <v>158</v>
      </c>
    </row>
    <row r="119" s="13" customFormat="1">
      <c r="A119" s="13"/>
      <c r="B119" s="228"/>
      <c r="C119" s="229"/>
      <c r="D119" s="221" t="s">
        <v>170</v>
      </c>
      <c r="E119" s="230" t="s">
        <v>19</v>
      </c>
      <c r="F119" s="231" t="s">
        <v>183</v>
      </c>
      <c r="G119" s="229"/>
      <c r="H119" s="230" t="s">
        <v>19</v>
      </c>
      <c r="I119" s="232"/>
      <c r="J119" s="229"/>
      <c r="K119" s="229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170</v>
      </c>
      <c r="AU119" s="237" t="s">
        <v>84</v>
      </c>
      <c r="AV119" s="13" t="s">
        <v>82</v>
      </c>
      <c r="AW119" s="13" t="s">
        <v>35</v>
      </c>
      <c r="AX119" s="13" t="s">
        <v>74</v>
      </c>
      <c r="AY119" s="237" t="s">
        <v>158</v>
      </c>
    </row>
    <row r="120" s="13" customFormat="1">
      <c r="A120" s="13"/>
      <c r="B120" s="228"/>
      <c r="C120" s="229"/>
      <c r="D120" s="221" t="s">
        <v>170</v>
      </c>
      <c r="E120" s="230" t="s">
        <v>19</v>
      </c>
      <c r="F120" s="231" t="s">
        <v>184</v>
      </c>
      <c r="G120" s="229"/>
      <c r="H120" s="230" t="s">
        <v>19</v>
      </c>
      <c r="I120" s="232"/>
      <c r="J120" s="229"/>
      <c r="K120" s="229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170</v>
      </c>
      <c r="AU120" s="237" t="s">
        <v>84</v>
      </c>
      <c r="AV120" s="13" t="s">
        <v>82</v>
      </c>
      <c r="AW120" s="13" t="s">
        <v>35</v>
      </c>
      <c r="AX120" s="13" t="s">
        <v>74</v>
      </c>
      <c r="AY120" s="237" t="s">
        <v>158</v>
      </c>
    </row>
    <row r="121" s="14" customFormat="1">
      <c r="A121" s="14"/>
      <c r="B121" s="238"/>
      <c r="C121" s="239"/>
      <c r="D121" s="221" t="s">
        <v>170</v>
      </c>
      <c r="E121" s="240" t="s">
        <v>19</v>
      </c>
      <c r="F121" s="241" t="s">
        <v>185</v>
      </c>
      <c r="G121" s="239"/>
      <c r="H121" s="242">
        <v>560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170</v>
      </c>
      <c r="AU121" s="248" t="s">
        <v>84</v>
      </c>
      <c r="AV121" s="14" t="s">
        <v>84</v>
      </c>
      <c r="AW121" s="14" t="s">
        <v>35</v>
      </c>
      <c r="AX121" s="14" t="s">
        <v>74</v>
      </c>
      <c r="AY121" s="248" t="s">
        <v>158</v>
      </c>
    </row>
    <row r="122" s="14" customFormat="1">
      <c r="A122" s="14"/>
      <c r="B122" s="238"/>
      <c r="C122" s="239"/>
      <c r="D122" s="221" t="s">
        <v>170</v>
      </c>
      <c r="E122" s="240" t="s">
        <v>19</v>
      </c>
      <c r="F122" s="241" t="s">
        <v>186</v>
      </c>
      <c r="G122" s="239"/>
      <c r="H122" s="242">
        <v>-68.173000000000002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170</v>
      </c>
      <c r="AU122" s="248" t="s">
        <v>84</v>
      </c>
      <c r="AV122" s="14" t="s">
        <v>84</v>
      </c>
      <c r="AW122" s="14" t="s">
        <v>35</v>
      </c>
      <c r="AX122" s="14" t="s">
        <v>74</v>
      </c>
      <c r="AY122" s="248" t="s">
        <v>158</v>
      </c>
    </row>
    <row r="123" s="16" customFormat="1">
      <c r="A123" s="16"/>
      <c r="B123" s="261"/>
      <c r="C123" s="262"/>
      <c r="D123" s="221" t="s">
        <v>170</v>
      </c>
      <c r="E123" s="263" t="s">
        <v>19</v>
      </c>
      <c r="F123" s="264" t="s">
        <v>187</v>
      </c>
      <c r="G123" s="262"/>
      <c r="H123" s="265">
        <v>491.827</v>
      </c>
      <c r="I123" s="266"/>
      <c r="J123" s="262"/>
      <c r="K123" s="262"/>
      <c r="L123" s="267"/>
      <c r="M123" s="268"/>
      <c r="N123" s="269"/>
      <c r="O123" s="269"/>
      <c r="P123" s="269"/>
      <c r="Q123" s="269"/>
      <c r="R123" s="269"/>
      <c r="S123" s="269"/>
      <c r="T123" s="270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1" t="s">
        <v>170</v>
      </c>
      <c r="AU123" s="271" t="s">
        <v>84</v>
      </c>
      <c r="AV123" s="16" t="s">
        <v>188</v>
      </c>
      <c r="AW123" s="16" t="s">
        <v>35</v>
      </c>
      <c r="AX123" s="16" t="s">
        <v>74</v>
      </c>
      <c r="AY123" s="271" t="s">
        <v>158</v>
      </c>
    </row>
    <row r="124" s="13" customFormat="1">
      <c r="A124" s="13"/>
      <c r="B124" s="228"/>
      <c r="C124" s="229"/>
      <c r="D124" s="221" t="s">
        <v>170</v>
      </c>
      <c r="E124" s="230" t="s">
        <v>19</v>
      </c>
      <c r="F124" s="231" t="s">
        <v>189</v>
      </c>
      <c r="G124" s="229"/>
      <c r="H124" s="230" t="s">
        <v>19</v>
      </c>
      <c r="I124" s="232"/>
      <c r="J124" s="229"/>
      <c r="K124" s="229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170</v>
      </c>
      <c r="AU124" s="237" t="s">
        <v>84</v>
      </c>
      <c r="AV124" s="13" t="s">
        <v>82</v>
      </c>
      <c r="AW124" s="13" t="s">
        <v>35</v>
      </c>
      <c r="AX124" s="13" t="s">
        <v>74</v>
      </c>
      <c r="AY124" s="237" t="s">
        <v>158</v>
      </c>
    </row>
    <row r="125" s="14" customFormat="1">
      <c r="A125" s="14"/>
      <c r="B125" s="238"/>
      <c r="C125" s="239"/>
      <c r="D125" s="221" t="s">
        <v>170</v>
      </c>
      <c r="E125" s="240" t="s">
        <v>19</v>
      </c>
      <c r="F125" s="241" t="s">
        <v>190</v>
      </c>
      <c r="G125" s="239"/>
      <c r="H125" s="242">
        <v>250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170</v>
      </c>
      <c r="AU125" s="248" t="s">
        <v>84</v>
      </c>
      <c r="AV125" s="14" t="s">
        <v>84</v>
      </c>
      <c r="AW125" s="14" t="s">
        <v>35</v>
      </c>
      <c r="AX125" s="14" t="s">
        <v>74</v>
      </c>
      <c r="AY125" s="248" t="s">
        <v>158</v>
      </c>
    </row>
    <row r="126" s="14" customFormat="1">
      <c r="A126" s="14"/>
      <c r="B126" s="238"/>
      <c r="C126" s="239"/>
      <c r="D126" s="221" t="s">
        <v>170</v>
      </c>
      <c r="E126" s="240" t="s">
        <v>19</v>
      </c>
      <c r="F126" s="241" t="s">
        <v>191</v>
      </c>
      <c r="G126" s="239"/>
      <c r="H126" s="242">
        <v>-10.694000000000001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170</v>
      </c>
      <c r="AU126" s="248" t="s">
        <v>84</v>
      </c>
      <c r="AV126" s="14" t="s">
        <v>84</v>
      </c>
      <c r="AW126" s="14" t="s">
        <v>35</v>
      </c>
      <c r="AX126" s="14" t="s">
        <v>74</v>
      </c>
      <c r="AY126" s="248" t="s">
        <v>158</v>
      </c>
    </row>
    <row r="127" s="14" customFormat="1">
      <c r="A127" s="14"/>
      <c r="B127" s="238"/>
      <c r="C127" s="239"/>
      <c r="D127" s="221" t="s">
        <v>170</v>
      </c>
      <c r="E127" s="240" t="s">
        <v>19</v>
      </c>
      <c r="F127" s="241" t="s">
        <v>192</v>
      </c>
      <c r="G127" s="239"/>
      <c r="H127" s="242">
        <v>-0.35999999999999999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170</v>
      </c>
      <c r="AU127" s="248" t="s">
        <v>84</v>
      </c>
      <c r="AV127" s="14" t="s">
        <v>84</v>
      </c>
      <c r="AW127" s="14" t="s">
        <v>35</v>
      </c>
      <c r="AX127" s="14" t="s">
        <v>74</v>
      </c>
      <c r="AY127" s="248" t="s">
        <v>158</v>
      </c>
    </row>
    <row r="128" s="16" customFormat="1">
      <c r="A128" s="16"/>
      <c r="B128" s="261"/>
      <c r="C128" s="262"/>
      <c r="D128" s="221" t="s">
        <v>170</v>
      </c>
      <c r="E128" s="263" t="s">
        <v>19</v>
      </c>
      <c r="F128" s="264" t="s">
        <v>187</v>
      </c>
      <c r="G128" s="262"/>
      <c r="H128" s="265">
        <v>238.946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1" t="s">
        <v>170</v>
      </c>
      <c r="AU128" s="271" t="s">
        <v>84</v>
      </c>
      <c r="AV128" s="16" t="s">
        <v>188</v>
      </c>
      <c r="AW128" s="16" t="s">
        <v>35</v>
      </c>
      <c r="AX128" s="16" t="s">
        <v>74</v>
      </c>
      <c r="AY128" s="271" t="s">
        <v>158</v>
      </c>
    </row>
    <row r="129" s="13" customFormat="1">
      <c r="A129" s="13"/>
      <c r="B129" s="228"/>
      <c r="C129" s="229"/>
      <c r="D129" s="221" t="s">
        <v>170</v>
      </c>
      <c r="E129" s="230" t="s">
        <v>19</v>
      </c>
      <c r="F129" s="231" t="s">
        <v>193</v>
      </c>
      <c r="G129" s="229"/>
      <c r="H129" s="230" t="s">
        <v>19</v>
      </c>
      <c r="I129" s="232"/>
      <c r="J129" s="229"/>
      <c r="K129" s="229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170</v>
      </c>
      <c r="AU129" s="237" t="s">
        <v>84</v>
      </c>
      <c r="AV129" s="13" t="s">
        <v>82</v>
      </c>
      <c r="AW129" s="13" t="s">
        <v>35</v>
      </c>
      <c r="AX129" s="13" t="s">
        <v>74</v>
      </c>
      <c r="AY129" s="237" t="s">
        <v>158</v>
      </c>
    </row>
    <row r="130" s="14" customFormat="1">
      <c r="A130" s="14"/>
      <c r="B130" s="238"/>
      <c r="C130" s="239"/>
      <c r="D130" s="221" t="s">
        <v>170</v>
      </c>
      <c r="E130" s="240" t="s">
        <v>19</v>
      </c>
      <c r="F130" s="241" t="s">
        <v>194</v>
      </c>
      <c r="G130" s="239"/>
      <c r="H130" s="242">
        <v>50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170</v>
      </c>
      <c r="AU130" s="248" t="s">
        <v>84</v>
      </c>
      <c r="AV130" s="14" t="s">
        <v>84</v>
      </c>
      <c r="AW130" s="14" t="s">
        <v>35</v>
      </c>
      <c r="AX130" s="14" t="s">
        <v>74</v>
      </c>
      <c r="AY130" s="248" t="s">
        <v>158</v>
      </c>
    </row>
    <row r="131" s="14" customFormat="1">
      <c r="A131" s="14"/>
      <c r="B131" s="238"/>
      <c r="C131" s="239"/>
      <c r="D131" s="221" t="s">
        <v>170</v>
      </c>
      <c r="E131" s="240" t="s">
        <v>19</v>
      </c>
      <c r="F131" s="241" t="s">
        <v>195</v>
      </c>
      <c r="G131" s="239"/>
      <c r="H131" s="242">
        <v>-6.298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170</v>
      </c>
      <c r="AU131" s="248" t="s">
        <v>84</v>
      </c>
      <c r="AV131" s="14" t="s">
        <v>84</v>
      </c>
      <c r="AW131" s="14" t="s">
        <v>35</v>
      </c>
      <c r="AX131" s="14" t="s">
        <v>74</v>
      </c>
      <c r="AY131" s="248" t="s">
        <v>158</v>
      </c>
    </row>
    <row r="132" s="16" customFormat="1">
      <c r="A132" s="16"/>
      <c r="B132" s="261"/>
      <c r="C132" s="262"/>
      <c r="D132" s="221" t="s">
        <v>170</v>
      </c>
      <c r="E132" s="263" t="s">
        <v>19</v>
      </c>
      <c r="F132" s="264" t="s">
        <v>187</v>
      </c>
      <c r="G132" s="262"/>
      <c r="H132" s="265">
        <v>43.701999999999998</v>
      </c>
      <c r="I132" s="266"/>
      <c r="J132" s="262"/>
      <c r="K132" s="262"/>
      <c r="L132" s="267"/>
      <c r="M132" s="268"/>
      <c r="N132" s="269"/>
      <c r="O132" s="269"/>
      <c r="P132" s="269"/>
      <c r="Q132" s="269"/>
      <c r="R132" s="269"/>
      <c r="S132" s="269"/>
      <c r="T132" s="270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1" t="s">
        <v>170</v>
      </c>
      <c r="AU132" s="271" t="s">
        <v>84</v>
      </c>
      <c r="AV132" s="16" t="s">
        <v>188</v>
      </c>
      <c r="AW132" s="16" t="s">
        <v>35</v>
      </c>
      <c r="AX132" s="16" t="s">
        <v>74</v>
      </c>
      <c r="AY132" s="271" t="s">
        <v>158</v>
      </c>
    </row>
    <row r="133" s="15" customFormat="1">
      <c r="A133" s="15"/>
      <c r="B133" s="249"/>
      <c r="C133" s="250"/>
      <c r="D133" s="221" t="s">
        <v>170</v>
      </c>
      <c r="E133" s="251" t="s">
        <v>19</v>
      </c>
      <c r="F133" s="252" t="s">
        <v>175</v>
      </c>
      <c r="G133" s="250"/>
      <c r="H133" s="253">
        <v>774.47500000000002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170</v>
      </c>
      <c r="AU133" s="259" t="s">
        <v>84</v>
      </c>
      <c r="AV133" s="15" t="s">
        <v>165</v>
      </c>
      <c r="AW133" s="15" t="s">
        <v>35</v>
      </c>
      <c r="AX133" s="15" t="s">
        <v>74</v>
      </c>
      <c r="AY133" s="259" t="s">
        <v>158</v>
      </c>
    </row>
    <row r="134" s="14" customFormat="1">
      <c r="A134" s="14"/>
      <c r="B134" s="238"/>
      <c r="C134" s="239"/>
      <c r="D134" s="221" t="s">
        <v>170</v>
      </c>
      <c r="E134" s="240" t="s">
        <v>19</v>
      </c>
      <c r="F134" s="241" t="s">
        <v>196</v>
      </c>
      <c r="G134" s="239"/>
      <c r="H134" s="242">
        <v>116.17100000000001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170</v>
      </c>
      <c r="AU134" s="248" t="s">
        <v>84</v>
      </c>
      <c r="AV134" s="14" t="s">
        <v>84</v>
      </c>
      <c r="AW134" s="14" t="s">
        <v>35</v>
      </c>
      <c r="AX134" s="14" t="s">
        <v>82</v>
      </c>
      <c r="AY134" s="248" t="s">
        <v>158</v>
      </c>
    </row>
    <row r="135" s="2" customFormat="1" ht="33" customHeight="1">
      <c r="A135" s="41"/>
      <c r="B135" s="42"/>
      <c r="C135" s="208" t="s">
        <v>188</v>
      </c>
      <c r="D135" s="208" t="s">
        <v>160</v>
      </c>
      <c r="E135" s="209" t="s">
        <v>197</v>
      </c>
      <c r="F135" s="210" t="s">
        <v>198</v>
      </c>
      <c r="G135" s="211" t="s">
        <v>163</v>
      </c>
      <c r="H135" s="212">
        <v>116.17100000000001</v>
      </c>
      <c r="I135" s="213"/>
      <c r="J135" s="214">
        <f>ROUND(I135*H135,2)</f>
        <v>0</v>
      </c>
      <c r="K135" s="210" t="s">
        <v>164</v>
      </c>
      <c r="L135" s="47"/>
      <c r="M135" s="215" t="s">
        <v>19</v>
      </c>
      <c r="N135" s="216" t="s">
        <v>45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165</v>
      </c>
      <c r="AT135" s="219" t="s">
        <v>160</v>
      </c>
      <c r="AU135" s="219" t="s">
        <v>84</v>
      </c>
      <c r="AY135" s="20" t="s">
        <v>158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82</v>
      </c>
      <c r="BK135" s="220">
        <f>ROUND(I135*H135,2)</f>
        <v>0</v>
      </c>
      <c r="BL135" s="20" t="s">
        <v>165</v>
      </c>
      <c r="BM135" s="219" t="s">
        <v>199</v>
      </c>
    </row>
    <row r="136" s="2" customFormat="1">
      <c r="A136" s="41"/>
      <c r="B136" s="42"/>
      <c r="C136" s="43"/>
      <c r="D136" s="221" t="s">
        <v>167</v>
      </c>
      <c r="E136" s="43"/>
      <c r="F136" s="222" t="s">
        <v>198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167</v>
      </c>
      <c r="AU136" s="20" t="s">
        <v>84</v>
      </c>
    </row>
    <row r="137" s="2" customFormat="1">
      <c r="A137" s="41"/>
      <c r="B137" s="42"/>
      <c r="C137" s="43"/>
      <c r="D137" s="226" t="s">
        <v>168</v>
      </c>
      <c r="E137" s="43"/>
      <c r="F137" s="227" t="s">
        <v>200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84</v>
      </c>
    </row>
    <row r="138" s="13" customFormat="1">
      <c r="A138" s="13"/>
      <c r="B138" s="228"/>
      <c r="C138" s="229"/>
      <c r="D138" s="221" t="s">
        <v>170</v>
      </c>
      <c r="E138" s="230" t="s">
        <v>19</v>
      </c>
      <c r="F138" s="231" t="s">
        <v>201</v>
      </c>
      <c r="G138" s="229"/>
      <c r="H138" s="230" t="s">
        <v>19</v>
      </c>
      <c r="I138" s="232"/>
      <c r="J138" s="229"/>
      <c r="K138" s="229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170</v>
      </c>
      <c r="AU138" s="237" t="s">
        <v>84</v>
      </c>
      <c r="AV138" s="13" t="s">
        <v>82</v>
      </c>
      <c r="AW138" s="13" t="s">
        <v>35</v>
      </c>
      <c r="AX138" s="13" t="s">
        <v>74</v>
      </c>
      <c r="AY138" s="237" t="s">
        <v>158</v>
      </c>
    </row>
    <row r="139" s="14" customFormat="1">
      <c r="A139" s="14"/>
      <c r="B139" s="238"/>
      <c r="C139" s="239"/>
      <c r="D139" s="221" t="s">
        <v>170</v>
      </c>
      <c r="E139" s="240" t="s">
        <v>19</v>
      </c>
      <c r="F139" s="241" t="s">
        <v>202</v>
      </c>
      <c r="G139" s="239"/>
      <c r="H139" s="242">
        <v>116.17100000000001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170</v>
      </c>
      <c r="AU139" s="248" t="s">
        <v>84</v>
      </c>
      <c r="AV139" s="14" t="s">
        <v>84</v>
      </c>
      <c r="AW139" s="14" t="s">
        <v>35</v>
      </c>
      <c r="AX139" s="14" t="s">
        <v>74</v>
      </c>
      <c r="AY139" s="248" t="s">
        <v>158</v>
      </c>
    </row>
    <row r="140" s="15" customFormat="1">
      <c r="A140" s="15"/>
      <c r="B140" s="249"/>
      <c r="C140" s="250"/>
      <c r="D140" s="221" t="s">
        <v>170</v>
      </c>
      <c r="E140" s="251" t="s">
        <v>19</v>
      </c>
      <c r="F140" s="252" t="s">
        <v>175</v>
      </c>
      <c r="G140" s="250"/>
      <c r="H140" s="253">
        <v>116.17100000000001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9" t="s">
        <v>170</v>
      </c>
      <c r="AU140" s="259" t="s">
        <v>84</v>
      </c>
      <c r="AV140" s="15" t="s">
        <v>165</v>
      </c>
      <c r="AW140" s="15" t="s">
        <v>35</v>
      </c>
      <c r="AX140" s="15" t="s">
        <v>82</v>
      </c>
      <c r="AY140" s="259" t="s">
        <v>158</v>
      </c>
    </row>
    <row r="141" s="2" customFormat="1" ht="33" customHeight="1">
      <c r="A141" s="41"/>
      <c r="B141" s="42"/>
      <c r="C141" s="208" t="s">
        <v>165</v>
      </c>
      <c r="D141" s="208" t="s">
        <v>160</v>
      </c>
      <c r="E141" s="209" t="s">
        <v>203</v>
      </c>
      <c r="F141" s="210" t="s">
        <v>204</v>
      </c>
      <c r="G141" s="211" t="s">
        <v>163</v>
      </c>
      <c r="H141" s="212">
        <v>1045.539</v>
      </c>
      <c r="I141" s="213"/>
      <c r="J141" s="214">
        <f>ROUND(I141*H141,2)</f>
        <v>0</v>
      </c>
      <c r="K141" s="210" t="s">
        <v>164</v>
      </c>
      <c r="L141" s="47"/>
      <c r="M141" s="215" t="s">
        <v>19</v>
      </c>
      <c r="N141" s="216" t="s">
        <v>45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165</v>
      </c>
      <c r="AT141" s="219" t="s">
        <v>160</v>
      </c>
      <c r="AU141" s="219" t="s">
        <v>84</v>
      </c>
      <c r="AY141" s="20" t="s">
        <v>158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82</v>
      </c>
      <c r="BK141" s="220">
        <f>ROUND(I141*H141,2)</f>
        <v>0</v>
      </c>
      <c r="BL141" s="20" t="s">
        <v>165</v>
      </c>
      <c r="BM141" s="219" t="s">
        <v>205</v>
      </c>
    </row>
    <row r="142" s="2" customFormat="1">
      <c r="A142" s="41"/>
      <c r="B142" s="42"/>
      <c r="C142" s="43"/>
      <c r="D142" s="221" t="s">
        <v>167</v>
      </c>
      <c r="E142" s="43"/>
      <c r="F142" s="222" t="s">
        <v>204</v>
      </c>
      <c r="G142" s="43"/>
      <c r="H142" s="43"/>
      <c r="I142" s="223"/>
      <c r="J142" s="43"/>
      <c r="K142" s="43"/>
      <c r="L142" s="47"/>
      <c r="M142" s="224"/>
      <c r="N142" s="22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167</v>
      </c>
      <c r="AU142" s="20" t="s">
        <v>84</v>
      </c>
    </row>
    <row r="143" s="2" customFormat="1">
      <c r="A143" s="41"/>
      <c r="B143" s="42"/>
      <c r="C143" s="43"/>
      <c r="D143" s="226" t="s">
        <v>168</v>
      </c>
      <c r="E143" s="43"/>
      <c r="F143" s="227" t="s">
        <v>206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84</v>
      </c>
    </row>
    <row r="144" s="14" customFormat="1">
      <c r="A144" s="14"/>
      <c r="B144" s="238"/>
      <c r="C144" s="239"/>
      <c r="D144" s="221" t="s">
        <v>170</v>
      </c>
      <c r="E144" s="240" t="s">
        <v>19</v>
      </c>
      <c r="F144" s="241" t="s">
        <v>207</v>
      </c>
      <c r="G144" s="239"/>
      <c r="H144" s="242">
        <v>1045.539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170</v>
      </c>
      <c r="AU144" s="248" t="s">
        <v>84</v>
      </c>
      <c r="AV144" s="14" t="s">
        <v>84</v>
      </c>
      <c r="AW144" s="14" t="s">
        <v>35</v>
      </c>
      <c r="AX144" s="14" t="s">
        <v>74</v>
      </c>
      <c r="AY144" s="248" t="s">
        <v>158</v>
      </c>
    </row>
    <row r="145" s="15" customFormat="1">
      <c r="A145" s="15"/>
      <c r="B145" s="249"/>
      <c r="C145" s="250"/>
      <c r="D145" s="221" t="s">
        <v>170</v>
      </c>
      <c r="E145" s="251" t="s">
        <v>19</v>
      </c>
      <c r="F145" s="252" t="s">
        <v>175</v>
      </c>
      <c r="G145" s="250"/>
      <c r="H145" s="253">
        <v>1045.539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9" t="s">
        <v>170</v>
      </c>
      <c r="AU145" s="259" t="s">
        <v>84</v>
      </c>
      <c r="AV145" s="15" t="s">
        <v>165</v>
      </c>
      <c r="AW145" s="15" t="s">
        <v>35</v>
      </c>
      <c r="AX145" s="15" t="s">
        <v>82</v>
      </c>
      <c r="AY145" s="259" t="s">
        <v>158</v>
      </c>
    </row>
    <row r="146" s="2" customFormat="1" ht="37.8" customHeight="1">
      <c r="A146" s="41"/>
      <c r="B146" s="42"/>
      <c r="C146" s="208" t="s">
        <v>208</v>
      </c>
      <c r="D146" s="208" t="s">
        <v>160</v>
      </c>
      <c r="E146" s="209" t="s">
        <v>209</v>
      </c>
      <c r="F146" s="210" t="s">
        <v>210</v>
      </c>
      <c r="G146" s="211" t="s">
        <v>163</v>
      </c>
      <c r="H146" s="212">
        <v>207.17599999999999</v>
      </c>
      <c r="I146" s="213"/>
      <c r="J146" s="214">
        <f>ROUND(I146*H146,2)</f>
        <v>0</v>
      </c>
      <c r="K146" s="210" t="s">
        <v>164</v>
      </c>
      <c r="L146" s="47"/>
      <c r="M146" s="215" t="s">
        <v>19</v>
      </c>
      <c r="N146" s="216" t="s">
        <v>45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165</v>
      </c>
      <c r="AT146" s="219" t="s">
        <v>160</v>
      </c>
      <c r="AU146" s="219" t="s">
        <v>84</v>
      </c>
      <c r="AY146" s="20" t="s">
        <v>158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82</v>
      </c>
      <c r="BK146" s="220">
        <f>ROUND(I146*H146,2)</f>
        <v>0</v>
      </c>
      <c r="BL146" s="20" t="s">
        <v>165</v>
      </c>
      <c r="BM146" s="219" t="s">
        <v>211</v>
      </c>
    </row>
    <row r="147" s="2" customFormat="1">
      <c r="A147" s="41"/>
      <c r="B147" s="42"/>
      <c r="C147" s="43"/>
      <c r="D147" s="221" t="s">
        <v>167</v>
      </c>
      <c r="E147" s="43"/>
      <c r="F147" s="222" t="s">
        <v>210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167</v>
      </c>
      <c r="AU147" s="20" t="s">
        <v>84</v>
      </c>
    </row>
    <row r="148" s="2" customFormat="1">
      <c r="A148" s="41"/>
      <c r="B148" s="42"/>
      <c r="C148" s="43"/>
      <c r="D148" s="226" t="s">
        <v>168</v>
      </c>
      <c r="E148" s="43"/>
      <c r="F148" s="227" t="s">
        <v>212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168</v>
      </c>
      <c r="AU148" s="20" t="s">
        <v>84</v>
      </c>
    </row>
    <row r="149" s="13" customFormat="1">
      <c r="A149" s="13"/>
      <c r="B149" s="228"/>
      <c r="C149" s="229"/>
      <c r="D149" s="221" t="s">
        <v>170</v>
      </c>
      <c r="E149" s="230" t="s">
        <v>19</v>
      </c>
      <c r="F149" s="231" t="s">
        <v>213</v>
      </c>
      <c r="G149" s="229"/>
      <c r="H149" s="230" t="s">
        <v>19</v>
      </c>
      <c r="I149" s="232"/>
      <c r="J149" s="229"/>
      <c r="K149" s="229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170</v>
      </c>
      <c r="AU149" s="237" t="s">
        <v>84</v>
      </c>
      <c r="AV149" s="13" t="s">
        <v>82</v>
      </c>
      <c r="AW149" s="13" t="s">
        <v>35</v>
      </c>
      <c r="AX149" s="13" t="s">
        <v>74</v>
      </c>
      <c r="AY149" s="237" t="s">
        <v>158</v>
      </c>
    </row>
    <row r="150" s="13" customFormat="1">
      <c r="A150" s="13"/>
      <c r="B150" s="228"/>
      <c r="C150" s="229"/>
      <c r="D150" s="221" t="s">
        <v>170</v>
      </c>
      <c r="E150" s="230" t="s">
        <v>19</v>
      </c>
      <c r="F150" s="231" t="s">
        <v>214</v>
      </c>
      <c r="G150" s="229"/>
      <c r="H150" s="230" t="s">
        <v>19</v>
      </c>
      <c r="I150" s="232"/>
      <c r="J150" s="229"/>
      <c r="K150" s="229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170</v>
      </c>
      <c r="AU150" s="237" t="s">
        <v>84</v>
      </c>
      <c r="AV150" s="13" t="s">
        <v>82</v>
      </c>
      <c r="AW150" s="13" t="s">
        <v>35</v>
      </c>
      <c r="AX150" s="13" t="s">
        <v>74</v>
      </c>
      <c r="AY150" s="237" t="s">
        <v>158</v>
      </c>
    </row>
    <row r="151" s="14" customFormat="1">
      <c r="A151" s="14"/>
      <c r="B151" s="238"/>
      <c r="C151" s="239"/>
      <c r="D151" s="221" t="s">
        <v>170</v>
      </c>
      <c r="E151" s="240" t="s">
        <v>19</v>
      </c>
      <c r="F151" s="241" t="s">
        <v>215</v>
      </c>
      <c r="G151" s="239"/>
      <c r="H151" s="242">
        <v>91.004999999999995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170</v>
      </c>
      <c r="AU151" s="248" t="s">
        <v>84</v>
      </c>
      <c r="AV151" s="14" t="s">
        <v>84</v>
      </c>
      <c r="AW151" s="14" t="s">
        <v>35</v>
      </c>
      <c r="AX151" s="14" t="s">
        <v>74</v>
      </c>
      <c r="AY151" s="248" t="s">
        <v>158</v>
      </c>
    </row>
    <row r="152" s="16" customFormat="1">
      <c r="A152" s="16"/>
      <c r="B152" s="261"/>
      <c r="C152" s="262"/>
      <c r="D152" s="221" t="s">
        <v>170</v>
      </c>
      <c r="E152" s="263" t="s">
        <v>19</v>
      </c>
      <c r="F152" s="264" t="s">
        <v>187</v>
      </c>
      <c r="G152" s="262"/>
      <c r="H152" s="265">
        <v>91.004999999999995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1" t="s">
        <v>170</v>
      </c>
      <c r="AU152" s="271" t="s">
        <v>84</v>
      </c>
      <c r="AV152" s="16" t="s">
        <v>188</v>
      </c>
      <c r="AW152" s="16" t="s">
        <v>35</v>
      </c>
      <c r="AX152" s="16" t="s">
        <v>74</v>
      </c>
      <c r="AY152" s="271" t="s">
        <v>158</v>
      </c>
    </row>
    <row r="153" s="13" customFormat="1">
      <c r="A153" s="13"/>
      <c r="B153" s="228"/>
      <c r="C153" s="229"/>
      <c r="D153" s="221" t="s">
        <v>170</v>
      </c>
      <c r="E153" s="230" t="s">
        <v>19</v>
      </c>
      <c r="F153" s="231" t="s">
        <v>201</v>
      </c>
      <c r="G153" s="229"/>
      <c r="H153" s="230" t="s">
        <v>19</v>
      </c>
      <c r="I153" s="232"/>
      <c r="J153" s="229"/>
      <c r="K153" s="229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170</v>
      </c>
      <c r="AU153" s="237" t="s">
        <v>84</v>
      </c>
      <c r="AV153" s="13" t="s">
        <v>82</v>
      </c>
      <c r="AW153" s="13" t="s">
        <v>35</v>
      </c>
      <c r="AX153" s="13" t="s">
        <v>74</v>
      </c>
      <c r="AY153" s="237" t="s">
        <v>158</v>
      </c>
    </row>
    <row r="154" s="14" customFormat="1">
      <c r="A154" s="14"/>
      <c r="B154" s="238"/>
      <c r="C154" s="239"/>
      <c r="D154" s="221" t="s">
        <v>170</v>
      </c>
      <c r="E154" s="240" t="s">
        <v>19</v>
      </c>
      <c r="F154" s="241" t="s">
        <v>202</v>
      </c>
      <c r="G154" s="239"/>
      <c r="H154" s="242">
        <v>116.17100000000001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170</v>
      </c>
      <c r="AU154" s="248" t="s">
        <v>84</v>
      </c>
      <c r="AV154" s="14" t="s">
        <v>84</v>
      </c>
      <c r="AW154" s="14" t="s">
        <v>35</v>
      </c>
      <c r="AX154" s="14" t="s">
        <v>74</v>
      </c>
      <c r="AY154" s="248" t="s">
        <v>158</v>
      </c>
    </row>
    <row r="155" s="16" customFormat="1">
      <c r="A155" s="16"/>
      <c r="B155" s="261"/>
      <c r="C155" s="262"/>
      <c r="D155" s="221" t="s">
        <v>170</v>
      </c>
      <c r="E155" s="263" t="s">
        <v>19</v>
      </c>
      <c r="F155" s="264" t="s">
        <v>187</v>
      </c>
      <c r="G155" s="262"/>
      <c r="H155" s="265">
        <v>116.17100000000001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1" t="s">
        <v>170</v>
      </c>
      <c r="AU155" s="271" t="s">
        <v>84</v>
      </c>
      <c r="AV155" s="16" t="s">
        <v>188</v>
      </c>
      <c r="AW155" s="16" t="s">
        <v>35</v>
      </c>
      <c r="AX155" s="16" t="s">
        <v>74</v>
      </c>
      <c r="AY155" s="271" t="s">
        <v>158</v>
      </c>
    </row>
    <row r="156" s="15" customFormat="1">
      <c r="A156" s="15"/>
      <c r="B156" s="249"/>
      <c r="C156" s="250"/>
      <c r="D156" s="221" t="s">
        <v>170</v>
      </c>
      <c r="E156" s="251" t="s">
        <v>19</v>
      </c>
      <c r="F156" s="252" t="s">
        <v>175</v>
      </c>
      <c r="G156" s="250"/>
      <c r="H156" s="253">
        <v>207.17599999999999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9" t="s">
        <v>170</v>
      </c>
      <c r="AU156" s="259" t="s">
        <v>84</v>
      </c>
      <c r="AV156" s="15" t="s">
        <v>165</v>
      </c>
      <c r="AW156" s="15" t="s">
        <v>35</v>
      </c>
      <c r="AX156" s="15" t="s">
        <v>82</v>
      </c>
      <c r="AY156" s="259" t="s">
        <v>158</v>
      </c>
    </row>
    <row r="157" s="2" customFormat="1" ht="24.15" customHeight="1">
      <c r="A157" s="41"/>
      <c r="B157" s="42"/>
      <c r="C157" s="208" t="s">
        <v>216</v>
      </c>
      <c r="D157" s="208" t="s">
        <v>160</v>
      </c>
      <c r="E157" s="209" t="s">
        <v>217</v>
      </c>
      <c r="F157" s="210" t="s">
        <v>218</v>
      </c>
      <c r="G157" s="211" t="s">
        <v>163</v>
      </c>
      <c r="H157" s="212">
        <v>207.17599999999999</v>
      </c>
      <c r="I157" s="213"/>
      <c r="J157" s="214">
        <f>ROUND(I157*H157,2)</f>
        <v>0</v>
      </c>
      <c r="K157" s="210" t="s">
        <v>164</v>
      </c>
      <c r="L157" s="47"/>
      <c r="M157" s="215" t="s">
        <v>19</v>
      </c>
      <c r="N157" s="216" t="s">
        <v>45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165</v>
      </c>
      <c r="AT157" s="219" t="s">
        <v>160</v>
      </c>
      <c r="AU157" s="219" t="s">
        <v>84</v>
      </c>
      <c r="AY157" s="20" t="s">
        <v>158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82</v>
      </c>
      <c r="BK157" s="220">
        <f>ROUND(I157*H157,2)</f>
        <v>0</v>
      </c>
      <c r="BL157" s="20" t="s">
        <v>165</v>
      </c>
      <c r="BM157" s="219" t="s">
        <v>219</v>
      </c>
    </row>
    <row r="158" s="2" customFormat="1">
      <c r="A158" s="41"/>
      <c r="B158" s="42"/>
      <c r="C158" s="43"/>
      <c r="D158" s="221" t="s">
        <v>167</v>
      </c>
      <c r="E158" s="43"/>
      <c r="F158" s="222" t="s">
        <v>218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167</v>
      </c>
      <c r="AU158" s="20" t="s">
        <v>84</v>
      </c>
    </row>
    <row r="159" s="2" customFormat="1">
      <c r="A159" s="41"/>
      <c r="B159" s="42"/>
      <c r="C159" s="43"/>
      <c r="D159" s="226" t="s">
        <v>168</v>
      </c>
      <c r="E159" s="43"/>
      <c r="F159" s="227" t="s">
        <v>220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168</v>
      </c>
      <c r="AU159" s="20" t="s">
        <v>84</v>
      </c>
    </row>
    <row r="160" s="13" customFormat="1">
      <c r="A160" s="13"/>
      <c r="B160" s="228"/>
      <c r="C160" s="229"/>
      <c r="D160" s="221" t="s">
        <v>170</v>
      </c>
      <c r="E160" s="230" t="s">
        <v>19</v>
      </c>
      <c r="F160" s="231" t="s">
        <v>214</v>
      </c>
      <c r="G160" s="229"/>
      <c r="H160" s="230" t="s">
        <v>19</v>
      </c>
      <c r="I160" s="232"/>
      <c r="J160" s="229"/>
      <c r="K160" s="229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170</v>
      </c>
      <c r="AU160" s="237" t="s">
        <v>84</v>
      </c>
      <c r="AV160" s="13" t="s">
        <v>82</v>
      </c>
      <c r="AW160" s="13" t="s">
        <v>35</v>
      </c>
      <c r="AX160" s="13" t="s">
        <v>74</v>
      </c>
      <c r="AY160" s="237" t="s">
        <v>158</v>
      </c>
    </row>
    <row r="161" s="14" customFormat="1">
      <c r="A161" s="14"/>
      <c r="B161" s="238"/>
      <c r="C161" s="239"/>
      <c r="D161" s="221" t="s">
        <v>170</v>
      </c>
      <c r="E161" s="240" t="s">
        <v>19</v>
      </c>
      <c r="F161" s="241" t="s">
        <v>215</v>
      </c>
      <c r="G161" s="239"/>
      <c r="H161" s="242">
        <v>91.004999999999995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170</v>
      </c>
      <c r="AU161" s="248" t="s">
        <v>84</v>
      </c>
      <c r="AV161" s="14" t="s">
        <v>84</v>
      </c>
      <c r="AW161" s="14" t="s">
        <v>35</v>
      </c>
      <c r="AX161" s="14" t="s">
        <v>74</v>
      </c>
      <c r="AY161" s="248" t="s">
        <v>158</v>
      </c>
    </row>
    <row r="162" s="16" customFormat="1">
      <c r="A162" s="16"/>
      <c r="B162" s="261"/>
      <c r="C162" s="262"/>
      <c r="D162" s="221" t="s">
        <v>170</v>
      </c>
      <c r="E162" s="263" t="s">
        <v>19</v>
      </c>
      <c r="F162" s="264" t="s">
        <v>187</v>
      </c>
      <c r="G162" s="262"/>
      <c r="H162" s="265">
        <v>91.004999999999995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1" t="s">
        <v>170</v>
      </c>
      <c r="AU162" s="271" t="s">
        <v>84</v>
      </c>
      <c r="AV162" s="16" t="s">
        <v>188</v>
      </c>
      <c r="AW162" s="16" t="s">
        <v>35</v>
      </c>
      <c r="AX162" s="16" t="s">
        <v>74</v>
      </c>
      <c r="AY162" s="271" t="s">
        <v>158</v>
      </c>
    </row>
    <row r="163" s="13" customFormat="1">
      <c r="A163" s="13"/>
      <c r="B163" s="228"/>
      <c r="C163" s="229"/>
      <c r="D163" s="221" t="s">
        <v>170</v>
      </c>
      <c r="E163" s="230" t="s">
        <v>19</v>
      </c>
      <c r="F163" s="231" t="s">
        <v>201</v>
      </c>
      <c r="G163" s="229"/>
      <c r="H163" s="230" t="s">
        <v>19</v>
      </c>
      <c r="I163" s="232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170</v>
      </c>
      <c r="AU163" s="237" t="s">
        <v>84</v>
      </c>
      <c r="AV163" s="13" t="s">
        <v>82</v>
      </c>
      <c r="AW163" s="13" t="s">
        <v>35</v>
      </c>
      <c r="AX163" s="13" t="s">
        <v>74</v>
      </c>
      <c r="AY163" s="237" t="s">
        <v>158</v>
      </c>
    </row>
    <row r="164" s="14" customFormat="1">
      <c r="A164" s="14"/>
      <c r="B164" s="238"/>
      <c r="C164" s="239"/>
      <c r="D164" s="221" t="s">
        <v>170</v>
      </c>
      <c r="E164" s="240" t="s">
        <v>19</v>
      </c>
      <c r="F164" s="241" t="s">
        <v>202</v>
      </c>
      <c r="G164" s="239"/>
      <c r="H164" s="242">
        <v>116.17100000000001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170</v>
      </c>
      <c r="AU164" s="248" t="s">
        <v>84</v>
      </c>
      <c r="AV164" s="14" t="s">
        <v>84</v>
      </c>
      <c r="AW164" s="14" t="s">
        <v>35</v>
      </c>
      <c r="AX164" s="14" t="s">
        <v>74</v>
      </c>
      <c r="AY164" s="248" t="s">
        <v>158</v>
      </c>
    </row>
    <row r="165" s="16" customFormat="1">
      <c r="A165" s="16"/>
      <c r="B165" s="261"/>
      <c r="C165" s="262"/>
      <c r="D165" s="221" t="s">
        <v>170</v>
      </c>
      <c r="E165" s="263" t="s">
        <v>19</v>
      </c>
      <c r="F165" s="264" t="s">
        <v>187</v>
      </c>
      <c r="G165" s="262"/>
      <c r="H165" s="265">
        <v>116.17100000000001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1" t="s">
        <v>170</v>
      </c>
      <c r="AU165" s="271" t="s">
        <v>84</v>
      </c>
      <c r="AV165" s="16" t="s">
        <v>188</v>
      </c>
      <c r="AW165" s="16" t="s">
        <v>35</v>
      </c>
      <c r="AX165" s="16" t="s">
        <v>74</v>
      </c>
      <c r="AY165" s="271" t="s">
        <v>158</v>
      </c>
    </row>
    <row r="166" s="15" customFormat="1">
      <c r="A166" s="15"/>
      <c r="B166" s="249"/>
      <c r="C166" s="250"/>
      <c r="D166" s="221" t="s">
        <v>170</v>
      </c>
      <c r="E166" s="251" t="s">
        <v>19</v>
      </c>
      <c r="F166" s="252" t="s">
        <v>175</v>
      </c>
      <c r="G166" s="250"/>
      <c r="H166" s="253">
        <v>207.17599999999999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9" t="s">
        <v>170</v>
      </c>
      <c r="AU166" s="259" t="s">
        <v>84</v>
      </c>
      <c r="AV166" s="15" t="s">
        <v>165</v>
      </c>
      <c r="AW166" s="15" t="s">
        <v>35</v>
      </c>
      <c r="AX166" s="15" t="s">
        <v>82</v>
      </c>
      <c r="AY166" s="259" t="s">
        <v>158</v>
      </c>
    </row>
    <row r="167" s="2" customFormat="1" ht="24.15" customHeight="1">
      <c r="A167" s="41"/>
      <c r="B167" s="42"/>
      <c r="C167" s="208" t="s">
        <v>221</v>
      </c>
      <c r="D167" s="208" t="s">
        <v>160</v>
      </c>
      <c r="E167" s="209" t="s">
        <v>222</v>
      </c>
      <c r="F167" s="210" t="s">
        <v>223</v>
      </c>
      <c r="G167" s="211" t="s">
        <v>224</v>
      </c>
      <c r="H167" s="212">
        <v>372.91699999999997</v>
      </c>
      <c r="I167" s="213"/>
      <c r="J167" s="214">
        <f>ROUND(I167*H167,2)</f>
        <v>0</v>
      </c>
      <c r="K167" s="210" t="s">
        <v>164</v>
      </c>
      <c r="L167" s="47"/>
      <c r="M167" s="215" t="s">
        <v>19</v>
      </c>
      <c r="N167" s="216" t="s">
        <v>45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165</v>
      </c>
      <c r="AT167" s="219" t="s">
        <v>160</v>
      </c>
      <c r="AU167" s="219" t="s">
        <v>84</v>
      </c>
      <c r="AY167" s="20" t="s">
        <v>158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82</v>
      </c>
      <c r="BK167" s="220">
        <f>ROUND(I167*H167,2)</f>
        <v>0</v>
      </c>
      <c r="BL167" s="20" t="s">
        <v>165</v>
      </c>
      <c r="BM167" s="219" t="s">
        <v>225</v>
      </c>
    </row>
    <row r="168" s="2" customFormat="1">
      <c r="A168" s="41"/>
      <c r="B168" s="42"/>
      <c r="C168" s="43"/>
      <c r="D168" s="221" t="s">
        <v>167</v>
      </c>
      <c r="E168" s="43"/>
      <c r="F168" s="222" t="s">
        <v>223</v>
      </c>
      <c r="G168" s="43"/>
      <c r="H168" s="43"/>
      <c r="I168" s="223"/>
      <c r="J168" s="43"/>
      <c r="K168" s="43"/>
      <c r="L168" s="47"/>
      <c r="M168" s="224"/>
      <c r="N168" s="22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167</v>
      </c>
      <c r="AU168" s="20" t="s">
        <v>84</v>
      </c>
    </row>
    <row r="169" s="2" customFormat="1">
      <c r="A169" s="41"/>
      <c r="B169" s="42"/>
      <c r="C169" s="43"/>
      <c r="D169" s="226" t="s">
        <v>168</v>
      </c>
      <c r="E169" s="43"/>
      <c r="F169" s="227" t="s">
        <v>226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168</v>
      </c>
      <c r="AU169" s="20" t="s">
        <v>84</v>
      </c>
    </row>
    <row r="170" s="14" customFormat="1">
      <c r="A170" s="14"/>
      <c r="B170" s="238"/>
      <c r="C170" s="239"/>
      <c r="D170" s="221" t="s">
        <v>170</v>
      </c>
      <c r="E170" s="240" t="s">
        <v>19</v>
      </c>
      <c r="F170" s="241" t="s">
        <v>227</v>
      </c>
      <c r="G170" s="239"/>
      <c r="H170" s="242">
        <v>372.91699999999997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170</v>
      </c>
      <c r="AU170" s="248" t="s">
        <v>84</v>
      </c>
      <c r="AV170" s="14" t="s">
        <v>84</v>
      </c>
      <c r="AW170" s="14" t="s">
        <v>35</v>
      </c>
      <c r="AX170" s="14" t="s">
        <v>82</v>
      </c>
      <c r="AY170" s="248" t="s">
        <v>158</v>
      </c>
    </row>
    <row r="171" s="2" customFormat="1" ht="24.15" customHeight="1">
      <c r="A171" s="41"/>
      <c r="B171" s="42"/>
      <c r="C171" s="208" t="s">
        <v>228</v>
      </c>
      <c r="D171" s="208" t="s">
        <v>160</v>
      </c>
      <c r="E171" s="209" t="s">
        <v>229</v>
      </c>
      <c r="F171" s="210" t="s">
        <v>230</v>
      </c>
      <c r="G171" s="211" t="s">
        <v>163</v>
      </c>
      <c r="H171" s="212">
        <v>207.17599999999999</v>
      </c>
      <c r="I171" s="213"/>
      <c r="J171" s="214">
        <f>ROUND(I171*H171,2)</f>
        <v>0</v>
      </c>
      <c r="K171" s="210" t="s">
        <v>164</v>
      </c>
      <c r="L171" s="47"/>
      <c r="M171" s="215" t="s">
        <v>19</v>
      </c>
      <c r="N171" s="216" t="s">
        <v>45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165</v>
      </c>
      <c r="AT171" s="219" t="s">
        <v>160</v>
      </c>
      <c r="AU171" s="219" t="s">
        <v>84</v>
      </c>
      <c r="AY171" s="20" t="s">
        <v>158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82</v>
      </c>
      <c r="BK171" s="220">
        <f>ROUND(I171*H171,2)</f>
        <v>0</v>
      </c>
      <c r="BL171" s="20" t="s">
        <v>165</v>
      </c>
      <c r="BM171" s="219" t="s">
        <v>231</v>
      </c>
    </row>
    <row r="172" s="2" customFormat="1">
      <c r="A172" s="41"/>
      <c r="B172" s="42"/>
      <c r="C172" s="43"/>
      <c r="D172" s="221" t="s">
        <v>167</v>
      </c>
      <c r="E172" s="43"/>
      <c r="F172" s="222" t="s">
        <v>230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167</v>
      </c>
      <c r="AU172" s="20" t="s">
        <v>84</v>
      </c>
    </row>
    <row r="173" s="2" customFormat="1">
      <c r="A173" s="41"/>
      <c r="B173" s="42"/>
      <c r="C173" s="43"/>
      <c r="D173" s="226" t="s">
        <v>168</v>
      </c>
      <c r="E173" s="43"/>
      <c r="F173" s="227" t="s">
        <v>232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168</v>
      </c>
      <c r="AU173" s="20" t="s">
        <v>84</v>
      </c>
    </row>
    <row r="174" s="2" customFormat="1" ht="24.15" customHeight="1">
      <c r="A174" s="41"/>
      <c r="B174" s="42"/>
      <c r="C174" s="208" t="s">
        <v>233</v>
      </c>
      <c r="D174" s="208" t="s">
        <v>160</v>
      </c>
      <c r="E174" s="209" t="s">
        <v>234</v>
      </c>
      <c r="F174" s="210" t="s">
        <v>235</v>
      </c>
      <c r="G174" s="211" t="s">
        <v>163</v>
      </c>
      <c r="H174" s="212">
        <v>71.789000000000001</v>
      </c>
      <c r="I174" s="213"/>
      <c r="J174" s="214">
        <f>ROUND(I174*H174,2)</f>
        <v>0</v>
      </c>
      <c r="K174" s="210" t="s">
        <v>164</v>
      </c>
      <c r="L174" s="47"/>
      <c r="M174" s="215" t="s">
        <v>19</v>
      </c>
      <c r="N174" s="216" t="s">
        <v>45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165</v>
      </c>
      <c r="AT174" s="219" t="s">
        <v>160</v>
      </c>
      <c r="AU174" s="219" t="s">
        <v>84</v>
      </c>
      <c r="AY174" s="20" t="s">
        <v>158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82</v>
      </c>
      <c r="BK174" s="220">
        <f>ROUND(I174*H174,2)</f>
        <v>0</v>
      </c>
      <c r="BL174" s="20" t="s">
        <v>165</v>
      </c>
      <c r="BM174" s="219" t="s">
        <v>236</v>
      </c>
    </row>
    <row r="175" s="2" customFormat="1">
      <c r="A175" s="41"/>
      <c r="B175" s="42"/>
      <c r="C175" s="43"/>
      <c r="D175" s="221" t="s">
        <v>167</v>
      </c>
      <c r="E175" s="43"/>
      <c r="F175" s="222" t="s">
        <v>235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167</v>
      </c>
      <c r="AU175" s="20" t="s">
        <v>84</v>
      </c>
    </row>
    <row r="176" s="2" customFormat="1">
      <c r="A176" s="41"/>
      <c r="B176" s="42"/>
      <c r="C176" s="43"/>
      <c r="D176" s="226" t="s">
        <v>168</v>
      </c>
      <c r="E176" s="43"/>
      <c r="F176" s="227" t="s">
        <v>237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168</v>
      </c>
      <c r="AU176" s="20" t="s">
        <v>84</v>
      </c>
    </row>
    <row r="177" s="14" customFormat="1">
      <c r="A177" s="14"/>
      <c r="B177" s="238"/>
      <c r="C177" s="239"/>
      <c r="D177" s="221" t="s">
        <v>170</v>
      </c>
      <c r="E177" s="240" t="s">
        <v>19</v>
      </c>
      <c r="F177" s="241" t="s">
        <v>238</v>
      </c>
      <c r="G177" s="239"/>
      <c r="H177" s="242">
        <v>91.004999999999995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170</v>
      </c>
      <c r="AU177" s="248" t="s">
        <v>84</v>
      </c>
      <c r="AV177" s="14" t="s">
        <v>84</v>
      </c>
      <c r="AW177" s="14" t="s">
        <v>35</v>
      </c>
      <c r="AX177" s="14" t="s">
        <v>74</v>
      </c>
      <c r="AY177" s="248" t="s">
        <v>158</v>
      </c>
    </row>
    <row r="178" s="14" customFormat="1">
      <c r="A178" s="14"/>
      <c r="B178" s="238"/>
      <c r="C178" s="239"/>
      <c r="D178" s="221" t="s">
        <v>170</v>
      </c>
      <c r="E178" s="240" t="s">
        <v>19</v>
      </c>
      <c r="F178" s="241" t="s">
        <v>239</v>
      </c>
      <c r="G178" s="239"/>
      <c r="H178" s="242">
        <v>-3.4620000000000002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170</v>
      </c>
      <c r="AU178" s="248" t="s">
        <v>84</v>
      </c>
      <c r="AV178" s="14" t="s">
        <v>84</v>
      </c>
      <c r="AW178" s="14" t="s">
        <v>35</v>
      </c>
      <c r="AX178" s="14" t="s">
        <v>74</v>
      </c>
      <c r="AY178" s="248" t="s">
        <v>158</v>
      </c>
    </row>
    <row r="179" s="14" customFormat="1">
      <c r="A179" s="14"/>
      <c r="B179" s="238"/>
      <c r="C179" s="239"/>
      <c r="D179" s="221" t="s">
        <v>170</v>
      </c>
      <c r="E179" s="240" t="s">
        <v>19</v>
      </c>
      <c r="F179" s="241" t="s">
        <v>240</v>
      </c>
      <c r="G179" s="239"/>
      <c r="H179" s="242">
        <v>-5.1929999999999996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170</v>
      </c>
      <c r="AU179" s="248" t="s">
        <v>84</v>
      </c>
      <c r="AV179" s="14" t="s">
        <v>84</v>
      </c>
      <c r="AW179" s="14" t="s">
        <v>35</v>
      </c>
      <c r="AX179" s="14" t="s">
        <v>74</v>
      </c>
      <c r="AY179" s="248" t="s">
        <v>158</v>
      </c>
    </row>
    <row r="180" s="14" customFormat="1">
      <c r="A180" s="14"/>
      <c r="B180" s="238"/>
      <c r="C180" s="239"/>
      <c r="D180" s="221" t="s">
        <v>170</v>
      </c>
      <c r="E180" s="240" t="s">
        <v>19</v>
      </c>
      <c r="F180" s="241" t="s">
        <v>241</v>
      </c>
      <c r="G180" s="239"/>
      <c r="H180" s="242">
        <v>-7.9640000000000004</v>
      </c>
      <c r="I180" s="243"/>
      <c r="J180" s="239"/>
      <c r="K180" s="239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170</v>
      </c>
      <c r="AU180" s="248" t="s">
        <v>84</v>
      </c>
      <c r="AV180" s="14" t="s">
        <v>84</v>
      </c>
      <c r="AW180" s="14" t="s">
        <v>35</v>
      </c>
      <c r="AX180" s="14" t="s">
        <v>74</v>
      </c>
      <c r="AY180" s="248" t="s">
        <v>158</v>
      </c>
    </row>
    <row r="181" s="14" customFormat="1">
      <c r="A181" s="14"/>
      <c r="B181" s="238"/>
      <c r="C181" s="239"/>
      <c r="D181" s="221" t="s">
        <v>170</v>
      </c>
      <c r="E181" s="240" t="s">
        <v>19</v>
      </c>
      <c r="F181" s="241" t="s">
        <v>242</v>
      </c>
      <c r="G181" s="239"/>
      <c r="H181" s="242">
        <v>-2.597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170</v>
      </c>
      <c r="AU181" s="248" t="s">
        <v>84</v>
      </c>
      <c r="AV181" s="14" t="s">
        <v>84</v>
      </c>
      <c r="AW181" s="14" t="s">
        <v>35</v>
      </c>
      <c r="AX181" s="14" t="s">
        <v>74</v>
      </c>
      <c r="AY181" s="248" t="s">
        <v>158</v>
      </c>
    </row>
    <row r="182" s="15" customFormat="1">
      <c r="A182" s="15"/>
      <c r="B182" s="249"/>
      <c r="C182" s="250"/>
      <c r="D182" s="221" t="s">
        <v>170</v>
      </c>
      <c r="E182" s="251" t="s">
        <v>19</v>
      </c>
      <c r="F182" s="252" t="s">
        <v>175</v>
      </c>
      <c r="G182" s="250"/>
      <c r="H182" s="253">
        <v>71.789000000000001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170</v>
      </c>
      <c r="AU182" s="259" t="s">
        <v>84</v>
      </c>
      <c r="AV182" s="15" t="s">
        <v>165</v>
      </c>
      <c r="AW182" s="15" t="s">
        <v>35</v>
      </c>
      <c r="AX182" s="15" t="s">
        <v>82</v>
      </c>
      <c r="AY182" s="259" t="s">
        <v>158</v>
      </c>
    </row>
    <row r="183" s="2" customFormat="1" ht="16.5" customHeight="1">
      <c r="A183" s="41"/>
      <c r="B183" s="42"/>
      <c r="C183" s="272" t="s">
        <v>243</v>
      </c>
      <c r="D183" s="272" t="s">
        <v>244</v>
      </c>
      <c r="E183" s="273" t="s">
        <v>245</v>
      </c>
      <c r="F183" s="274" t="s">
        <v>246</v>
      </c>
      <c r="G183" s="275" t="s">
        <v>224</v>
      </c>
      <c r="H183" s="276">
        <v>107.684</v>
      </c>
      <c r="I183" s="277"/>
      <c r="J183" s="278">
        <f>ROUND(I183*H183,2)</f>
        <v>0</v>
      </c>
      <c r="K183" s="274" t="s">
        <v>247</v>
      </c>
      <c r="L183" s="279"/>
      <c r="M183" s="280" t="s">
        <v>19</v>
      </c>
      <c r="N183" s="281" t="s">
        <v>45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228</v>
      </c>
      <c r="AT183" s="219" t="s">
        <v>244</v>
      </c>
      <c r="AU183" s="219" t="s">
        <v>84</v>
      </c>
      <c r="AY183" s="20" t="s">
        <v>158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82</v>
      </c>
      <c r="BK183" s="220">
        <f>ROUND(I183*H183,2)</f>
        <v>0</v>
      </c>
      <c r="BL183" s="20" t="s">
        <v>165</v>
      </c>
      <c r="BM183" s="219" t="s">
        <v>248</v>
      </c>
    </row>
    <row r="184" s="2" customFormat="1">
      <c r="A184" s="41"/>
      <c r="B184" s="42"/>
      <c r="C184" s="43"/>
      <c r="D184" s="221" t="s">
        <v>167</v>
      </c>
      <c r="E184" s="43"/>
      <c r="F184" s="222" t="s">
        <v>246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167</v>
      </c>
      <c r="AU184" s="20" t="s">
        <v>84</v>
      </c>
    </row>
    <row r="185" s="14" customFormat="1">
      <c r="A185" s="14"/>
      <c r="B185" s="238"/>
      <c r="C185" s="239"/>
      <c r="D185" s="221" t="s">
        <v>170</v>
      </c>
      <c r="E185" s="240" t="s">
        <v>19</v>
      </c>
      <c r="F185" s="241" t="s">
        <v>249</v>
      </c>
      <c r="G185" s="239"/>
      <c r="H185" s="242">
        <v>107.684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170</v>
      </c>
      <c r="AU185" s="248" t="s">
        <v>84</v>
      </c>
      <c r="AV185" s="14" t="s">
        <v>84</v>
      </c>
      <c r="AW185" s="14" t="s">
        <v>35</v>
      </c>
      <c r="AX185" s="14" t="s">
        <v>82</v>
      </c>
      <c r="AY185" s="248" t="s">
        <v>158</v>
      </c>
    </row>
    <row r="186" s="2" customFormat="1" ht="24.15" customHeight="1">
      <c r="A186" s="41"/>
      <c r="B186" s="42"/>
      <c r="C186" s="208" t="s">
        <v>250</v>
      </c>
      <c r="D186" s="208" t="s">
        <v>160</v>
      </c>
      <c r="E186" s="209" t="s">
        <v>251</v>
      </c>
      <c r="F186" s="210" t="s">
        <v>252</v>
      </c>
      <c r="G186" s="211" t="s">
        <v>163</v>
      </c>
      <c r="H186" s="212">
        <v>67.641000000000005</v>
      </c>
      <c r="I186" s="213"/>
      <c r="J186" s="214">
        <f>ROUND(I186*H186,2)</f>
        <v>0</v>
      </c>
      <c r="K186" s="210" t="s">
        <v>164</v>
      </c>
      <c r="L186" s="47"/>
      <c r="M186" s="215" t="s">
        <v>19</v>
      </c>
      <c r="N186" s="216" t="s">
        <v>45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165</v>
      </c>
      <c r="AT186" s="219" t="s">
        <v>160</v>
      </c>
      <c r="AU186" s="219" t="s">
        <v>84</v>
      </c>
      <c r="AY186" s="20" t="s">
        <v>158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82</v>
      </c>
      <c r="BK186" s="220">
        <f>ROUND(I186*H186,2)</f>
        <v>0</v>
      </c>
      <c r="BL186" s="20" t="s">
        <v>165</v>
      </c>
      <c r="BM186" s="219" t="s">
        <v>253</v>
      </c>
    </row>
    <row r="187" s="2" customFormat="1">
      <c r="A187" s="41"/>
      <c r="B187" s="42"/>
      <c r="C187" s="43"/>
      <c r="D187" s="221" t="s">
        <v>167</v>
      </c>
      <c r="E187" s="43"/>
      <c r="F187" s="222" t="s">
        <v>252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167</v>
      </c>
      <c r="AU187" s="20" t="s">
        <v>84</v>
      </c>
    </row>
    <row r="188" s="2" customFormat="1">
      <c r="A188" s="41"/>
      <c r="B188" s="42"/>
      <c r="C188" s="43"/>
      <c r="D188" s="226" t="s">
        <v>168</v>
      </c>
      <c r="E188" s="43"/>
      <c r="F188" s="227" t="s">
        <v>254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168</v>
      </c>
      <c r="AU188" s="20" t="s">
        <v>84</v>
      </c>
    </row>
    <row r="189" s="13" customFormat="1">
      <c r="A189" s="13"/>
      <c r="B189" s="228"/>
      <c r="C189" s="229"/>
      <c r="D189" s="221" t="s">
        <v>170</v>
      </c>
      <c r="E189" s="230" t="s">
        <v>19</v>
      </c>
      <c r="F189" s="231" t="s">
        <v>255</v>
      </c>
      <c r="G189" s="229"/>
      <c r="H189" s="230" t="s">
        <v>19</v>
      </c>
      <c r="I189" s="232"/>
      <c r="J189" s="229"/>
      <c r="K189" s="229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170</v>
      </c>
      <c r="AU189" s="237" t="s">
        <v>84</v>
      </c>
      <c r="AV189" s="13" t="s">
        <v>82</v>
      </c>
      <c r="AW189" s="13" t="s">
        <v>35</v>
      </c>
      <c r="AX189" s="13" t="s">
        <v>74</v>
      </c>
      <c r="AY189" s="237" t="s">
        <v>158</v>
      </c>
    </row>
    <row r="190" s="13" customFormat="1">
      <c r="A190" s="13"/>
      <c r="B190" s="228"/>
      <c r="C190" s="229"/>
      <c r="D190" s="221" t="s">
        <v>170</v>
      </c>
      <c r="E190" s="230" t="s">
        <v>19</v>
      </c>
      <c r="F190" s="231" t="s">
        <v>256</v>
      </c>
      <c r="G190" s="229"/>
      <c r="H190" s="230" t="s">
        <v>19</v>
      </c>
      <c r="I190" s="232"/>
      <c r="J190" s="229"/>
      <c r="K190" s="229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170</v>
      </c>
      <c r="AU190" s="237" t="s">
        <v>84</v>
      </c>
      <c r="AV190" s="13" t="s">
        <v>82</v>
      </c>
      <c r="AW190" s="13" t="s">
        <v>35</v>
      </c>
      <c r="AX190" s="13" t="s">
        <v>74</v>
      </c>
      <c r="AY190" s="237" t="s">
        <v>158</v>
      </c>
    </row>
    <row r="191" s="14" customFormat="1">
      <c r="A191" s="14"/>
      <c r="B191" s="238"/>
      <c r="C191" s="239"/>
      <c r="D191" s="221" t="s">
        <v>170</v>
      </c>
      <c r="E191" s="240" t="s">
        <v>19</v>
      </c>
      <c r="F191" s="241" t="s">
        <v>257</v>
      </c>
      <c r="G191" s="239"/>
      <c r="H191" s="242">
        <v>4.2770000000000001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170</v>
      </c>
      <c r="AU191" s="248" t="s">
        <v>84</v>
      </c>
      <c r="AV191" s="14" t="s">
        <v>84</v>
      </c>
      <c r="AW191" s="14" t="s">
        <v>35</v>
      </c>
      <c r="AX191" s="14" t="s">
        <v>74</v>
      </c>
      <c r="AY191" s="248" t="s">
        <v>158</v>
      </c>
    </row>
    <row r="192" s="14" customFormat="1">
      <c r="A192" s="14"/>
      <c r="B192" s="238"/>
      <c r="C192" s="239"/>
      <c r="D192" s="221" t="s">
        <v>170</v>
      </c>
      <c r="E192" s="240" t="s">
        <v>19</v>
      </c>
      <c r="F192" s="241" t="s">
        <v>258</v>
      </c>
      <c r="G192" s="239"/>
      <c r="H192" s="242">
        <v>18.309999999999999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170</v>
      </c>
      <c r="AU192" s="248" t="s">
        <v>84</v>
      </c>
      <c r="AV192" s="14" t="s">
        <v>84</v>
      </c>
      <c r="AW192" s="14" t="s">
        <v>35</v>
      </c>
      <c r="AX192" s="14" t="s">
        <v>74</v>
      </c>
      <c r="AY192" s="248" t="s">
        <v>158</v>
      </c>
    </row>
    <row r="193" s="16" customFormat="1">
      <c r="A193" s="16"/>
      <c r="B193" s="261"/>
      <c r="C193" s="262"/>
      <c r="D193" s="221" t="s">
        <v>170</v>
      </c>
      <c r="E193" s="263" t="s">
        <v>19</v>
      </c>
      <c r="F193" s="264" t="s">
        <v>187</v>
      </c>
      <c r="G193" s="262"/>
      <c r="H193" s="265">
        <v>22.587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1" t="s">
        <v>170</v>
      </c>
      <c r="AU193" s="271" t="s">
        <v>84</v>
      </c>
      <c r="AV193" s="16" t="s">
        <v>188</v>
      </c>
      <c r="AW193" s="16" t="s">
        <v>35</v>
      </c>
      <c r="AX193" s="16" t="s">
        <v>74</v>
      </c>
      <c r="AY193" s="271" t="s">
        <v>158</v>
      </c>
    </row>
    <row r="194" s="13" customFormat="1">
      <c r="A194" s="13"/>
      <c r="B194" s="228"/>
      <c r="C194" s="229"/>
      <c r="D194" s="221" t="s">
        <v>170</v>
      </c>
      <c r="E194" s="230" t="s">
        <v>19</v>
      </c>
      <c r="F194" s="231" t="s">
        <v>259</v>
      </c>
      <c r="G194" s="229"/>
      <c r="H194" s="230" t="s">
        <v>19</v>
      </c>
      <c r="I194" s="232"/>
      <c r="J194" s="229"/>
      <c r="K194" s="229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170</v>
      </c>
      <c r="AU194" s="237" t="s">
        <v>84</v>
      </c>
      <c r="AV194" s="13" t="s">
        <v>82</v>
      </c>
      <c r="AW194" s="13" t="s">
        <v>35</v>
      </c>
      <c r="AX194" s="13" t="s">
        <v>74</v>
      </c>
      <c r="AY194" s="237" t="s">
        <v>158</v>
      </c>
    </row>
    <row r="195" s="14" customFormat="1">
      <c r="A195" s="14"/>
      <c r="B195" s="238"/>
      <c r="C195" s="239"/>
      <c r="D195" s="221" t="s">
        <v>170</v>
      </c>
      <c r="E195" s="240" t="s">
        <v>19</v>
      </c>
      <c r="F195" s="241" t="s">
        <v>260</v>
      </c>
      <c r="G195" s="239"/>
      <c r="H195" s="242">
        <v>8.8170000000000002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170</v>
      </c>
      <c r="AU195" s="248" t="s">
        <v>84</v>
      </c>
      <c r="AV195" s="14" t="s">
        <v>84</v>
      </c>
      <c r="AW195" s="14" t="s">
        <v>35</v>
      </c>
      <c r="AX195" s="14" t="s">
        <v>74</v>
      </c>
      <c r="AY195" s="248" t="s">
        <v>158</v>
      </c>
    </row>
    <row r="196" s="16" customFormat="1">
      <c r="A196" s="16"/>
      <c r="B196" s="261"/>
      <c r="C196" s="262"/>
      <c r="D196" s="221" t="s">
        <v>170</v>
      </c>
      <c r="E196" s="263" t="s">
        <v>19</v>
      </c>
      <c r="F196" s="264" t="s">
        <v>187</v>
      </c>
      <c r="G196" s="262"/>
      <c r="H196" s="265">
        <v>8.8170000000000002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1" t="s">
        <v>170</v>
      </c>
      <c r="AU196" s="271" t="s">
        <v>84</v>
      </c>
      <c r="AV196" s="16" t="s">
        <v>188</v>
      </c>
      <c r="AW196" s="16" t="s">
        <v>35</v>
      </c>
      <c r="AX196" s="16" t="s">
        <v>74</v>
      </c>
      <c r="AY196" s="271" t="s">
        <v>158</v>
      </c>
    </row>
    <row r="197" s="13" customFormat="1">
      <c r="A197" s="13"/>
      <c r="B197" s="228"/>
      <c r="C197" s="229"/>
      <c r="D197" s="221" t="s">
        <v>170</v>
      </c>
      <c r="E197" s="230" t="s">
        <v>19</v>
      </c>
      <c r="F197" s="231" t="s">
        <v>261</v>
      </c>
      <c r="G197" s="229"/>
      <c r="H197" s="230" t="s">
        <v>19</v>
      </c>
      <c r="I197" s="232"/>
      <c r="J197" s="229"/>
      <c r="K197" s="229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170</v>
      </c>
      <c r="AU197" s="237" t="s">
        <v>84</v>
      </c>
      <c r="AV197" s="13" t="s">
        <v>82</v>
      </c>
      <c r="AW197" s="13" t="s">
        <v>35</v>
      </c>
      <c r="AX197" s="13" t="s">
        <v>74</v>
      </c>
      <c r="AY197" s="237" t="s">
        <v>158</v>
      </c>
    </row>
    <row r="198" s="14" customFormat="1">
      <c r="A198" s="14"/>
      <c r="B198" s="238"/>
      <c r="C198" s="239"/>
      <c r="D198" s="221" t="s">
        <v>170</v>
      </c>
      <c r="E198" s="240" t="s">
        <v>19</v>
      </c>
      <c r="F198" s="241" t="s">
        <v>262</v>
      </c>
      <c r="G198" s="239"/>
      <c r="H198" s="242">
        <v>15.615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170</v>
      </c>
      <c r="AU198" s="248" t="s">
        <v>84</v>
      </c>
      <c r="AV198" s="14" t="s">
        <v>84</v>
      </c>
      <c r="AW198" s="14" t="s">
        <v>35</v>
      </c>
      <c r="AX198" s="14" t="s">
        <v>74</v>
      </c>
      <c r="AY198" s="248" t="s">
        <v>158</v>
      </c>
    </row>
    <row r="199" s="16" customFormat="1">
      <c r="A199" s="16"/>
      <c r="B199" s="261"/>
      <c r="C199" s="262"/>
      <c r="D199" s="221" t="s">
        <v>170</v>
      </c>
      <c r="E199" s="263" t="s">
        <v>19</v>
      </c>
      <c r="F199" s="264" t="s">
        <v>187</v>
      </c>
      <c r="G199" s="262"/>
      <c r="H199" s="265">
        <v>15.615</v>
      </c>
      <c r="I199" s="266"/>
      <c r="J199" s="262"/>
      <c r="K199" s="262"/>
      <c r="L199" s="267"/>
      <c r="M199" s="268"/>
      <c r="N199" s="269"/>
      <c r="O199" s="269"/>
      <c r="P199" s="269"/>
      <c r="Q199" s="269"/>
      <c r="R199" s="269"/>
      <c r="S199" s="269"/>
      <c r="T199" s="270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1" t="s">
        <v>170</v>
      </c>
      <c r="AU199" s="271" t="s">
        <v>84</v>
      </c>
      <c r="AV199" s="16" t="s">
        <v>188</v>
      </c>
      <c r="AW199" s="16" t="s">
        <v>35</v>
      </c>
      <c r="AX199" s="16" t="s">
        <v>74</v>
      </c>
      <c r="AY199" s="271" t="s">
        <v>158</v>
      </c>
    </row>
    <row r="200" s="13" customFormat="1">
      <c r="A200" s="13"/>
      <c r="B200" s="228"/>
      <c r="C200" s="229"/>
      <c r="D200" s="221" t="s">
        <v>170</v>
      </c>
      <c r="E200" s="230" t="s">
        <v>19</v>
      </c>
      <c r="F200" s="231" t="s">
        <v>263</v>
      </c>
      <c r="G200" s="229"/>
      <c r="H200" s="230" t="s">
        <v>19</v>
      </c>
      <c r="I200" s="232"/>
      <c r="J200" s="229"/>
      <c r="K200" s="229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170</v>
      </c>
      <c r="AU200" s="237" t="s">
        <v>84</v>
      </c>
      <c r="AV200" s="13" t="s">
        <v>82</v>
      </c>
      <c r="AW200" s="13" t="s">
        <v>35</v>
      </c>
      <c r="AX200" s="13" t="s">
        <v>74</v>
      </c>
      <c r="AY200" s="237" t="s">
        <v>158</v>
      </c>
    </row>
    <row r="201" s="14" customFormat="1">
      <c r="A201" s="14"/>
      <c r="B201" s="238"/>
      <c r="C201" s="239"/>
      <c r="D201" s="221" t="s">
        <v>170</v>
      </c>
      <c r="E201" s="240" t="s">
        <v>19</v>
      </c>
      <c r="F201" s="241" t="s">
        <v>264</v>
      </c>
      <c r="G201" s="239"/>
      <c r="H201" s="242">
        <v>8.9920000000000009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170</v>
      </c>
      <c r="AU201" s="248" t="s">
        <v>84</v>
      </c>
      <c r="AV201" s="14" t="s">
        <v>84</v>
      </c>
      <c r="AW201" s="14" t="s">
        <v>35</v>
      </c>
      <c r="AX201" s="14" t="s">
        <v>74</v>
      </c>
      <c r="AY201" s="248" t="s">
        <v>158</v>
      </c>
    </row>
    <row r="202" s="16" customFormat="1">
      <c r="A202" s="16"/>
      <c r="B202" s="261"/>
      <c r="C202" s="262"/>
      <c r="D202" s="221" t="s">
        <v>170</v>
      </c>
      <c r="E202" s="263" t="s">
        <v>19</v>
      </c>
      <c r="F202" s="264" t="s">
        <v>187</v>
      </c>
      <c r="G202" s="262"/>
      <c r="H202" s="265">
        <v>8.9920000000000009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1" t="s">
        <v>170</v>
      </c>
      <c r="AU202" s="271" t="s">
        <v>84</v>
      </c>
      <c r="AV202" s="16" t="s">
        <v>188</v>
      </c>
      <c r="AW202" s="16" t="s">
        <v>35</v>
      </c>
      <c r="AX202" s="16" t="s">
        <v>74</v>
      </c>
      <c r="AY202" s="271" t="s">
        <v>158</v>
      </c>
    </row>
    <row r="203" s="13" customFormat="1">
      <c r="A203" s="13"/>
      <c r="B203" s="228"/>
      <c r="C203" s="229"/>
      <c r="D203" s="221" t="s">
        <v>170</v>
      </c>
      <c r="E203" s="230" t="s">
        <v>19</v>
      </c>
      <c r="F203" s="231" t="s">
        <v>265</v>
      </c>
      <c r="G203" s="229"/>
      <c r="H203" s="230" t="s">
        <v>19</v>
      </c>
      <c r="I203" s="232"/>
      <c r="J203" s="229"/>
      <c r="K203" s="229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170</v>
      </c>
      <c r="AU203" s="237" t="s">
        <v>84</v>
      </c>
      <c r="AV203" s="13" t="s">
        <v>82</v>
      </c>
      <c r="AW203" s="13" t="s">
        <v>35</v>
      </c>
      <c r="AX203" s="13" t="s">
        <v>74</v>
      </c>
      <c r="AY203" s="237" t="s">
        <v>158</v>
      </c>
    </row>
    <row r="204" s="14" customFormat="1">
      <c r="A204" s="14"/>
      <c r="B204" s="238"/>
      <c r="C204" s="239"/>
      <c r="D204" s="221" t="s">
        <v>170</v>
      </c>
      <c r="E204" s="240" t="s">
        <v>19</v>
      </c>
      <c r="F204" s="241" t="s">
        <v>266</v>
      </c>
      <c r="G204" s="239"/>
      <c r="H204" s="242">
        <v>11.630000000000001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170</v>
      </c>
      <c r="AU204" s="248" t="s">
        <v>84</v>
      </c>
      <c r="AV204" s="14" t="s">
        <v>84</v>
      </c>
      <c r="AW204" s="14" t="s">
        <v>35</v>
      </c>
      <c r="AX204" s="14" t="s">
        <v>74</v>
      </c>
      <c r="AY204" s="248" t="s">
        <v>158</v>
      </c>
    </row>
    <row r="205" s="16" customFormat="1">
      <c r="A205" s="16"/>
      <c r="B205" s="261"/>
      <c r="C205" s="262"/>
      <c r="D205" s="221" t="s">
        <v>170</v>
      </c>
      <c r="E205" s="263" t="s">
        <v>19</v>
      </c>
      <c r="F205" s="264" t="s">
        <v>187</v>
      </c>
      <c r="G205" s="262"/>
      <c r="H205" s="265">
        <v>11.630000000000001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1" t="s">
        <v>170</v>
      </c>
      <c r="AU205" s="271" t="s">
        <v>84</v>
      </c>
      <c r="AV205" s="16" t="s">
        <v>188</v>
      </c>
      <c r="AW205" s="16" t="s">
        <v>35</v>
      </c>
      <c r="AX205" s="16" t="s">
        <v>74</v>
      </c>
      <c r="AY205" s="271" t="s">
        <v>158</v>
      </c>
    </row>
    <row r="206" s="15" customFormat="1">
      <c r="A206" s="15"/>
      <c r="B206" s="249"/>
      <c r="C206" s="250"/>
      <c r="D206" s="221" t="s">
        <v>170</v>
      </c>
      <c r="E206" s="251" t="s">
        <v>19</v>
      </c>
      <c r="F206" s="252" t="s">
        <v>175</v>
      </c>
      <c r="G206" s="250"/>
      <c r="H206" s="253">
        <v>67.640999999999991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9" t="s">
        <v>170</v>
      </c>
      <c r="AU206" s="259" t="s">
        <v>84</v>
      </c>
      <c r="AV206" s="15" t="s">
        <v>165</v>
      </c>
      <c r="AW206" s="15" t="s">
        <v>35</v>
      </c>
      <c r="AX206" s="15" t="s">
        <v>82</v>
      </c>
      <c r="AY206" s="259" t="s">
        <v>158</v>
      </c>
    </row>
    <row r="207" s="2" customFormat="1" ht="16.5" customHeight="1">
      <c r="A207" s="41"/>
      <c r="B207" s="42"/>
      <c r="C207" s="272" t="s">
        <v>267</v>
      </c>
      <c r="D207" s="272" t="s">
        <v>244</v>
      </c>
      <c r="E207" s="273" t="s">
        <v>268</v>
      </c>
      <c r="F207" s="274" t="s">
        <v>269</v>
      </c>
      <c r="G207" s="275" t="s">
        <v>163</v>
      </c>
      <c r="H207" s="276">
        <v>67.641000000000005</v>
      </c>
      <c r="I207" s="277"/>
      <c r="J207" s="278">
        <f>ROUND(I207*H207,2)</f>
        <v>0</v>
      </c>
      <c r="K207" s="274" t="s">
        <v>247</v>
      </c>
      <c r="L207" s="279"/>
      <c r="M207" s="280" t="s">
        <v>19</v>
      </c>
      <c r="N207" s="281" t="s">
        <v>45</v>
      </c>
      <c r="O207" s="87"/>
      <c r="P207" s="217">
        <f>O207*H207</f>
        <v>0</v>
      </c>
      <c r="Q207" s="217">
        <v>0.85299999999999998</v>
      </c>
      <c r="R207" s="217">
        <f>Q207*H207</f>
        <v>57.697773000000005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228</v>
      </c>
      <c r="AT207" s="219" t="s">
        <v>244</v>
      </c>
      <c r="AU207" s="219" t="s">
        <v>84</v>
      </c>
      <c r="AY207" s="20" t="s">
        <v>158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82</v>
      </c>
      <c r="BK207" s="220">
        <f>ROUND(I207*H207,2)</f>
        <v>0</v>
      </c>
      <c r="BL207" s="20" t="s">
        <v>165</v>
      </c>
      <c r="BM207" s="219" t="s">
        <v>270</v>
      </c>
    </row>
    <row r="208" s="2" customFormat="1">
      <c r="A208" s="41"/>
      <c r="B208" s="42"/>
      <c r="C208" s="43"/>
      <c r="D208" s="221" t="s">
        <v>167</v>
      </c>
      <c r="E208" s="43"/>
      <c r="F208" s="222" t="s">
        <v>269</v>
      </c>
      <c r="G208" s="43"/>
      <c r="H208" s="43"/>
      <c r="I208" s="223"/>
      <c r="J208" s="43"/>
      <c r="K208" s="43"/>
      <c r="L208" s="47"/>
      <c r="M208" s="224"/>
      <c r="N208" s="22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167</v>
      </c>
      <c r="AU208" s="20" t="s">
        <v>84</v>
      </c>
    </row>
    <row r="209" s="2" customFormat="1" ht="24.15" customHeight="1">
      <c r="A209" s="41"/>
      <c r="B209" s="42"/>
      <c r="C209" s="208" t="s">
        <v>271</v>
      </c>
      <c r="D209" s="208" t="s">
        <v>160</v>
      </c>
      <c r="E209" s="209" t="s">
        <v>272</v>
      </c>
      <c r="F209" s="210" t="s">
        <v>273</v>
      </c>
      <c r="G209" s="211" t="s">
        <v>105</v>
      </c>
      <c r="H209" s="212">
        <v>35.328000000000003</v>
      </c>
      <c r="I209" s="213"/>
      <c r="J209" s="214">
        <f>ROUND(I209*H209,2)</f>
        <v>0</v>
      </c>
      <c r="K209" s="210" t="s">
        <v>164</v>
      </c>
      <c r="L209" s="47"/>
      <c r="M209" s="215" t="s">
        <v>19</v>
      </c>
      <c r="N209" s="216" t="s">
        <v>45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165</v>
      </c>
      <c r="AT209" s="219" t="s">
        <v>160</v>
      </c>
      <c r="AU209" s="219" t="s">
        <v>84</v>
      </c>
      <c r="AY209" s="20" t="s">
        <v>158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82</v>
      </c>
      <c r="BK209" s="220">
        <f>ROUND(I209*H209,2)</f>
        <v>0</v>
      </c>
      <c r="BL209" s="20" t="s">
        <v>165</v>
      </c>
      <c r="BM209" s="219" t="s">
        <v>274</v>
      </c>
    </row>
    <row r="210" s="2" customFormat="1">
      <c r="A210" s="41"/>
      <c r="B210" s="42"/>
      <c r="C210" s="43"/>
      <c r="D210" s="221" t="s">
        <v>167</v>
      </c>
      <c r="E210" s="43"/>
      <c r="F210" s="222" t="s">
        <v>273</v>
      </c>
      <c r="G210" s="43"/>
      <c r="H210" s="43"/>
      <c r="I210" s="223"/>
      <c r="J210" s="43"/>
      <c r="K210" s="43"/>
      <c r="L210" s="47"/>
      <c r="M210" s="224"/>
      <c r="N210" s="22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167</v>
      </c>
      <c r="AU210" s="20" t="s">
        <v>84</v>
      </c>
    </row>
    <row r="211" s="2" customFormat="1">
      <c r="A211" s="41"/>
      <c r="B211" s="42"/>
      <c r="C211" s="43"/>
      <c r="D211" s="226" t="s">
        <v>168</v>
      </c>
      <c r="E211" s="43"/>
      <c r="F211" s="227" t="s">
        <v>275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168</v>
      </c>
      <c r="AU211" s="20" t="s">
        <v>84</v>
      </c>
    </row>
    <row r="212" s="13" customFormat="1">
      <c r="A212" s="13"/>
      <c r="B212" s="228"/>
      <c r="C212" s="229"/>
      <c r="D212" s="221" t="s">
        <v>170</v>
      </c>
      <c r="E212" s="230" t="s">
        <v>19</v>
      </c>
      <c r="F212" s="231" t="s">
        <v>276</v>
      </c>
      <c r="G212" s="229"/>
      <c r="H212" s="230" t="s">
        <v>19</v>
      </c>
      <c r="I212" s="232"/>
      <c r="J212" s="229"/>
      <c r="K212" s="229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170</v>
      </c>
      <c r="AU212" s="237" t="s">
        <v>84</v>
      </c>
      <c r="AV212" s="13" t="s">
        <v>82</v>
      </c>
      <c r="AW212" s="13" t="s">
        <v>35</v>
      </c>
      <c r="AX212" s="13" t="s">
        <v>74</v>
      </c>
      <c r="AY212" s="237" t="s">
        <v>158</v>
      </c>
    </row>
    <row r="213" s="14" customFormat="1">
      <c r="A213" s="14"/>
      <c r="B213" s="238"/>
      <c r="C213" s="239"/>
      <c r="D213" s="221" t="s">
        <v>170</v>
      </c>
      <c r="E213" s="240" t="s">
        <v>19</v>
      </c>
      <c r="F213" s="241" t="s">
        <v>277</v>
      </c>
      <c r="G213" s="239"/>
      <c r="H213" s="242">
        <v>35.328000000000003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170</v>
      </c>
      <c r="AU213" s="248" t="s">
        <v>84</v>
      </c>
      <c r="AV213" s="14" t="s">
        <v>84</v>
      </c>
      <c r="AW213" s="14" t="s">
        <v>35</v>
      </c>
      <c r="AX213" s="14" t="s">
        <v>74</v>
      </c>
      <c r="AY213" s="248" t="s">
        <v>158</v>
      </c>
    </row>
    <row r="214" s="15" customFormat="1">
      <c r="A214" s="15"/>
      <c r="B214" s="249"/>
      <c r="C214" s="250"/>
      <c r="D214" s="221" t="s">
        <v>170</v>
      </c>
      <c r="E214" s="251" t="s">
        <v>19</v>
      </c>
      <c r="F214" s="252" t="s">
        <v>175</v>
      </c>
      <c r="G214" s="250"/>
      <c r="H214" s="253">
        <v>35.328000000000003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9" t="s">
        <v>170</v>
      </c>
      <c r="AU214" s="259" t="s">
        <v>84</v>
      </c>
      <c r="AV214" s="15" t="s">
        <v>165</v>
      </c>
      <c r="AW214" s="15" t="s">
        <v>35</v>
      </c>
      <c r="AX214" s="15" t="s">
        <v>82</v>
      </c>
      <c r="AY214" s="259" t="s">
        <v>158</v>
      </c>
    </row>
    <row r="215" s="2" customFormat="1" ht="16.5" customHeight="1">
      <c r="A215" s="41"/>
      <c r="B215" s="42"/>
      <c r="C215" s="272" t="s">
        <v>278</v>
      </c>
      <c r="D215" s="272" t="s">
        <v>244</v>
      </c>
      <c r="E215" s="273" t="s">
        <v>279</v>
      </c>
      <c r="F215" s="274" t="s">
        <v>280</v>
      </c>
      <c r="G215" s="275" t="s">
        <v>281</v>
      </c>
      <c r="H215" s="276">
        <v>0.70699999999999996</v>
      </c>
      <c r="I215" s="277"/>
      <c r="J215" s="278">
        <f>ROUND(I215*H215,2)</f>
        <v>0</v>
      </c>
      <c r="K215" s="274" t="s">
        <v>164</v>
      </c>
      <c r="L215" s="279"/>
      <c r="M215" s="280" t="s">
        <v>19</v>
      </c>
      <c r="N215" s="281" t="s">
        <v>45</v>
      </c>
      <c r="O215" s="87"/>
      <c r="P215" s="217">
        <f>O215*H215</f>
        <v>0</v>
      </c>
      <c r="Q215" s="217">
        <v>0.001</v>
      </c>
      <c r="R215" s="217">
        <f>Q215*H215</f>
        <v>0.00070699999999999995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228</v>
      </c>
      <c r="AT215" s="219" t="s">
        <v>244</v>
      </c>
      <c r="AU215" s="219" t="s">
        <v>84</v>
      </c>
      <c r="AY215" s="20" t="s">
        <v>158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82</v>
      </c>
      <c r="BK215" s="220">
        <f>ROUND(I215*H215,2)</f>
        <v>0</v>
      </c>
      <c r="BL215" s="20" t="s">
        <v>165</v>
      </c>
      <c r="BM215" s="219" t="s">
        <v>282</v>
      </c>
    </row>
    <row r="216" s="2" customFormat="1">
      <c r="A216" s="41"/>
      <c r="B216" s="42"/>
      <c r="C216" s="43"/>
      <c r="D216" s="221" t="s">
        <v>167</v>
      </c>
      <c r="E216" s="43"/>
      <c r="F216" s="222" t="s">
        <v>280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167</v>
      </c>
      <c r="AU216" s="20" t="s">
        <v>84</v>
      </c>
    </row>
    <row r="217" s="14" customFormat="1">
      <c r="A217" s="14"/>
      <c r="B217" s="238"/>
      <c r="C217" s="239"/>
      <c r="D217" s="221" t="s">
        <v>170</v>
      </c>
      <c r="E217" s="240" t="s">
        <v>19</v>
      </c>
      <c r="F217" s="241" t="s">
        <v>283</v>
      </c>
      <c r="G217" s="239"/>
      <c r="H217" s="242">
        <v>0.70699999999999996</v>
      </c>
      <c r="I217" s="243"/>
      <c r="J217" s="239"/>
      <c r="K217" s="239"/>
      <c r="L217" s="244"/>
      <c r="M217" s="245"/>
      <c r="N217" s="246"/>
      <c r="O217" s="246"/>
      <c r="P217" s="246"/>
      <c r="Q217" s="246"/>
      <c r="R217" s="246"/>
      <c r="S217" s="246"/>
      <c r="T217" s="24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8" t="s">
        <v>170</v>
      </c>
      <c r="AU217" s="248" t="s">
        <v>84</v>
      </c>
      <c r="AV217" s="14" t="s">
        <v>84</v>
      </c>
      <c r="AW217" s="14" t="s">
        <v>35</v>
      </c>
      <c r="AX217" s="14" t="s">
        <v>82</v>
      </c>
      <c r="AY217" s="248" t="s">
        <v>158</v>
      </c>
    </row>
    <row r="218" s="2" customFormat="1" ht="21.75" customHeight="1">
      <c r="A218" s="41"/>
      <c r="B218" s="42"/>
      <c r="C218" s="208" t="s">
        <v>8</v>
      </c>
      <c r="D218" s="208" t="s">
        <v>160</v>
      </c>
      <c r="E218" s="209" t="s">
        <v>284</v>
      </c>
      <c r="F218" s="210" t="s">
        <v>285</v>
      </c>
      <c r="G218" s="211" t="s">
        <v>105</v>
      </c>
      <c r="H218" s="212">
        <v>774.47500000000002</v>
      </c>
      <c r="I218" s="213"/>
      <c r="J218" s="214">
        <f>ROUND(I218*H218,2)</f>
        <v>0</v>
      </c>
      <c r="K218" s="210" t="s">
        <v>164</v>
      </c>
      <c r="L218" s="47"/>
      <c r="M218" s="215" t="s">
        <v>19</v>
      </c>
      <c r="N218" s="216" t="s">
        <v>45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165</v>
      </c>
      <c r="AT218" s="219" t="s">
        <v>160</v>
      </c>
      <c r="AU218" s="219" t="s">
        <v>84</v>
      </c>
      <c r="AY218" s="20" t="s">
        <v>158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82</v>
      </c>
      <c r="BK218" s="220">
        <f>ROUND(I218*H218,2)</f>
        <v>0</v>
      </c>
      <c r="BL218" s="20" t="s">
        <v>165</v>
      </c>
      <c r="BM218" s="219" t="s">
        <v>286</v>
      </c>
    </row>
    <row r="219" s="2" customFormat="1">
      <c r="A219" s="41"/>
      <c r="B219" s="42"/>
      <c r="C219" s="43"/>
      <c r="D219" s="221" t="s">
        <v>167</v>
      </c>
      <c r="E219" s="43"/>
      <c r="F219" s="222" t="s">
        <v>285</v>
      </c>
      <c r="G219" s="43"/>
      <c r="H219" s="43"/>
      <c r="I219" s="223"/>
      <c r="J219" s="43"/>
      <c r="K219" s="43"/>
      <c r="L219" s="47"/>
      <c r="M219" s="224"/>
      <c r="N219" s="22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167</v>
      </c>
      <c r="AU219" s="20" t="s">
        <v>84</v>
      </c>
    </row>
    <row r="220" s="2" customFormat="1">
      <c r="A220" s="41"/>
      <c r="B220" s="42"/>
      <c r="C220" s="43"/>
      <c r="D220" s="226" t="s">
        <v>168</v>
      </c>
      <c r="E220" s="43"/>
      <c r="F220" s="227" t="s">
        <v>287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168</v>
      </c>
      <c r="AU220" s="20" t="s">
        <v>84</v>
      </c>
    </row>
    <row r="221" s="13" customFormat="1">
      <c r="A221" s="13"/>
      <c r="B221" s="228"/>
      <c r="C221" s="229"/>
      <c r="D221" s="221" t="s">
        <v>170</v>
      </c>
      <c r="E221" s="230" t="s">
        <v>19</v>
      </c>
      <c r="F221" s="231" t="s">
        <v>288</v>
      </c>
      <c r="G221" s="229"/>
      <c r="H221" s="230" t="s">
        <v>19</v>
      </c>
      <c r="I221" s="232"/>
      <c r="J221" s="229"/>
      <c r="K221" s="229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170</v>
      </c>
      <c r="AU221" s="237" t="s">
        <v>84</v>
      </c>
      <c r="AV221" s="13" t="s">
        <v>82</v>
      </c>
      <c r="AW221" s="13" t="s">
        <v>35</v>
      </c>
      <c r="AX221" s="13" t="s">
        <v>74</v>
      </c>
      <c r="AY221" s="237" t="s">
        <v>158</v>
      </c>
    </row>
    <row r="222" s="14" customFormat="1">
      <c r="A222" s="14"/>
      <c r="B222" s="238"/>
      <c r="C222" s="239"/>
      <c r="D222" s="221" t="s">
        <v>170</v>
      </c>
      <c r="E222" s="240" t="s">
        <v>19</v>
      </c>
      <c r="F222" s="241" t="s">
        <v>289</v>
      </c>
      <c r="G222" s="239"/>
      <c r="H222" s="242">
        <v>774.47500000000002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170</v>
      </c>
      <c r="AU222" s="248" t="s">
        <v>84</v>
      </c>
      <c r="AV222" s="14" t="s">
        <v>84</v>
      </c>
      <c r="AW222" s="14" t="s">
        <v>35</v>
      </c>
      <c r="AX222" s="14" t="s">
        <v>74</v>
      </c>
      <c r="AY222" s="248" t="s">
        <v>158</v>
      </c>
    </row>
    <row r="223" s="15" customFormat="1">
      <c r="A223" s="15"/>
      <c r="B223" s="249"/>
      <c r="C223" s="250"/>
      <c r="D223" s="221" t="s">
        <v>170</v>
      </c>
      <c r="E223" s="251" t="s">
        <v>19</v>
      </c>
      <c r="F223" s="252" t="s">
        <v>175</v>
      </c>
      <c r="G223" s="250"/>
      <c r="H223" s="253">
        <v>774.47500000000002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170</v>
      </c>
      <c r="AU223" s="259" t="s">
        <v>84</v>
      </c>
      <c r="AV223" s="15" t="s">
        <v>165</v>
      </c>
      <c r="AW223" s="15" t="s">
        <v>35</v>
      </c>
      <c r="AX223" s="15" t="s">
        <v>82</v>
      </c>
      <c r="AY223" s="259" t="s">
        <v>158</v>
      </c>
    </row>
    <row r="224" s="2" customFormat="1" ht="21.75" customHeight="1">
      <c r="A224" s="41"/>
      <c r="B224" s="42"/>
      <c r="C224" s="208" t="s">
        <v>290</v>
      </c>
      <c r="D224" s="208" t="s">
        <v>160</v>
      </c>
      <c r="E224" s="209" t="s">
        <v>291</v>
      </c>
      <c r="F224" s="210" t="s">
        <v>292</v>
      </c>
      <c r="G224" s="211" t="s">
        <v>105</v>
      </c>
      <c r="H224" s="212">
        <v>35.328000000000003</v>
      </c>
      <c r="I224" s="213"/>
      <c r="J224" s="214">
        <f>ROUND(I224*H224,2)</f>
        <v>0</v>
      </c>
      <c r="K224" s="210" t="s">
        <v>164</v>
      </c>
      <c r="L224" s="47"/>
      <c r="M224" s="215" t="s">
        <v>19</v>
      </c>
      <c r="N224" s="216" t="s">
        <v>45</v>
      </c>
      <c r="O224" s="87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9" t="s">
        <v>165</v>
      </c>
      <c r="AT224" s="219" t="s">
        <v>160</v>
      </c>
      <c r="AU224" s="219" t="s">
        <v>84</v>
      </c>
      <c r="AY224" s="20" t="s">
        <v>158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82</v>
      </c>
      <c r="BK224" s="220">
        <f>ROUND(I224*H224,2)</f>
        <v>0</v>
      </c>
      <c r="BL224" s="20" t="s">
        <v>165</v>
      </c>
      <c r="BM224" s="219" t="s">
        <v>293</v>
      </c>
    </row>
    <row r="225" s="2" customFormat="1">
      <c r="A225" s="41"/>
      <c r="B225" s="42"/>
      <c r="C225" s="43"/>
      <c r="D225" s="221" t="s">
        <v>167</v>
      </c>
      <c r="E225" s="43"/>
      <c r="F225" s="222" t="s">
        <v>292</v>
      </c>
      <c r="G225" s="43"/>
      <c r="H225" s="43"/>
      <c r="I225" s="223"/>
      <c r="J225" s="43"/>
      <c r="K225" s="43"/>
      <c r="L225" s="47"/>
      <c r="M225" s="224"/>
      <c r="N225" s="22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167</v>
      </c>
      <c r="AU225" s="20" t="s">
        <v>84</v>
      </c>
    </row>
    <row r="226" s="2" customFormat="1">
      <c r="A226" s="41"/>
      <c r="B226" s="42"/>
      <c r="C226" s="43"/>
      <c r="D226" s="226" t="s">
        <v>168</v>
      </c>
      <c r="E226" s="43"/>
      <c r="F226" s="227" t="s">
        <v>294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168</v>
      </c>
      <c r="AU226" s="20" t="s">
        <v>84</v>
      </c>
    </row>
    <row r="227" s="13" customFormat="1">
      <c r="A227" s="13"/>
      <c r="B227" s="228"/>
      <c r="C227" s="229"/>
      <c r="D227" s="221" t="s">
        <v>170</v>
      </c>
      <c r="E227" s="230" t="s">
        <v>19</v>
      </c>
      <c r="F227" s="231" t="s">
        <v>276</v>
      </c>
      <c r="G227" s="229"/>
      <c r="H227" s="230" t="s">
        <v>19</v>
      </c>
      <c r="I227" s="232"/>
      <c r="J227" s="229"/>
      <c r="K227" s="229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170</v>
      </c>
      <c r="AU227" s="237" t="s">
        <v>84</v>
      </c>
      <c r="AV227" s="13" t="s">
        <v>82</v>
      </c>
      <c r="AW227" s="13" t="s">
        <v>35</v>
      </c>
      <c r="AX227" s="13" t="s">
        <v>74</v>
      </c>
      <c r="AY227" s="237" t="s">
        <v>158</v>
      </c>
    </row>
    <row r="228" s="14" customFormat="1">
      <c r="A228" s="14"/>
      <c r="B228" s="238"/>
      <c r="C228" s="239"/>
      <c r="D228" s="221" t="s">
        <v>170</v>
      </c>
      <c r="E228" s="240" t="s">
        <v>19</v>
      </c>
      <c r="F228" s="241" t="s">
        <v>277</v>
      </c>
      <c r="G228" s="239"/>
      <c r="H228" s="242">
        <v>35.328000000000003</v>
      </c>
      <c r="I228" s="243"/>
      <c r="J228" s="239"/>
      <c r="K228" s="239"/>
      <c r="L228" s="244"/>
      <c r="M228" s="245"/>
      <c r="N228" s="246"/>
      <c r="O228" s="246"/>
      <c r="P228" s="246"/>
      <c r="Q228" s="246"/>
      <c r="R228" s="246"/>
      <c r="S228" s="246"/>
      <c r="T228" s="24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8" t="s">
        <v>170</v>
      </c>
      <c r="AU228" s="248" t="s">
        <v>84</v>
      </c>
      <c r="AV228" s="14" t="s">
        <v>84</v>
      </c>
      <c r="AW228" s="14" t="s">
        <v>35</v>
      </c>
      <c r="AX228" s="14" t="s">
        <v>74</v>
      </c>
      <c r="AY228" s="248" t="s">
        <v>158</v>
      </c>
    </row>
    <row r="229" s="15" customFormat="1">
      <c r="A229" s="15"/>
      <c r="B229" s="249"/>
      <c r="C229" s="250"/>
      <c r="D229" s="221" t="s">
        <v>170</v>
      </c>
      <c r="E229" s="251" t="s">
        <v>19</v>
      </c>
      <c r="F229" s="252" t="s">
        <v>175</v>
      </c>
      <c r="G229" s="250"/>
      <c r="H229" s="253">
        <v>35.328000000000003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9" t="s">
        <v>170</v>
      </c>
      <c r="AU229" s="259" t="s">
        <v>84</v>
      </c>
      <c r="AV229" s="15" t="s">
        <v>165</v>
      </c>
      <c r="AW229" s="15" t="s">
        <v>35</v>
      </c>
      <c r="AX229" s="15" t="s">
        <v>82</v>
      </c>
      <c r="AY229" s="259" t="s">
        <v>158</v>
      </c>
    </row>
    <row r="230" s="2" customFormat="1" ht="16.5" customHeight="1">
      <c r="A230" s="41"/>
      <c r="B230" s="42"/>
      <c r="C230" s="272" t="s">
        <v>295</v>
      </c>
      <c r="D230" s="272" t="s">
        <v>244</v>
      </c>
      <c r="E230" s="273" t="s">
        <v>296</v>
      </c>
      <c r="F230" s="274" t="s">
        <v>297</v>
      </c>
      <c r="G230" s="275" t="s">
        <v>163</v>
      </c>
      <c r="H230" s="276">
        <v>1.8020000000000001</v>
      </c>
      <c r="I230" s="277"/>
      <c r="J230" s="278">
        <f>ROUND(I230*H230,2)</f>
        <v>0</v>
      </c>
      <c r="K230" s="274" t="s">
        <v>164</v>
      </c>
      <c r="L230" s="279"/>
      <c r="M230" s="280" t="s">
        <v>19</v>
      </c>
      <c r="N230" s="281" t="s">
        <v>45</v>
      </c>
      <c r="O230" s="87"/>
      <c r="P230" s="217">
        <f>O230*H230</f>
        <v>0</v>
      </c>
      <c r="Q230" s="217">
        <v>0.20999999999999999</v>
      </c>
      <c r="R230" s="217">
        <f>Q230*H230</f>
        <v>0.37841999999999998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228</v>
      </c>
      <c r="AT230" s="219" t="s">
        <v>244</v>
      </c>
      <c r="AU230" s="219" t="s">
        <v>84</v>
      </c>
      <c r="AY230" s="20" t="s">
        <v>158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82</v>
      </c>
      <c r="BK230" s="220">
        <f>ROUND(I230*H230,2)</f>
        <v>0</v>
      </c>
      <c r="BL230" s="20" t="s">
        <v>165</v>
      </c>
      <c r="BM230" s="219" t="s">
        <v>298</v>
      </c>
    </row>
    <row r="231" s="2" customFormat="1">
      <c r="A231" s="41"/>
      <c r="B231" s="42"/>
      <c r="C231" s="43"/>
      <c r="D231" s="221" t="s">
        <v>167</v>
      </c>
      <c r="E231" s="43"/>
      <c r="F231" s="222" t="s">
        <v>297</v>
      </c>
      <c r="G231" s="43"/>
      <c r="H231" s="43"/>
      <c r="I231" s="223"/>
      <c r="J231" s="43"/>
      <c r="K231" s="43"/>
      <c r="L231" s="47"/>
      <c r="M231" s="224"/>
      <c r="N231" s="22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167</v>
      </c>
      <c r="AU231" s="20" t="s">
        <v>84</v>
      </c>
    </row>
    <row r="232" s="14" customFormat="1">
      <c r="A232" s="14"/>
      <c r="B232" s="238"/>
      <c r="C232" s="239"/>
      <c r="D232" s="221" t="s">
        <v>170</v>
      </c>
      <c r="E232" s="240" t="s">
        <v>19</v>
      </c>
      <c r="F232" s="241" t="s">
        <v>299</v>
      </c>
      <c r="G232" s="239"/>
      <c r="H232" s="242">
        <v>1.8020000000000001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170</v>
      </c>
      <c r="AU232" s="248" t="s">
        <v>84</v>
      </c>
      <c r="AV232" s="14" t="s">
        <v>84</v>
      </c>
      <c r="AW232" s="14" t="s">
        <v>35</v>
      </c>
      <c r="AX232" s="14" t="s">
        <v>82</v>
      </c>
      <c r="AY232" s="248" t="s">
        <v>158</v>
      </c>
    </row>
    <row r="233" s="12" customFormat="1" ht="22.8" customHeight="1">
      <c r="A233" s="12"/>
      <c r="B233" s="192"/>
      <c r="C233" s="193"/>
      <c r="D233" s="194" t="s">
        <v>73</v>
      </c>
      <c r="E233" s="206" t="s">
        <v>84</v>
      </c>
      <c r="F233" s="206" t="s">
        <v>300</v>
      </c>
      <c r="G233" s="193"/>
      <c r="H233" s="193"/>
      <c r="I233" s="196"/>
      <c r="J233" s="207">
        <f>BK233</f>
        <v>0</v>
      </c>
      <c r="K233" s="193"/>
      <c r="L233" s="198"/>
      <c r="M233" s="199"/>
      <c r="N233" s="200"/>
      <c r="O233" s="200"/>
      <c r="P233" s="201">
        <f>SUM(P234:P274)</f>
        <v>0</v>
      </c>
      <c r="Q233" s="200"/>
      <c r="R233" s="201">
        <f>SUM(R234:R274)</f>
        <v>280.16842345000003</v>
      </c>
      <c r="S233" s="200"/>
      <c r="T233" s="202">
        <f>SUM(T234:T274)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3" t="s">
        <v>82</v>
      </c>
      <c r="AT233" s="204" t="s">
        <v>73</v>
      </c>
      <c r="AU233" s="204" t="s">
        <v>82</v>
      </c>
      <c r="AY233" s="203" t="s">
        <v>158</v>
      </c>
      <c r="BK233" s="205">
        <f>SUM(BK234:BK274)</f>
        <v>0</v>
      </c>
    </row>
    <row r="234" s="2" customFormat="1" ht="24.15" customHeight="1">
      <c r="A234" s="41"/>
      <c r="B234" s="42"/>
      <c r="C234" s="208" t="s">
        <v>301</v>
      </c>
      <c r="D234" s="208" t="s">
        <v>160</v>
      </c>
      <c r="E234" s="209" t="s">
        <v>302</v>
      </c>
      <c r="F234" s="210" t="s">
        <v>303</v>
      </c>
      <c r="G234" s="211" t="s">
        <v>163</v>
      </c>
      <c r="H234" s="212">
        <v>5.1929999999999996</v>
      </c>
      <c r="I234" s="213"/>
      <c r="J234" s="214">
        <f>ROUND(I234*H234,2)</f>
        <v>0</v>
      </c>
      <c r="K234" s="210" t="s">
        <v>164</v>
      </c>
      <c r="L234" s="47"/>
      <c r="M234" s="215" t="s">
        <v>19</v>
      </c>
      <c r="N234" s="216" t="s">
        <v>45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9" t="s">
        <v>165</v>
      </c>
      <c r="AT234" s="219" t="s">
        <v>160</v>
      </c>
      <c r="AU234" s="219" t="s">
        <v>84</v>
      </c>
      <c r="AY234" s="20" t="s">
        <v>158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82</v>
      </c>
      <c r="BK234" s="220">
        <f>ROUND(I234*H234,2)</f>
        <v>0</v>
      </c>
      <c r="BL234" s="20" t="s">
        <v>165</v>
      </c>
      <c r="BM234" s="219" t="s">
        <v>304</v>
      </c>
    </row>
    <row r="235" s="2" customFormat="1">
      <c r="A235" s="41"/>
      <c r="B235" s="42"/>
      <c r="C235" s="43"/>
      <c r="D235" s="221" t="s">
        <v>167</v>
      </c>
      <c r="E235" s="43"/>
      <c r="F235" s="222" t="s">
        <v>303</v>
      </c>
      <c r="G235" s="43"/>
      <c r="H235" s="43"/>
      <c r="I235" s="223"/>
      <c r="J235" s="43"/>
      <c r="K235" s="43"/>
      <c r="L235" s="47"/>
      <c r="M235" s="224"/>
      <c r="N235" s="22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167</v>
      </c>
      <c r="AU235" s="20" t="s">
        <v>84</v>
      </c>
    </row>
    <row r="236" s="2" customFormat="1">
      <c r="A236" s="41"/>
      <c r="B236" s="42"/>
      <c r="C236" s="43"/>
      <c r="D236" s="226" t="s">
        <v>168</v>
      </c>
      <c r="E236" s="43"/>
      <c r="F236" s="227" t="s">
        <v>305</v>
      </c>
      <c r="G236" s="43"/>
      <c r="H236" s="43"/>
      <c r="I236" s="223"/>
      <c r="J236" s="43"/>
      <c r="K236" s="43"/>
      <c r="L236" s="47"/>
      <c r="M236" s="224"/>
      <c r="N236" s="225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168</v>
      </c>
      <c r="AU236" s="20" t="s">
        <v>84</v>
      </c>
    </row>
    <row r="237" s="13" customFormat="1">
      <c r="A237" s="13"/>
      <c r="B237" s="228"/>
      <c r="C237" s="229"/>
      <c r="D237" s="221" t="s">
        <v>170</v>
      </c>
      <c r="E237" s="230" t="s">
        <v>19</v>
      </c>
      <c r="F237" s="231" t="s">
        <v>171</v>
      </c>
      <c r="G237" s="229"/>
      <c r="H237" s="230" t="s">
        <v>19</v>
      </c>
      <c r="I237" s="232"/>
      <c r="J237" s="229"/>
      <c r="K237" s="229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170</v>
      </c>
      <c r="AU237" s="237" t="s">
        <v>84</v>
      </c>
      <c r="AV237" s="13" t="s">
        <v>82</v>
      </c>
      <c r="AW237" s="13" t="s">
        <v>35</v>
      </c>
      <c r="AX237" s="13" t="s">
        <v>74</v>
      </c>
      <c r="AY237" s="237" t="s">
        <v>158</v>
      </c>
    </row>
    <row r="238" s="14" customFormat="1">
      <c r="A238" s="14"/>
      <c r="B238" s="238"/>
      <c r="C238" s="239"/>
      <c r="D238" s="221" t="s">
        <v>170</v>
      </c>
      <c r="E238" s="240" t="s">
        <v>19</v>
      </c>
      <c r="F238" s="241" t="s">
        <v>306</v>
      </c>
      <c r="G238" s="239"/>
      <c r="H238" s="242">
        <v>5.1929999999999996</v>
      </c>
      <c r="I238" s="243"/>
      <c r="J238" s="239"/>
      <c r="K238" s="239"/>
      <c r="L238" s="244"/>
      <c r="M238" s="245"/>
      <c r="N238" s="246"/>
      <c r="O238" s="246"/>
      <c r="P238" s="246"/>
      <c r="Q238" s="246"/>
      <c r="R238" s="246"/>
      <c r="S238" s="246"/>
      <c r="T238" s="24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8" t="s">
        <v>170</v>
      </c>
      <c r="AU238" s="248" t="s">
        <v>84</v>
      </c>
      <c r="AV238" s="14" t="s">
        <v>84</v>
      </c>
      <c r="AW238" s="14" t="s">
        <v>35</v>
      </c>
      <c r="AX238" s="14" t="s">
        <v>74</v>
      </c>
      <c r="AY238" s="248" t="s">
        <v>158</v>
      </c>
    </row>
    <row r="239" s="15" customFormat="1">
      <c r="A239" s="15"/>
      <c r="B239" s="249"/>
      <c r="C239" s="250"/>
      <c r="D239" s="221" t="s">
        <v>170</v>
      </c>
      <c r="E239" s="251" t="s">
        <v>19</v>
      </c>
      <c r="F239" s="252" t="s">
        <v>175</v>
      </c>
      <c r="G239" s="250"/>
      <c r="H239" s="253">
        <v>5.1929999999999996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9" t="s">
        <v>170</v>
      </c>
      <c r="AU239" s="259" t="s">
        <v>84</v>
      </c>
      <c r="AV239" s="15" t="s">
        <v>165</v>
      </c>
      <c r="AW239" s="15" t="s">
        <v>35</v>
      </c>
      <c r="AX239" s="15" t="s">
        <v>82</v>
      </c>
      <c r="AY239" s="259" t="s">
        <v>158</v>
      </c>
    </row>
    <row r="240" s="2" customFormat="1" ht="16.5" customHeight="1">
      <c r="A240" s="41"/>
      <c r="B240" s="42"/>
      <c r="C240" s="208" t="s">
        <v>307</v>
      </c>
      <c r="D240" s="208" t="s">
        <v>160</v>
      </c>
      <c r="E240" s="209" t="s">
        <v>308</v>
      </c>
      <c r="F240" s="210" t="s">
        <v>309</v>
      </c>
      <c r="G240" s="211" t="s">
        <v>163</v>
      </c>
      <c r="H240" s="212">
        <v>3.4620000000000002</v>
      </c>
      <c r="I240" s="213"/>
      <c r="J240" s="214">
        <f>ROUND(I240*H240,2)</f>
        <v>0</v>
      </c>
      <c r="K240" s="210" t="s">
        <v>164</v>
      </c>
      <c r="L240" s="47"/>
      <c r="M240" s="215" t="s">
        <v>19</v>
      </c>
      <c r="N240" s="216" t="s">
        <v>45</v>
      </c>
      <c r="O240" s="87"/>
      <c r="P240" s="217">
        <f>O240*H240</f>
        <v>0</v>
      </c>
      <c r="Q240" s="217">
        <v>2.3010199999999998</v>
      </c>
      <c r="R240" s="217">
        <f>Q240*H240</f>
        <v>7.9661312400000002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165</v>
      </c>
      <c r="AT240" s="219" t="s">
        <v>160</v>
      </c>
      <c r="AU240" s="219" t="s">
        <v>84</v>
      </c>
      <c r="AY240" s="20" t="s">
        <v>158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82</v>
      </c>
      <c r="BK240" s="220">
        <f>ROUND(I240*H240,2)</f>
        <v>0</v>
      </c>
      <c r="BL240" s="20" t="s">
        <v>165</v>
      </c>
      <c r="BM240" s="219" t="s">
        <v>310</v>
      </c>
    </row>
    <row r="241" s="2" customFormat="1">
      <c r="A241" s="41"/>
      <c r="B241" s="42"/>
      <c r="C241" s="43"/>
      <c r="D241" s="221" t="s">
        <v>167</v>
      </c>
      <c r="E241" s="43"/>
      <c r="F241" s="222" t="s">
        <v>309</v>
      </c>
      <c r="G241" s="43"/>
      <c r="H241" s="43"/>
      <c r="I241" s="223"/>
      <c r="J241" s="43"/>
      <c r="K241" s="43"/>
      <c r="L241" s="47"/>
      <c r="M241" s="224"/>
      <c r="N241" s="22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167</v>
      </c>
      <c r="AU241" s="20" t="s">
        <v>84</v>
      </c>
    </row>
    <row r="242" s="2" customFormat="1">
      <c r="A242" s="41"/>
      <c r="B242" s="42"/>
      <c r="C242" s="43"/>
      <c r="D242" s="226" t="s">
        <v>168</v>
      </c>
      <c r="E242" s="43"/>
      <c r="F242" s="227" t="s">
        <v>311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168</v>
      </c>
      <c r="AU242" s="20" t="s">
        <v>84</v>
      </c>
    </row>
    <row r="243" s="13" customFormat="1">
      <c r="A243" s="13"/>
      <c r="B243" s="228"/>
      <c r="C243" s="229"/>
      <c r="D243" s="221" t="s">
        <v>170</v>
      </c>
      <c r="E243" s="230" t="s">
        <v>19</v>
      </c>
      <c r="F243" s="231" t="s">
        <v>171</v>
      </c>
      <c r="G243" s="229"/>
      <c r="H243" s="230" t="s">
        <v>19</v>
      </c>
      <c r="I243" s="232"/>
      <c r="J243" s="229"/>
      <c r="K243" s="229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170</v>
      </c>
      <c r="AU243" s="237" t="s">
        <v>84</v>
      </c>
      <c r="AV243" s="13" t="s">
        <v>82</v>
      </c>
      <c r="AW243" s="13" t="s">
        <v>35</v>
      </c>
      <c r="AX243" s="13" t="s">
        <v>74</v>
      </c>
      <c r="AY243" s="237" t="s">
        <v>158</v>
      </c>
    </row>
    <row r="244" s="14" customFormat="1">
      <c r="A244" s="14"/>
      <c r="B244" s="238"/>
      <c r="C244" s="239"/>
      <c r="D244" s="221" t="s">
        <v>170</v>
      </c>
      <c r="E244" s="240" t="s">
        <v>19</v>
      </c>
      <c r="F244" s="241" t="s">
        <v>312</v>
      </c>
      <c r="G244" s="239"/>
      <c r="H244" s="242">
        <v>3.4620000000000002</v>
      </c>
      <c r="I244" s="243"/>
      <c r="J244" s="239"/>
      <c r="K244" s="239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170</v>
      </c>
      <c r="AU244" s="248" t="s">
        <v>84</v>
      </c>
      <c r="AV244" s="14" t="s">
        <v>84</v>
      </c>
      <c r="AW244" s="14" t="s">
        <v>35</v>
      </c>
      <c r="AX244" s="14" t="s">
        <v>74</v>
      </c>
      <c r="AY244" s="248" t="s">
        <v>158</v>
      </c>
    </row>
    <row r="245" s="15" customFormat="1">
      <c r="A245" s="15"/>
      <c r="B245" s="249"/>
      <c r="C245" s="250"/>
      <c r="D245" s="221" t="s">
        <v>170</v>
      </c>
      <c r="E245" s="251" t="s">
        <v>19</v>
      </c>
      <c r="F245" s="252" t="s">
        <v>175</v>
      </c>
      <c r="G245" s="250"/>
      <c r="H245" s="253">
        <v>3.4620000000000002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9" t="s">
        <v>170</v>
      </c>
      <c r="AU245" s="259" t="s">
        <v>84</v>
      </c>
      <c r="AV245" s="15" t="s">
        <v>165</v>
      </c>
      <c r="AW245" s="15" t="s">
        <v>35</v>
      </c>
      <c r="AX245" s="15" t="s">
        <v>82</v>
      </c>
      <c r="AY245" s="259" t="s">
        <v>158</v>
      </c>
    </row>
    <row r="246" s="2" customFormat="1" ht="16.5" customHeight="1">
      <c r="A246" s="41"/>
      <c r="B246" s="42"/>
      <c r="C246" s="208" t="s">
        <v>313</v>
      </c>
      <c r="D246" s="208" t="s">
        <v>160</v>
      </c>
      <c r="E246" s="209" t="s">
        <v>314</v>
      </c>
      <c r="F246" s="210" t="s">
        <v>315</v>
      </c>
      <c r="G246" s="211" t="s">
        <v>316</v>
      </c>
      <c r="H246" s="212">
        <v>28.850000000000001</v>
      </c>
      <c r="I246" s="213"/>
      <c r="J246" s="214">
        <f>ROUND(I246*H246,2)</f>
        <v>0</v>
      </c>
      <c r="K246" s="210" t="s">
        <v>164</v>
      </c>
      <c r="L246" s="47"/>
      <c r="M246" s="215" t="s">
        <v>19</v>
      </c>
      <c r="N246" s="216" t="s">
        <v>45</v>
      </c>
      <c r="O246" s="87"/>
      <c r="P246" s="217">
        <f>O246*H246</f>
        <v>0</v>
      </c>
      <c r="Q246" s="217">
        <v>0.00048999999999999998</v>
      </c>
      <c r="R246" s="217">
        <f>Q246*H246</f>
        <v>0.0141365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165</v>
      </c>
      <c r="AT246" s="219" t="s">
        <v>160</v>
      </c>
      <c r="AU246" s="219" t="s">
        <v>84</v>
      </c>
      <c r="AY246" s="20" t="s">
        <v>158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82</v>
      </c>
      <c r="BK246" s="220">
        <f>ROUND(I246*H246,2)</f>
        <v>0</v>
      </c>
      <c r="BL246" s="20" t="s">
        <v>165</v>
      </c>
      <c r="BM246" s="219" t="s">
        <v>317</v>
      </c>
    </row>
    <row r="247" s="2" customFormat="1">
      <c r="A247" s="41"/>
      <c r="B247" s="42"/>
      <c r="C247" s="43"/>
      <c r="D247" s="221" t="s">
        <v>167</v>
      </c>
      <c r="E247" s="43"/>
      <c r="F247" s="222" t="s">
        <v>315</v>
      </c>
      <c r="G247" s="43"/>
      <c r="H247" s="43"/>
      <c r="I247" s="223"/>
      <c r="J247" s="43"/>
      <c r="K247" s="43"/>
      <c r="L247" s="47"/>
      <c r="M247" s="224"/>
      <c r="N247" s="22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167</v>
      </c>
      <c r="AU247" s="20" t="s">
        <v>84</v>
      </c>
    </row>
    <row r="248" s="2" customFormat="1">
      <c r="A248" s="41"/>
      <c r="B248" s="42"/>
      <c r="C248" s="43"/>
      <c r="D248" s="226" t="s">
        <v>168</v>
      </c>
      <c r="E248" s="43"/>
      <c r="F248" s="227" t="s">
        <v>318</v>
      </c>
      <c r="G248" s="43"/>
      <c r="H248" s="43"/>
      <c r="I248" s="223"/>
      <c r="J248" s="43"/>
      <c r="K248" s="43"/>
      <c r="L248" s="47"/>
      <c r="M248" s="224"/>
      <c r="N248" s="22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168</v>
      </c>
      <c r="AU248" s="20" t="s">
        <v>84</v>
      </c>
    </row>
    <row r="249" s="13" customFormat="1">
      <c r="A249" s="13"/>
      <c r="B249" s="228"/>
      <c r="C249" s="229"/>
      <c r="D249" s="221" t="s">
        <v>170</v>
      </c>
      <c r="E249" s="230" t="s">
        <v>19</v>
      </c>
      <c r="F249" s="231" t="s">
        <v>171</v>
      </c>
      <c r="G249" s="229"/>
      <c r="H249" s="230" t="s">
        <v>19</v>
      </c>
      <c r="I249" s="232"/>
      <c r="J249" s="229"/>
      <c r="K249" s="229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170</v>
      </c>
      <c r="AU249" s="237" t="s">
        <v>84</v>
      </c>
      <c r="AV249" s="13" t="s">
        <v>82</v>
      </c>
      <c r="AW249" s="13" t="s">
        <v>35</v>
      </c>
      <c r="AX249" s="13" t="s">
        <v>74</v>
      </c>
      <c r="AY249" s="237" t="s">
        <v>158</v>
      </c>
    </row>
    <row r="250" s="14" customFormat="1">
      <c r="A250" s="14"/>
      <c r="B250" s="238"/>
      <c r="C250" s="239"/>
      <c r="D250" s="221" t="s">
        <v>170</v>
      </c>
      <c r="E250" s="240" t="s">
        <v>19</v>
      </c>
      <c r="F250" s="241" t="s">
        <v>319</v>
      </c>
      <c r="G250" s="239"/>
      <c r="H250" s="242">
        <v>28.850000000000001</v>
      </c>
      <c r="I250" s="243"/>
      <c r="J250" s="239"/>
      <c r="K250" s="239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170</v>
      </c>
      <c r="AU250" s="248" t="s">
        <v>84</v>
      </c>
      <c r="AV250" s="14" t="s">
        <v>84</v>
      </c>
      <c r="AW250" s="14" t="s">
        <v>35</v>
      </c>
      <c r="AX250" s="14" t="s">
        <v>74</v>
      </c>
      <c r="AY250" s="248" t="s">
        <v>158</v>
      </c>
    </row>
    <row r="251" s="15" customFormat="1">
      <c r="A251" s="15"/>
      <c r="B251" s="249"/>
      <c r="C251" s="250"/>
      <c r="D251" s="221" t="s">
        <v>170</v>
      </c>
      <c r="E251" s="251" t="s">
        <v>19</v>
      </c>
      <c r="F251" s="252" t="s">
        <v>175</v>
      </c>
      <c r="G251" s="250"/>
      <c r="H251" s="253">
        <v>28.850000000000001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9" t="s">
        <v>170</v>
      </c>
      <c r="AU251" s="259" t="s">
        <v>84</v>
      </c>
      <c r="AV251" s="15" t="s">
        <v>165</v>
      </c>
      <c r="AW251" s="15" t="s">
        <v>35</v>
      </c>
      <c r="AX251" s="15" t="s">
        <v>82</v>
      </c>
      <c r="AY251" s="259" t="s">
        <v>158</v>
      </c>
    </row>
    <row r="252" s="2" customFormat="1" ht="21.75" customHeight="1">
      <c r="A252" s="41"/>
      <c r="B252" s="42"/>
      <c r="C252" s="208" t="s">
        <v>7</v>
      </c>
      <c r="D252" s="208" t="s">
        <v>160</v>
      </c>
      <c r="E252" s="209" t="s">
        <v>320</v>
      </c>
      <c r="F252" s="210" t="s">
        <v>321</v>
      </c>
      <c r="G252" s="211" t="s">
        <v>163</v>
      </c>
      <c r="H252" s="212">
        <v>116.17100000000001</v>
      </c>
      <c r="I252" s="213"/>
      <c r="J252" s="214">
        <f>ROUND(I252*H252,2)</f>
        <v>0</v>
      </c>
      <c r="K252" s="210" t="s">
        <v>164</v>
      </c>
      <c r="L252" s="47"/>
      <c r="M252" s="215" t="s">
        <v>19</v>
      </c>
      <c r="N252" s="216" t="s">
        <v>45</v>
      </c>
      <c r="O252" s="87"/>
      <c r="P252" s="217">
        <f>O252*H252</f>
        <v>0</v>
      </c>
      <c r="Q252" s="217">
        <v>2.3010199999999998</v>
      </c>
      <c r="R252" s="217">
        <f>Q252*H252</f>
        <v>267.31179442000001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165</v>
      </c>
      <c r="AT252" s="219" t="s">
        <v>160</v>
      </c>
      <c r="AU252" s="219" t="s">
        <v>84</v>
      </c>
      <c r="AY252" s="20" t="s">
        <v>158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82</v>
      </c>
      <c r="BK252" s="220">
        <f>ROUND(I252*H252,2)</f>
        <v>0</v>
      </c>
      <c r="BL252" s="20" t="s">
        <v>165</v>
      </c>
      <c r="BM252" s="219" t="s">
        <v>322</v>
      </c>
    </row>
    <row r="253" s="2" customFormat="1">
      <c r="A253" s="41"/>
      <c r="B253" s="42"/>
      <c r="C253" s="43"/>
      <c r="D253" s="221" t="s">
        <v>167</v>
      </c>
      <c r="E253" s="43"/>
      <c r="F253" s="222" t="s">
        <v>321</v>
      </c>
      <c r="G253" s="43"/>
      <c r="H253" s="43"/>
      <c r="I253" s="223"/>
      <c r="J253" s="43"/>
      <c r="K253" s="43"/>
      <c r="L253" s="47"/>
      <c r="M253" s="224"/>
      <c r="N253" s="22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167</v>
      </c>
      <c r="AU253" s="20" t="s">
        <v>84</v>
      </c>
    </row>
    <row r="254" s="2" customFormat="1">
      <c r="A254" s="41"/>
      <c r="B254" s="42"/>
      <c r="C254" s="43"/>
      <c r="D254" s="226" t="s">
        <v>168</v>
      </c>
      <c r="E254" s="43"/>
      <c r="F254" s="227" t="s">
        <v>323</v>
      </c>
      <c r="G254" s="43"/>
      <c r="H254" s="43"/>
      <c r="I254" s="223"/>
      <c r="J254" s="43"/>
      <c r="K254" s="43"/>
      <c r="L254" s="47"/>
      <c r="M254" s="224"/>
      <c r="N254" s="22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168</v>
      </c>
      <c r="AU254" s="20" t="s">
        <v>84</v>
      </c>
    </row>
    <row r="255" s="13" customFormat="1">
      <c r="A255" s="13"/>
      <c r="B255" s="228"/>
      <c r="C255" s="229"/>
      <c r="D255" s="221" t="s">
        <v>170</v>
      </c>
      <c r="E255" s="230" t="s">
        <v>19</v>
      </c>
      <c r="F255" s="231" t="s">
        <v>324</v>
      </c>
      <c r="G255" s="229"/>
      <c r="H255" s="230" t="s">
        <v>19</v>
      </c>
      <c r="I255" s="232"/>
      <c r="J255" s="229"/>
      <c r="K255" s="229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170</v>
      </c>
      <c r="AU255" s="237" t="s">
        <v>84</v>
      </c>
      <c r="AV255" s="13" t="s">
        <v>82</v>
      </c>
      <c r="AW255" s="13" t="s">
        <v>35</v>
      </c>
      <c r="AX255" s="13" t="s">
        <v>74</v>
      </c>
      <c r="AY255" s="237" t="s">
        <v>158</v>
      </c>
    </row>
    <row r="256" s="14" customFormat="1">
      <c r="A256" s="14"/>
      <c r="B256" s="238"/>
      <c r="C256" s="239"/>
      <c r="D256" s="221" t="s">
        <v>170</v>
      </c>
      <c r="E256" s="240" t="s">
        <v>19</v>
      </c>
      <c r="F256" s="241" t="s">
        <v>325</v>
      </c>
      <c r="G256" s="239"/>
      <c r="H256" s="242">
        <v>116.17100000000001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8" t="s">
        <v>170</v>
      </c>
      <c r="AU256" s="248" t="s">
        <v>84</v>
      </c>
      <c r="AV256" s="14" t="s">
        <v>84</v>
      </c>
      <c r="AW256" s="14" t="s">
        <v>35</v>
      </c>
      <c r="AX256" s="14" t="s">
        <v>74</v>
      </c>
      <c r="AY256" s="248" t="s">
        <v>158</v>
      </c>
    </row>
    <row r="257" s="15" customFormat="1">
      <c r="A257" s="15"/>
      <c r="B257" s="249"/>
      <c r="C257" s="250"/>
      <c r="D257" s="221" t="s">
        <v>170</v>
      </c>
      <c r="E257" s="251" t="s">
        <v>19</v>
      </c>
      <c r="F257" s="252" t="s">
        <v>175</v>
      </c>
      <c r="G257" s="250"/>
      <c r="H257" s="253">
        <v>116.17100000000001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9" t="s">
        <v>170</v>
      </c>
      <c r="AU257" s="259" t="s">
        <v>84</v>
      </c>
      <c r="AV257" s="15" t="s">
        <v>165</v>
      </c>
      <c r="AW257" s="15" t="s">
        <v>35</v>
      </c>
      <c r="AX257" s="15" t="s">
        <v>82</v>
      </c>
      <c r="AY257" s="259" t="s">
        <v>158</v>
      </c>
    </row>
    <row r="258" s="2" customFormat="1" ht="16.5" customHeight="1">
      <c r="A258" s="41"/>
      <c r="B258" s="42"/>
      <c r="C258" s="208" t="s">
        <v>326</v>
      </c>
      <c r="D258" s="208" t="s">
        <v>160</v>
      </c>
      <c r="E258" s="209" t="s">
        <v>327</v>
      </c>
      <c r="F258" s="210" t="s">
        <v>328</v>
      </c>
      <c r="G258" s="211" t="s">
        <v>224</v>
      </c>
      <c r="H258" s="212">
        <v>4.0279999999999996</v>
      </c>
      <c r="I258" s="213"/>
      <c r="J258" s="214">
        <f>ROUND(I258*H258,2)</f>
        <v>0</v>
      </c>
      <c r="K258" s="210" t="s">
        <v>164</v>
      </c>
      <c r="L258" s="47"/>
      <c r="M258" s="215" t="s">
        <v>19</v>
      </c>
      <c r="N258" s="216" t="s">
        <v>45</v>
      </c>
      <c r="O258" s="87"/>
      <c r="P258" s="217">
        <f>O258*H258</f>
        <v>0</v>
      </c>
      <c r="Q258" s="217">
        <v>1.06277</v>
      </c>
      <c r="R258" s="217">
        <f>Q258*H258</f>
        <v>4.2808375599999993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165</v>
      </c>
      <c r="AT258" s="219" t="s">
        <v>160</v>
      </c>
      <c r="AU258" s="219" t="s">
        <v>84</v>
      </c>
      <c r="AY258" s="20" t="s">
        <v>158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82</v>
      </c>
      <c r="BK258" s="220">
        <f>ROUND(I258*H258,2)</f>
        <v>0</v>
      </c>
      <c r="BL258" s="20" t="s">
        <v>165</v>
      </c>
      <c r="BM258" s="219" t="s">
        <v>329</v>
      </c>
    </row>
    <row r="259" s="2" customFormat="1">
      <c r="A259" s="41"/>
      <c r="B259" s="42"/>
      <c r="C259" s="43"/>
      <c r="D259" s="221" t="s">
        <v>167</v>
      </c>
      <c r="E259" s="43"/>
      <c r="F259" s="222" t="s">
        <v>328</v>
      </c>
      <c r="G259" s="43"/>
      <c r="H259" s="43"/>
      <c r="I259" s="223"/>
      <c r="J259" s="43"/>
      <c r="K259" s="43"/>
      <c r="L259" s="47"/>
      <c r="M259" s="224"/>
      <c r="N259" s="22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167</v>
      </c>
      <c r="AU259" s="20" t="s">
        <v>84</v>
      </c>
    </row>
    <row r="260" s="2" customFormat="1">
      <c r="A260" s="41"/>
      <c r="B260" s="42"/>
      <c r="C260" s="43"/>
      <c r="D260" s="226" t="s">
        <v>168</v>
      </c>
      <c r="E260" s="43"/>
      <c r="F260" s="227" t="s">
        <v>330</v>
      </c>
      <c r="G260" s="43"/>
      <c r="H260" s="43"/>
      <c r="I260" s="223"/>
      <c r="J260" s="43"/>
      <c r="K260" s="43"/>
      <c r="L260" s="47"/>
      <c r="M260" s="224"/>
      <c r="N260" s="22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168</v>
      </c>
      <c r="AU260" s="20" t="s">
        <v>84</v>
      </c>
    </row>
    <row r="261" s="13" customFormat="1">
      <c r="A261" s="13"/>
      <c r="B261" s="228"/>
      <c r="C261" s="229"/>
      <c r="D261" s="221" t="s">
        <v>170</v>
      </c>
      <c r="E261" s="230" t="s">
        <v>19</v>
      </c>
      <c r="F261" s="231" t="s">
        <v>331</v>
      </c>
      <c r="G261" s="229"/>
      <c r="H261" s="230" t="s">
        <v>19</v>
      </c>
      <c r="I261" s="232"/>
      <c r="J261" s="229"/>
      <c r="K261" s="229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170</v>
      </c>
      <c r="AU261" s="237" t="s">
        <v>84</v>
      </c>
      <c r="AV261" s="13" t="s">
        <v>82</v>
      </c>
      <c r="AW261" s="13" t="s">
        <v>35</v>
      </c>
      <c r="AX261" s="13" t="s">
        <v>74</v>
      </c>
      <c r="AY261" s="237" t="s">
        <v>158</v>
      </c>
    </row>
    <row r="262" s="13" customFormat="1">
      <c r="A262" s="13"/>
      <c r="B262" s="228"/>
      <c r="C262" s="229"/>
      <c r="D262" s="221" t="s">
        <v>170</v>
      </c>
      <c r="E262" s="230" t="s">
        <v>19</v>
      </c>
      <c r="F262" s="231" t="s">
        <v>332</v>
      </c>
      <c r="G262" s="229"/>
      <c r="H262" s="230" t="s">
        <v>19</v>
      </c>
      <c r="I262" s="232"/>
      <c r="J262" s="229"/>
      <c r="K262" s="229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170</v>
      </c>
      <c r="AU262" s="237" t="s">
        <v>84</v>
      </c>
      <c r="AV262" s="13" t="s">
        <v>82</v>
      </c>
      <c r="AW262" s="13" t="s">
        <v>35</v>
      </c>
      <c r="AX262" s="13" t="s">
        <v>74</v>
      </c>
      <c r="AY262" s="237" t="s">
        <v>158</v>
      </c>
    </row>
    <row r="263" s="14" customFormat="1">
      <c r="A263" s="14"/>
      <c r="B263" s="238"/>
      <c r="C263" s="239"/>
      <c r="D263" s="221" t="s">
        <v>170</v>
      </c>
      <c r="E263" s="240" t="s">
        <v>19</v>
      </c>
      <c r="F263" s="241" t="s">
        <v>333</v>
      </c>
      <c r="G263" s="239"/>
      <c r="H263" s="242">
        <v>3.3570000000000002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170</v>
      </c>
      <c r="AU263" s="248" t="s">
        <v>84</v>
      </c>
      <c r="AV263" s="14" t="s">
        <v>84</v>
      </c>
      <c r="AW263" s="14" t="s">
        <v>35</v>
      </c>
      <c r="AX263" s="14" t="s">
        <v>74</v>
      </c>
      <c r="AY263" s="248" t="s">
        <v>158</v>
      </c>
    </row>
    <row r="264" s="16" customFormat="1">
      <c r="A264" s="16"/>
      <c r="B264" s="261"/>
      <c r="C264" s="262"/>
      <c r="D264" s="221" t="s">
        <v>170</v>
      </c>
      <c r="E264" s="263" t="s">
        <v>19</v>
      </c>
      <c r="F264" s="264" t="s">
        <v>187</v>
      </c>
      <c r="G264" s="262"/>
      <c r="H264" s="265">
        <v>3.3570000000000002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1" t="s">
        <v>170</v>
      </c>
      <c r="AU264" s="271" t="s">
        <v>84</v>
      </c>
      <c r="AV264" s="16" t="s">
        <v>188</v>
      </c>
      <c r="AW264" s="16" t="s">
        <v>35</v>
      </c>
      <c r="AX264" s="16" t="s">
        <v>74</v>
      </c>
      <c r="AY264" s="271" t="s">
        <v>158</v>
      </c>
    </row>
    <row r="265" s="14" customFormat="1">
      <c r="A265" s="14"/>
      <c r="B265" s="238"/>
      <c r="C265" s="239"/>
      <c r="D265" s="221" t="s">
        <v>170</v>
      </c>
      <c r="E265" s="240" t="s">
        <v>19</v>
      </c>
      <c r="F265" s="241" t="s">
        <v>334</v>
      </c>
      <c r="G265" s="239"/>
      <c r="H265" s="242">
        <v>0.67100000000000004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170</v>
      </c>
      <c r="AU265" s="248" t="s">
        <v>84</v>
      </c>
      <c r="AV265" s="14" t="s">
        <v>84</v>
      </c>
      <c r="AW265" s="14" t="s">
        <v>35</v>
      </c>
      <c r="AX265" s="14" t="s">
        <v>74</v>
      </c>
      <c r="AY265" s="248" t="s">
        <v>158</v>
      </c>
    </row>
    <row r="266" s="16" customFormat="1">
      <c r="A266" s="16"/>
      <c r="B266" s="261"/>
      <c r="C266" s="262"/>
      <c r="D266" s="221" t="s">
        <v>170</v>
      </c>
      <c r="E266" s="263" t="s">
        <v>19</v>
      </c>
      <c r="F266" s="264" t="s">
        <v>187</v>
      </c>
      <c r="G266" s="262"/>
      <c r="H266" s="265">
        <v>0.67100000000000004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1" t="s">
        <v>170</v>
      </c>
      <c r="AU266" s="271" t="s">
        <v>84</v>
      </c>
      <c r="AV266" s="16" t="s">
        <v>188</v>
      </c>
      <c r="AW266" s="16" t="s">
        <v>35</v>
      </c>
      <c r="AX266" s="16" t="s">
        <v>74</v>
      </c>
      <c r="AY266" s="271" t="s">
        <v>158</v>
      </c>
    </row>
    <row r="267" s="15" customFormat="1">
      <c r="A267" s="15"/>
      <c r="B267" s="249"/>
      <c r="C267" s="250"/>
      <c r="D267" s="221" t="s">
        <v>170</v>
      </c>
      <c r="E267" s="251" t="s">
        <v>19</v>
      </c>
      <c r="F267" s="252" t="s">
        <v>175</v>
      </c>
      <c r="G267" s="250"/>
      <c r="H267" s="253">
        <v>4.0280000000000005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9" t="s">
        <v>170</v>
      </c>
      <c r="AU267" s="259" t="s">
        <v>84</v>
      </c>
      <c r="AV267" s="15" t="s">
        <v>165</v>
      </c>
      <c r="AW267" s="15" t="s">
        <v>35</v>
      </c>
      <c r="AX267" s="15" t="s">
        <v>82</v>
      </c>
      <c r="AY267" s="259" t="s">
        <v>158</v>
      </c>
    </row>
    <row r="268" s="2" customFormat="1" ht="37.8" customHeight="1">
      <c r="A268" s="41"/>
      <c r="B268" s="42"/>
      <c r="C268" s="208" t="s">
        <v>335</v>
      </c>
      <c r="D268" s="208" t="s">
        <v>160</v>
      </c>
      <c r="E268" s="209" t="s">
        <v>336</v>
      </c>
      <c r="F268" s="210" t="s">
        <v>337</v>
      </c>
      <c r="G268" s="211" t="s">
        <v>163</v>
      </c>
      <c r="H268" s="212">
        <v>0.223</v>
      </c>
      <c r="I268" s="213"/>
      <c r="J268" s="214">
        <f>ROUND(I268*H268,2)</f>
        <v>0</v>
      </c>
      <c r="K268" s="210" t="s">
        <v>164</v>
      </c>
      <c r="L268" s="47"/>
      <c r="M268" s="215" t="s">
        <v>19</v>
      </c>
      <c r="N268" s="216" t="s">
        <v>45</v>
      </c>
      <c r="O268" s="87"/>
      <c r="P268" s="217">
        <f>O268*H268</f>
        <v>0</v>
      </c>
      <c r="Q268" s="217">
        <v>2.6705100000000002</v>
      </c>
      <c r="R268" s="217">
        <f>Q268*H268</f>
        <v>0.59552373000000003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165</v>
      </c>
      <c r="AT268" s="219" t="s">
        <v>160</v>
      </c>
      <c r="AU268" s="219" t="s">
        <v>84</v>
      </c>
      <c r="AY268" s="20" t="s">
        <v>158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82</v>
      </c>
      <c r="BK268" s="220">
        <f>ROUND(I268*H268,2)</f>
        <v>0</v>
      </c>
      <c r="BL268" s="20" t="s">
        <v>165</v>
      </c>
      <c r="BM268" s="219" t="s">
        <v>338</v>
      </c>
    </row>
    <row r="269" s="2" customFormat="1">
      <c r="A269" s="41"/>
      <c r="B269" s="42"/>
      <c r="C269" s="43"/>
      <c r="D269" s="221" t="s">
        <v>167</v>
      </c>
      <c r="E269" s="43"/>
      <c r="F269" s="222" t="s">
        <v>339</v>
      </c>
      <c r="G269" s="43"/>
      <c r="H269" s="43"/>
      <c r="I269" s="223"/>
      <c r="J269" s="43"/>
      <c r="K269" s="43"/>
      <c r="L269" s="47"/>
      <c r="M269" s="224"/>
      <c r="N269" s="225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167</v>
      </c>
      <c r="AU269" s="20" t="s">
        <v>84</v>
      </c>
    </row>
    <row r="270" s="2" customFormat="1">
      <c r="A270" s="41"/>
      <c r="B270" s="42"/>
      <c r="C270" s="43"/>
      <c r="D270" s="226" t="s">
        <v>168</v>
      </c>
      <c r="E270" s="43"/>
      <c r="F270" s="227" t="s">
        <v>340</v>
      </c>
      <c r="G270" s="43"/>
      <c r="H270" s="43"/>
      <c r="I270" s="223"/>
      <c r="J270" s="43"/>
      <c r="K270" s="43"/>
      <c r="L270" s="47"/>
      <c r="M270" s="224"/>
      <c r="N270" s="22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168</v>
      </c>
      <c r="AU270" s="20" t="s">
        <v>84</v>
      </c>
    </row>
    <row r="271" s="13" customFormat="1">
      <c r="A271" s="13"/>
      <c r="B271" s="228"/>
      <c r="C271" s="229"/>
      <c r="D271" s="221" t="s">
        <v>170</v>
      </c>
      <c r="E271" s="230" t="s">
        <v>19</v>
      </c>
      <c r="F271" s="231" t="s">
        <v>276</v>
      </c>
      <c r="G271" s="229"/>
      <c r="H271" s="230" t="s">
        <v>19</v>
      </c>
      <c r="I271" s="232"/>
      <c r="J271" s="229"/>
      <c r="K271" s="229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170</v>
      </c>
      <c r="AU271" s="237" t="s">
        <v>84</v>
      </c>
      <c r="AV271" s="13" t="s">
        <v>82</v>
      </c>
      <c r="AW271" s="13" t="s">
        <v>35</v>
      </c>
      <c r="AX271" s="13" t="s">
        <v>74</v>
      </c>
      <c r="AY271" s="237" t="s">
        <v>158</v>
      </c>
    </row>
    <row r="272" s="13" customFormat="1">
      <c r="A272" s="13"/>
      <c r="B272" s="228"/>
      <c r="C272" s="229"/>
      <c r="D272" s="221" t="s">
        <v>170</v>
      </c>
      <c r="E272" s="230" t="s">
        <v>19</v>
      </c>
      <c r="F272" s="231" t="s">
        <v>341</v>
      </c>
      <c r="G272" s="229"/>
      <c r="H272" s="230" t="s">
        <v>19</v>
      </c>
      <c r="I272" s="232"/>
      <c r="J272" s="229"/>
      <c r="K272" s="229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170</v>
      </c>
      <c r="AU272" s="237" t="s">
        <v>84</v>
      </c>
      <c r="AV272" s="13" t="s">
        <v>82</v>
      </c>
      <c r="AW272" s="13" t="s">
        <v>35</v>
      </c>
      <c r="AX272" s="13" t="s">
        <v>74</v>
      </c>
      <c r="AY272" s="237" t="s">
        <v>158</v>
      </c>
    </row>
    <row r="273" s="14" customFormat="1">
      <c r="A273" s="14"/>
      <c r="B273" s="238"/>
      <c r="C273" s="239"/>
      <c r="D273" s="221" t="s">
        <v>170</v>
      </c>
      <c r="E273" s="240" t="s">
        <v>19</v>
      </c>
      <c r="F273" s="241" t="s">
        <v>342</v>
      </c>
      <c r="G273" s="239"/>
      <c r="H273" s="242">
        <v>0.223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170</v>
      </c>
      <c r="AU273" s="248" t="s">
        <v>84</v>
      </c>
      <c r="AV273" s="14" t="s">
        <v>84</v>
      </c>
      <c r="AW273" s="14" t="s">
        <v>35</v>
      </c>
      <c r="AX273" s="14" t="s">
        <v>74</v>
      </c>
      <c r="AY273" s="248" t="s">
        <v>158</v>
      </c>
    </row>
    <row r="274" s="15" customFormat="1">
      <c r="A274" s="15"/>
      <c r="B274" s="249"/>
      <c r="C274" s="250"/>
      <c r="D274" s="221" t="s">
        <v>170</v>
      </c>
      <c r="E274" s="251" t="s">
        <v>19</v>
      </c>
      <c r="F274" s="252" t="s">
        <v>175</v>
      </c>
      <c r="G274" s="250"/>
      <c r="H274" s="253">
        <v>0.223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9" t="s">
        <v>170</v>
      </c>
      <c r="AU274" s="259" t="s">
        <v>84</v>
      </c>
      <c r="AV274" s="15" t="s">
        <v>165</v>
      </c>
      <c r="AW274" s="15" t="s">
        <v>35</v>
      </c>
      <c r="AX274" s="15" t="s">
        <v>82</v>
      </c>
      <c r="AY274" s="259" t="s">
        <v>158</v>
      </c>
    </row>
    <row r="275" s="12" customFormat="1" ht="22.8" customHeight="1">
      <c r="A275" s="12"/>
      <c r="B275" s="192"/>
      <c r="C275" s="193"/>
      <c r="D275" s="194" t="s">
        <v>73</v>
      </c>
      <c r="E275" s="206" t="s">
        <v>188</v>
      </c>
      <c r="F275" s="206" t="s">
        <v>343</v>
      </c>
      <c r="G275" s="193"/>
      <c r="H275" s="193"/>
      <c r="I275" s="196"/>
      <c r="J275" s="207">
        <f>BK275</f>
        <v>0</v>
      </c>
      <c r="K275" s="193"/>
      <c r="L275" s="198"/>
      <c r="M275" s="199"/>
      <c r="N275" s="200"/>
      <c r="O275" s="200"/>
      <c r="P275" s="201">
        <f>SUM(P276:P483)</f>
        <v>0</v>
      </c>
      <c r="Q275" s="200"/>
      <c r="R275" s="201">
        <f>SUM(R276:R483)</f>
        <v>93.064634781199999</v>
      </c>
      <c r="S275" s="200"/>
      <c r="T275" s="202">
        <f>SUM(T276:T483)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3" t="s">
        <v>82</v>
      </c>
      <c r="AT275" s="204" t="s">
        <v>73</v>
      </c>
      <c r="AU275" s="204" t="s">
        <v>82</v>
      </c>
      <c r="AY275" s="203" t="s">
        <v>158</v>
      </c>
      <c r="BK275" s="205">
        <f>SUM(BK276:BK483)</f>
        <v>0</v>
      </c>
    </row>
    <row r="276" s="2" customFormat="1" ht="21.75" customHeight="1">
      <c r="A276" s="41"/>
      <c r="B276" s="42"/>
      <c r="C276" s="208" t="s">
        <v>344</v>
      </c>
      <c r="D276" s="208" t="s">
        <v>160</v>
      </c>
      <c r="E276" s="209" t="s">
        <v>345</v>
      </c>
      <c r="F276" s="210" t="s">
        <v>346</v>
      </c>
      <c r="G276" s="211" t="s">
        <v>105</v>
      </c>
      <c r="H276" s="212">
        <v>7.1120000000000001</v>
      </c>
      <c r="I276" s="213"/>
      <c r="J276" s="214">
        <f>ROUND(I276*H276,2)</f>
        <v>0</v>
      </c>
      <c r="K276" s="210" t="s">
        <v>347</v>
      </c>
      <c r="L276" s="47"/>
      <c r="M276" s="215" t="s">
        <v>19</v>
      </c>
      <c r="N276" s="216" t="s">
        <v>45</v>
      </c>
      <c r="O276" s="87"/>
      <c r="P276" s="217">
        <f>O276*H276</f>
        <v>0</v>
      </c>
      <c r="Q276" s="217">
        <v>0.14702960000000001</v>
      </c>
      <c r="R276" s="217">
        <f>Q276*H276</f>
        <v>1.0456745152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165</v>
      </c>
      <c r="AT276" s="219" t="s">
        <v>160</v>
      </c>
      <c r="AU276" s="219" t="s">
        <v>84</v>
      </c>
      <c r="AY276" s="20" t="s">
        <v>158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82</v>
      </c>
      <c r="BK276" s="220">
        <f>ROUND(I276*H276,2)</f>
        <v>0</v>
      </c>
      <c r="BL276" s="20" t="s">
        <v>165</v>
      </c>
      <c r="BM276" s="219" t="s">
        <v>348</v>
      </c>
    </row>
    <row r="277" s="2" customFormat="1">
      <c r="A277" s="41"/>
      <c r="B277" s="42"/>
      <c r="C277" s="43"/>
      <c r="D277" s="221" t="s">
        <v>167</v>
      </c>
      <c r="E277" s="43"/>
      <c r="F277" s="222" t="s">
        <v>346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167</v>
      </c>
      <c r="AU277" s="20" t="s">
        <v>84</v>
      </c>
    </row>
    <row r="278" s="2" customFormat="1">
      <c r="A278" s="41"/>
      <c r="B278" s="42"/>
      <c r="C278" s="43"/>
      <c r="D278" s="221" t="s">
        <v>180</v>
      </c>
      <c r="E278" s="43"/>
      <c r="F278" s="260" t="s">
        <v>349</v>
      </c>
      <c r="G278" s="43"/>
      <c r="H278" s="43"/>
      <c r="I278" s="223"/>
      <c r="J278" s="43"/>
      <c r="K278" s="43"/>
      <c r="L278" s="47"/>
      <c r="M278" s="224"/>
      <c r="N278" s="22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180</v>
      </c>
      <c r="AU278" s="20" t="s">
        <v>84</v>
      </c>
    </row>
    <row r="279" s="13" customFormat="1">
      <c r="A279" s="13"/>
      <c r="B279" s="228"/>
      <c r="C279" s="229"/>
      <c r="D279" s="221" t="s">
        <v>170</v>
      </c>
      <c r="E279" s="230" t="s">
        <v>19</v>
      </c>
      <c r="F279" s="231" t="s">
        <v>350</v>
      </c>
      <c r="G279" s="229"/>
      <c r="H279" s="230" t="s">
        <v>19</v>
      </c>
      <c r="I279" s="232"/>
      <c r="J279" s="229"/>
      <c r="K279" s="229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170</v>
      </c>
      <c r="AU279" s="237" t="s">
        <v>84</v>
      </c>
      <c r="AV279" s="13" t="s">
        <v>82</v>
      </c>
      <c r="AW279" s="13" t="s">
        <v>35</v>
      </c>
      <c r="AX279" s="13" t="s">
        <v>74</v>
      </c>
      <c r="AY279" s="237" t="s">
        <v>158</v>
      </c>
    </row>
    <row r="280" s="14" customFormat="1">
      <c r="A280" s="14"/>
      <c r="B280" s="238"/>
      <c r="C280" s="239"/>
      <c r="D280" s="221" t="s">
        <v>170</v>
      </c>
      <c r="E280" s="240" t="s">
        <v>19</v>
      </c>
      <c r="F280" s="241" t="s">
        <v>351</v>
      </c>
      <c r="G280" s="239"/>
      <c r="H280" s="242">
        <v>3.96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170</v>
      </c>
      <c r="AU280" s="248" t="s">
        <v>84</v>
      </c>
      <c r="AV280" s="14" t="s">
        <v>84</v>
      </c>
      <c r="AW280" s="14" t="s">
        <v>35</v>
      </c>
      <c r="AX280" s="14" t="s">
        <v>74</v>
      </c>
      <c r="AY280" s="248" t="s">
        <v>158</v>
      </c>
    </row>
    <row r="281" s="14" customFormat="1">
      <c r="A281" s="14"/>
      <c r="B281" s="238"/>
      <c r="C281" s="239"/>
      <c r="D281" s="221" t="s">
        <v>170</v>
      </c>
      <c r="E281" s="240" t="s">
        <v>19</v>
      </c>
      <c r="F281" s="241" t="s">
        <v>352</v>
      </c>
      <c r="G281" s="239"/>
      <c r="H281" s="242">
        <v>3.1520000000000001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170</v>
      </c>
      <c r="AU281" s="248" t="s">
        <v>84</v>
      </c>
      <c r="AV281" s="14" t="s">
        <v>84</v>
      </c>
      <c r="AW281" s="14" t="s">
        <v>35</v>
      </c>
      <c r="AX281" s="14" t="s">
        <v>74</v>
      </c>
      <c r="AY281" s="248" t="s">
        <v>158</v>
      </c>
    </row>
    <row r="282" s="15" customFormat="1">
      <c r="A282" s="15"/>
      <c r="B282" s="249"/>
      <c r="C282" s="250"/>
      <c r="D282" s="221" t="s">
        <v>170</v>
      </c>
      <c r="E282" s="251" t="s">
        <v>19</v>
      </c>
      <c r="F282" s="252" t="s">
        <v>175</v>
      </c>
      <c r="G282" s="250"/>
      <c r="H282" s="253">
        <v>7.1120000000000001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9" t="s">
        <v>170</v>
      </c>
      <c r="AU282" s="259" t="s">
        <v>84</v>
      </c>
      <c r="AV282" s="15" t="s">
        <v>165</v>
      </c>
      <c r="AW282" s="15" t="s">
        <v>35</v>
      </c>
      <c r="AX282" s="15" t="s">
        <v>82</v>
      </c>
      <c r="AY282" s="259" t="s">
        <v>158</v>
      </c>
    </row>
    <row r="283" s="2" customFormat="1" ht="21.75" customHeight="1">
      <c r="A283" s="41"/>
      <c r="B283" s="42"/>
      <c r="C283" s="208" t="s">
        <v>353</v>
      </c>
      <c r="D283" s="208" t="s">
        <v>160</v>
      </c>
      <c r="E283" s="209" t="s">
        <v>354</v>
      </c>
      <c r="F283" s="210" t="s">
        <v>346</v>
      </c>
      <c r="G283" s="211" t="s">
        <v>105</v>
      </c>
      <c r="H283" s="212">
        <v>3.528</v>
      </c>
      <c r="I283" s="213"/>
      <c r="J283" s="214">
        <f>ROUND(I283*H283,2)</f>
        <v>0</v>
      </c>
      <c r="K283" s="210" t="s">
        <v>347</v>
      </c>
      <c r="L283" s="47"/>
      <c r="M283" s="215" t="s">
        <v>19</v>
      </c>
      <c r="N283" s="216" t="s">
        <v>45</v>
      </c>
      <c r="O283" s="87"/>
      <c r="P283" s="217">
        <f>O283*H283</f>
        <v>0</v>
      </c>
      <c r="Q283" s="217">
        <v>0.15837403999999999</v>
      </c>
      <c r="R283" s="217">
        <f>Q283*H283</f>
        <v>0.55874361311999998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165</v>
      </c>
      <c r="AT283" s="219" t="s">
        <v>160</v>
      </c>
      <c r="AU283" s="219" t="s">
        <v>84</v>
      </c>
      <c r="AY283" s="20" t="s">
        <v>158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82</v>
      </c>
      <c r="BK283" s="220">
        <f>ROUND(I283*H283,2)</f>
        <v>0</v>
      </c>
      <c r="BL283" s="20" t="s">
        <v>165</v>
      </c>
      <c r="BM283" s="219" t="s">
        <v>355</v>
      </c>
    </row>
    <row r="284" s="2" customFormat="1">
      <c r="A284" s="41"/>
      <c r="B284" s="42"/>
      <c r="C284" s="43"/>
      <c r="D284" s="221" t="s">
        <v>167</v>
      </c>
      <c r="E284" s="43"/>
      <c r="F284" s="222" t="s">
        <v>346</v>
      </c>
      <c r="G284" s="43"/>
      <c r="H284" s="43"/>
      <c r="I284" s="223"/>
      <c r="J284" s="43"/>
      <c r="K284" s="43"/>
      <c r="L284" s="47"/>
      <c r="M284" s="224"/>
      <c r="N284" s="22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167</v>
      </c>
      <c r="AU284" s="20" t="s">
        <v>84</v>
      </c>
    </row>
    <row r="285" s="2" customFormat="1">
      <c r="A285" s="41"/>
      <c r="B285" s="42"/>
      <c r="C285" s="43"/>
      <c r="D285" s="221" t="s">
        <v>180</v>
      </c>
      <c r="E285" s="43"/>
      <c r="F285" s="260" t="s">
        <v>349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180</v>
      </c>
      <c r="AU285" s="20" t="s">
        <v>84</v>
      </c>
    </row>
    <row r="286" s="13" customFormat="1">
      <c r="A286" s="13"/>
      <c r="B286" s="228"/>
      <c r="C286" s="229"/>
      <c r="D286" s="221" t="s">
        <v>170</v>
      </c>
      <c r="E286" s="230" t="s">
        <v>19</v>
      </c>
      <c r="F286" s="231" t="s">
        <v>350</v>
      </c>
      <c r="G286" s="229"/>
      <c r="H286" s="230" t="s">
        <v>19</v>
      </c>
      <c r="I286" s="232"/>
      <c r="J286" s="229"/>
      <c r="K286" s="229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170</v>
      </c>
      <c r="AU286" s="237" t="s">
        <v>84</v>
      </c>
      <c r="AV286" s="13" t="s">
        <v>82</v>
      </c>
      <c r="AW286" s="13" t="s">
        <v>35</v>
      </c>
      <c r="AX286" s="13" t="s">
        <v>74</v>
      </c>
      <c r="AY286" s="237" t="s">
        <v>158</v>
      </c>
    </row>
    <row r="287" s="14" customFormat="1">
      <c r="A287" s="14"/>
      <c r="B287" s="238"/>
      <c r="C287" s="239"/>
      <c r="D287" s="221" t="s">
        <v>170</v>
      </c>
      <c r="E287" s="240" t="s">
        <v>19</v>
      </c>
      <c r="F287" s="241" t="s">
        <v>356</v>
      </c>
      <c r="G287" s="239"/>
      <c r="H287" s="242">
        <v>3.528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170</v>
      </c>
      <c r="AU287" s="248" t="s">
        <v>84</v>
      </c>
      <c r="AV287" s="14" t="s">
        <v>84</v>
      </c>
      <c r="AW287" s="14" t="s">
        <v>35</v>
      </c>
      <c r="AX287" s="14" t="s">
        <v>74</v>
      </c>
      <c r="AY287" s="248" t="s">
        <v>158</v>
      </c>
    </row>
    <row r="288" s="15" customFormat="1">
      <c r="A288" s="15"/>
      <c r="B288" s="249"/>
      <c r="C288" s="250"/>
      <c r="D288" s="221" t="s">
        <v>170</v>
      </c>
      <c r="E288" s="251" t="s">
        <v>19</v>
      </c>
      <c r="F288" s="252" t="s">
        <v>175</v>
      </c>
      <c r="G288" s="250"/>
      <c r="H288" s="253">
        <v>3.528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9" t="s">
        <v>170</v>
      </c>
      <c r="AU288" s="259" t="s">
        <v>84</v>
      </c>
      <c r="AV288" s="15" t="s">
        <v>165</v>
      </c>
      <c r="AW288" s="15" t="s">
        <v>35</v>
      </c>
      <c r="AX288" s="15" t="s">
        <v>82</v>
      </c>
      <c r="AY288" s="259" t="s">
        <v>158</v>
      </c>
    </row>
    <row r="289" s="2" customFormat="1" ht="21.75" customHeight="1">
      <c r="A289" s="41"/>
      <c r="B289" s="42"/>
      <c r="C289" s="208" t="s">
        <v>357</v>
      </c>
      <c r="D289" s="208" t="s">
        <v>160</v>
      </c>
      <c r="E289" s="209" t="s">
        <v>358</v>
      </c>
      <c r="F289" s="210" t="s">
        <v>359</v>
      </c>
      <c r="G289" s="211" t="s">
        <v>105</v>
      </c>
      <c r="H289" s="212">
        <v>19.152000000000001</v>
      </c>
      <c r="I289" s="213"/>
      <c r="J289" s="214">
        <f>ROUND(I289*H289,2)</f>
        <v>0</v>
      </c>
      <c r="K289" s="210" t="s">
        <v>347</v>
      </c>
      <c r="L289" s="47"/>
      <c r="M289" s="215" t="s">
        <v>19</v>
      </c>
      <c r="N289" s="216" t="s">
        <v>45</v>
      </c>
      <c r="O289" s="87"/>
      <c r="P289" s="217">
        <f>O289*H289</f>
        <v>0</v>
      </c>
      <c r="Q289" s="217">
        <v>0.16930844</v>
      </c>
      <c r="R289" s="217">
        <f>Q289*H289</f>
        <v>3.2425952428800002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165</v>
      </c>
      <c r="AT289" s="219" t="s">
        <v>160</v>
      </c>
      <c r="AU289" s="219" t="s">
        <v>84</v>
      </c>
      <c r="AY289" s="20" t="s">
        <v>158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82</v>
      </c>
      <c r="BK289" s="220">
        <f>ROUND(I289*H289,2)</f>
        <v>0</v>
      </c>
      <c r="BL289" s="20" t="s">
        <v>165</v>
      </c>
      <c r="BM289" s="219" t="s">
        <v>360</v>
      </c>
    </row>
    <row r="290" s="2" customFormat="1">
      <c r="A290" s="41"/>
      <c r="B290" s="42"/>
      <c r="C290" s="43"/>
      <c r="D290" s="221" t="s">
        <v>167</v>
      </c>
      <c r="E290" s="43"/>
      <c r="F290" s="222" t="s">
        <v>359</v>
      </c>
      <c r="G290" s="43"/>
      <c r="H290" s="43"/>
      <c r="I290" s="223"/>
      <c r="J290" s="43"/>
      <c r="K290" s="43"/>
      <c r="L290" s="47"/>
      <c r="M290" s="224"/>
      <c r="N290" s="22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167</v>
      </c>
      <c r="AU290" s="20" t="s">
        <v>84</v>
      </c>
    </row>
    <row r="291" s="2" customFormat="1">
      <c r="A291" s="41"/>
      <c r="B291" s="42"/>
      <c r="C291" s="43"/>
      <c r="D291" s="221" t="s">
        <v>180</v>
      </c>
      <c r="E291" s="43"/>
      <c r="F291" s="260" t="s">
        <v>349</v>
      </c>
      <c r="G291" s="43"/>
      <c r="H291" s="43"/>
      <c r="I291" s="223"/>
      <c r="J291" s="43"/>
      <c r="K291" s="43"/>
      <c r="L291" s="47"/>
      <c r="M291" s="224"/>
      <c r="N291" s="22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180</v>
      </c>
      <c r="AU291" s="20" t="s">
        <v>84</v>
      </c>
    </row>
    <row r="292" s="13" customFormat="1">
      <c r="A292" s="13"/>
      <c r="B292" s="228"/>
      <c r="C292" s="229"/>
      <c r="D292" s="221" t="s">
        <v>170</v>
      </c>
      <c r="E292" s="230" t="s">
        <v>19</v>
      </c>
      <c r="F292" s="231" t="s">
        <v>361</v>
      </c>
      <c r="G292" s="229"/>
      <c r="H292" s="230" t="s">
        <v>19</v>
      </c>
      <c r="I292" s="232"/>
      <c r="J292" s="229"/>
      <c r="K292" s="229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170</v>
      </c>
      <c r="AU292" s="237" t="s">
        <v>84</v>
      </c>
      <c r="AV292" s="13" t="s">
        <v>82</v>
      </c>
      <c r="AW292" s="13" t="s">
        <v>35</v>
      </c>
      <c r="AX292" s="13" t="s">
        <v>74</v>
      </c>
      <c r="AY292" s="237" t="s">
        <v>158</v>
      </c>
    </row>
    <row r="293" s="13" customFormat="1">
      <c r="A293" s="13"/>
      <c r="B293" s="228"/>
      <c r="C293" s="229"/>
      <c r="D293" s="221" t="s">
        <v>170</v>
      </c>
      <c r="E293" s="230" t="s">
        <v>19</v>
      </c>
      <c r="F293" s="231" t="s">
        <v>362</v>
      </c>
      <c r="G293" s="229"/>
      <c r="H293" s="230" t="s">
        <v>19</v>
      </c>
      <c r="I293" s="232"/>
      <c r="J293" s="229"/>
      <c r="K293" s="229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170</v>
      </c>
      <c r="AU293" s="237" t="s">
        <v>84</v>
      </c>
      <c r="AV293" s="13" t="s">
        <v>82</v>
      </c>
      <c r="AW293" s="13" t="s">
        <v>35</v>
      </c>
      <c r="AX293" s="13" t="s">
        <v>74</v>
      </c>
      <c r="AY293" s="237" t="s">
        <v>158</v>
      </c>
    </row>
    <row r="294" s="14" customFormat="1">
      <c r="A294" s="14"/>
      <c r="B294" s="238"/>
      <c r="C294" s="239"/>
      <c r="D294" s="221" t="s">
        <v>170</v>
      </c>
      <c r="E294" s="240" t="s">
        <v>19</v>
      </c>
      <c r="F294" s="241" t="s">
        <v>363</v>
      </c>
      <c r="G294" s="239"/>
      <c r="H294" s="242">
        <v>14.292</v>
      </c>
      <c r="I294" s="243"/>
      <c r="J294" s="239"/>
      <c r="K294" s="239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170</v>
      </c>
      <c r="AU294" s="248" t="s">
        <v>84</v>
      </c>
      <c r="AV294" s="14" t="s">
        <v>84</v>
      </c>
      <c r="AW294" s="14" t="s">
        <v>35</v>
      </c>
      <c r="AX294" s="14" t="s">
        <v>74</v>
      </c>
      <c r="AY294" s="248" t="s">
        <v>158</v>
      </c>
    </row>
    <row r="295" s="14" customFormat="1">
      <c r="A295" s="14"/>
      <c r="B295" s="238"/>
      <c r="C295" s="239"/>
      <c r="D295" s="221" t="s">
        <v>170</v>
      </c>
      <c r="E295" s="240" t="s">
        <v>19</v>
      </c>
      <c r="F295" s="241" t="s">
        <v>364</v>
      </c>
      <c r="G295" s="239"/>
      <c r="H295" s="242">
        <v>2.7000000000000002</v>
      </c>
      <c r="I295" s="243"/>
      <c r="J295" s="239"/>
      <c r="K295" s="239"/>
      <c r="L295" s="244"/>
      <c r="M295" s="245"/>
      <c r="N295" s="246"/>
      <c r="O295" s="246"/>
      <c r="P295" s="246"/>
      <c r="Q295" s="246"/>
      <c r="R295" s="246"/>
      <c r="S295" s="246"/>
      <c r="T295" s="24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8" t="s">
        <v>170</v>
      </c>
      <c r="AU295" s="248" t="s">
        <v>84</v>
      </c>
      <c r="AV295" s="14" t="s">
        <v>84</v>
      </c>
      <c r="AW295" s="14" t="s">
        <v>35</v>
      </c>
      <c r="AX295" s="14" t="s">
        <v>74</v>
      </c>
      <c r="AY295" s="248" t="s">
        <v>158</v>
      </c>
    </row>
    <row r="296" s="14" customFormat="1">
      <c r="A296" s="14"/>
      <c r="B296" s="238"/>
      <c r="C296" s="239"/>
      <c r="D296" s="221" t="s">
        <v>170</v>
      </c>
      <c r="E296" s="240" t="s">
        <v>19</v>
      </c>
      <c r="F296" s="241" t="s">
        <v>365</v>
      </c>
      <c r="G296" s="239"/>
      <c r="H296" s="242">
        <v>2.1600000000000001</v>
      </c>
      <c r="I296" s="243"/>
      <c r="J296" s="239"/>
      <c r="K296" s="239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170</v>
      </c>
      <c r="AU296" s="248" t="s">
        <v>84</v>
      </c>
      <c r="AV296" s="14" t="s">
        <v>84</v>
      </c>
      <c r="AW296" s="14" t="s">
        <v>35</v>
      </c>
      <c r="AX296" s="14" t="s">
        <v>74</v>
      </c>
      <c r="AY296" s="248" t="s">
        <v>158</v>
      </c>
    </row>
    <row r="297" s="15" customFormat="1">
      <c r="A297" s="15"/>
      <c r="B297" s="249"/>
      <c r="C297" s="250"/>
      <c r="D297" s="221" t="s">
        <v>170</v>
      </c>
      <c r="E297" s="251" t="s">
        <v>19</v>
      </c>
      <c r="F297" s="252" t="s">
        <v>175</v>
      </c>
      <c r="G297" s="250"/>
      <c r="H297" s="253">
        <v>19.152000000000001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9" t="s">
        <v>170</v>
      </c>
      <c r="AU297" s="259" t="s">
        <v>84</v>
      </c>
      <c r="AV297" s="15" t="s">
        <v>165</v>
      </c>
      <c r="AW297" s="15" t="s">
        <v>35</v>
      </c>
      <c r="AX297" s="15" t="s">
        <v>82</v>
      </c>
      <c r="AY297" s="259" t="s">
        <v>158</v>
      </c>
    </row>
    <row r="298" s="2" customFormat="1" ht="24.15" customHeight="1">
      <c r="A298" s="41"/>
      <c r="B298" s="42"/>
      <c r="C298" s="208" t="s">
        <v>366</v>
      </c>
      <c r="D298" s="208" t="s">
        <v>160</v>
      </c>
      <c r="E298" s="209" t="s">
        <v>367</v>
      </c>
      <c r="F298" s="210" t="s">
        <v>368</v>
      </c>
      <c r="G298" s="211" t="s">
        <v>105</v>
      </c>
      <c r="H298" s="212">
        <v>61.296999999999997</v>
      </c>
      <c r="I298" s="213"/>
      <c r="J298" s="214">
        <f>ROUND(I298*H298,2)</f>
        <v>0</v>
      </c>
      <c r="K298" s="210" t="s">
        <v>164</v>
      </c>
      <c r="L298" s="47"/>
      <c r="M298" s="215" t="s">
        <v>19</v>
      </c>
      <c r="N298" s="216" t="s">
        <v>45</v>
      </c>
      <c r="O298" s="87"/>
      <c r="P298" s="217">
        <f>O298*H298</f>
        <v>0</v>
      </c>
      <c r="Q298" s="217">
        <v>0.14574000000000001</v>
      </c>
      <c r="R298" s="217">
        <f>Q298*H298</f>
        <v>8.9334247799999993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165</v>
      </c>
      <c r="AT298" s="219" t="s">
        <v>160</v>
      </c>
      <c r="AU298" s="219" t="s">
        <v>84</v>
      </c>
      <c r="AY298" s="20" t="s">
        <v>158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82</v>
      </c>
      <c r="BK298" s="220">
        <f>ROUND(I298*H298,2)</f>
        <v>0</v>
      </c>
      <c r="BL298" s="20" t="s">
        <v>165</v>
      </c>
      <c r="BM298" s="219" t="s">
        <v>369</v>
      </c>
    </row>
    <row r="299" s="2" customFormat="1">
      <c r="A299" s="41"/>
      <c r="B299" s="42"/>
      <c r="C299" s="43"/>
      <c r="D299" s="221" t="s">
        <v>167</v>
      </c>
      <c r="E299" s="43"/>
      <c r="F299" s="222" t="s">
        <v>368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167</v>
      </c>
      <c r="AU299" s="20" t="s">
        <v>84</v>
      </c>
    </row>
    <row r="300" s="2" customFormat="1">
      <c r="A300" s="41"/>
      <c r="B300" s="42"/>
      <c r="C300" s="43"/>
      <c r="D300" s="226" t="s">
        <v>168</v>
      </c>
      <c r="E300" s="43"/>
      <c r="F300" s="227" t="s">
        <v>370</v>
      </c>
      <c r="G300" s="43"/>
      <c r="H300" s="43"/>
      <c r="I300" s="223"/>
      <c r="J300" s="43"/>
      <c r="K300" s="43"/>
      <c r="L300" s="47"/>
      <c r="M300" s="224"/>
      <c r="N300" s="22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168</v>
      </c>
      <c r="AU300" s="20" t="s">
        <v>84</v>
      </c>
    </row>
    <row r="301" s="13" customFormat="1">
      <c r="A301" s="13"/>
      <c r="B301" s="228"/>
      <c r="C301" s="229"/>
      <c r="D301" s="221" t="s">
        <v>170</v>
      </c>
      <c r="E301" s="230" t="s">
        <v>19</v>
      </c>
      <c r="F301" s="231" t="s">
        <v>371</v>
      </c>
      <c r="G301" s="229"/>
      <c r="H301" s="230" t="s">
        <v>19</v>
      </c>
      <c r="I301" s="232"/>
      <c r="J301" s="229"/>
      <c r="K301" s="229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170</v>
      </c>
      <c r="AU301" s="237" t="s">
        <v>84</v>
      </c>
      <c r="AV301" s="13" t="s">
        <v>82</v>
      </c>
      <c r="AW301" s="13" t="s">
        <v>35</v>
      </c>
      <c r="AX301" s="13" t="s">
        <v>74</v>
      </c>
      <c r="AY301" s="237" t="s">
        <v>158</v>
      </c>
    </row>
    <row r="302" s="14" customFormat="1">
      <c r="A302" s="14"/>
      <c r="B302" s="238"/>
      <c r="C302" s="239"/>
      <c r="D302" s="221" t="s">
        <v>170</v>
      </c>
      <c r="E302" s="240" t="s">
        <v>19</v>
      </c>
      <c r="F302" s="241" t="s">
        <v>372</v>
      </c>
      <c r="G302" s="239"/>
      <c r="H302" s="242">
        <v>48.276000000000003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170</v>
      </c>
      <c r="AU302" s="248" t="s">
        <v>84</v>
      </c>
      <c r="AV302" s="14" t="s">
        <v>84</v>
      </c>
      <c r="AW302" s="14" t="s">
        <v>35</v>
      </c>
      <c r="AX302" s="14" t="s">
        <v>74</v>
      </c>
      <c r="AY302" s="248" t="s">
        <v>158</v>
      </c>
    </row>
    <row r="303" s="14" customFormat="1">
      <c r="A303" s="14"/>
      <c r="B303" s="238"/>
      <c r="C303" s="239"/>
      <c r="D303" s="221" t="s">
        <v>170</v>
      </c>
      <c r="E303" s="240" t="s">
        <v>19</v>
      </c>
      <c r="F303" s="241" t="s">
        <v>373</v>
      </c>
      <c r="G303" s="239"/>
      <c r="H303" s="242">
        <v>14.91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170</v>
      </c>
      <c r="AU303" s="248" t="s">
        <v>84</v>
      </c>
      <c r="AV303" s="14" t="s">
        <v>84</v>
      </c>
      <c r="AW303" s="14" t="s">
        <v>35</v>
      </c>
      <c r="AX303" s="14" t="s">
        <v>74</v>
      </c>
      <c r="AY303" s="248" t="s">
        <v>158</v>
      </c>
    </row>
    <row r="304" s="14" customFormat="1">
      <c r="A304" s="14"/>
      <c r="B304" s="238"/>
      <c r="C304" s="239"/>
      <c r="D304" s="221" t="s">
        <v>170</v>
      </c>
      <c r="E304" s="240" t="s">
        <v>19</v>
      </c>
      <c r="F304" s="241" t="s">
        <v>374</v>
      </c>
      <c r="G304" s="239"/>
      <c r="H304" s="242">
        <v>-1.5760000000000001</v>
      </c>
      <c r="I304" s="243"/>
      <c r="J304" s="239"/>
      <c r="K304" s="239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170</v>
      </c>
      <c r="AU304" s="248" t="s">
        <v>84</v>
      </c>
      <c r="AV304" s="14" t="s">
        <v>84</v>
      </c>
      <c r="AW304" s="14" t="s">
        <v>35</v>
      </c>
      <c r="AX304" s="14" t="s">
        <v>74</v>
      </c>
      <c r="AY304" s="248" t="s">
        <v>158</v>
      </c>
    </row>
    <row r="305" s="14" customFormat="1">
      <c r="A305" s="14"/>
      <c r="B305" s="238"/>
      <c r="C305" s="239"/>
      <c r="D305" s="221" t="s">
        <v>170</v>
      </c>
      <c r="E305" s="240" t="s">
        <v>19</v>
      </c>
      <c r="F305" s="241" t="s">
        <v>375</v>
      </c>
      <c r="G305" s="239"/>
      <c r="H305" s="242">
        <v>-0.313</v>
      </c>
      <c r="I305" s="243"/>
      <c r="J305" s="239"/>
      <c r="K305" s="239"/>
      <c r="L305" s="244"/>
      <c r="M305" s="245"/>
      <c r="N305" s="246"/>
      <c r="O305" s="246"/>
      <c r="P305" s="246"/>
      <c r="Q305" s="246"/>
      <c r="R305" s="246"/>
      <c r="S305" s="246"/>
      <c r="T305" s="24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8" t="s">
        <v>170</v>
      </c>
      <c r="AU305" s="248" t="s">
        <v>84</v>
      </c>
      <c r="AV305" s="14" t="s">
        <v>84</v>
      </c>
      <c r="AW305" s="14" t="s">
        <v>35</v>
      </c>
      <c r="AX305" s="14" t="s">
        <v>74</v>
      </c>
      <c r="AY305" s="248" t="s">
        <v>158</v>
      </c>
    </row>
    <row r="306" s="15" customFormat="1">
      <c r="A306" s="15"/>
      <c r="B306" s="249"/>
      <c r="C306" s="250"/>
      <c r="D306" s="221" t="s">
        <v>170</v>
      </c>
      <c r="E306" s="251" t="s">
        <v>19</v>
      </c>
      <c r="F306" s="252" t="s">
        <v>175</v>
      </c>
      <c r="G306" s="250"/>
      <c r="H306" s="253">
        <v>61.297000000000004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9" t="s">
        <v>170</v>
      </c>
      <c r="AU306" s="259" t="s">
        <v>84</v>
      </c>
      <c r="AV306" s="15" t="s">
        <v>165</v>
      </c>
      <c r="AW306" s="15" t="s">
        <v>35</v>
      </c>
      <c r="AX306" s="15" t="s">
        <v>82</v>
      </c>
      <c r="AY306" s="259" t="s">
        <v>158</v>
      </c>
    </row>
    <row r="307" s="2" customFormat="1" ht="24.15" customHeight="1">
      <c r="A307" s="41"/>
      <c r="B307" s="42"/>
      <c r="C307" s="208" t="s">
        <v>376</v>
      </c>
      <c r="D307" s="208" t="s">
        <v>160</v>
      </c>
      <c r="E307" s="209" t="s">
        <v>377</v>
      </c>
      <c r="F307" s="210" t="s">
        <v>378</v>
      </c>
      <c r="G307" s="211" t="s">
        <v>105</v>
      </c>
      <c r="H307" s="212">
        <v>4.9790000000000001</v>
      </c>
      <c r="I307" s="213"/>
      <c r="J307" s="214">
        <f>ROUND(I307*H307,2)</f>
        <v>0</v>
      </c>
      <c r="K307" s="210" t="s">
        <v>164</v>
      </c>
      <c r="L307" s="47"/>
      <c r="M307" s="215" t="s">
        <v>19</v>
      </c>
      <c r="N307" s="216" t="s">
        <v>45</v>
      </c>
      <c r="O307" s="87"/>
      <c r="P307" s="217">
        <f>O307*H307</f>
        <v>0</v>
      </c>
      <c r="Q307" s="217">
        <v>0.16930999999999999</v>
      </c>
      <c r="R307" s="217">
        <f>Q307*H307</f>
        <v>0.84299448999999993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165</v>
      </c>
      <c r="AT307" s="219" t="s">
        <v>160</v>
      </c>
      <c r="AU307" s="219" t="s">
        <v>84</v>
      </c>
      <c r="AY307" s="20" t="s">
        <v>158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82</v>
      </c>
      <c r="BK307" s="220">
        <f>ROUND(I307*H307,2)</f>
        <v>0</v>
      </c>
      <c r="BL307" s="20" t="s">
        <v>165</v>
      </c>
      <c r="BM307" s="219" t="s">
        <v>379</v>
      </c>
    </row>
    <row r="308" s="2" customFormat="1">
      <c r="A308" s="41"/>
      <c r="B308" s="42"/>
      <c r="C308" s="43"/>
      <c r="D308" s="221" t="s">
        <v>167</v>
      </c>
      <c r="E308" s="43"/>
      <c r="F308" s="222" t="s">
        <v>378</v>
      </c>
      <c r="G308" s="43"/>
      <c r="H308" s="43"/>
      <c r="I308" s="223"/>
      <c r="J308" s="43"/>
      <c r="K308" s="43"/>
      <c r="L308" s="47"/>
      <c r="M308" s="224"/>
      <c r="N308" s="22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167</v>
      </c>
      <c r="AU308" s="20" t="s">
        <v>84</v>
      </c>
    </row>
    <row r="309" s="2" customFormat="1">
      <c r="A309" s="41"/>
      <c r="B309" s="42"/>
      <c r="C309" s="43"/>
      <c r="D309" s="226" t="s">
        <v>168</v>
      </c>
      <c r="E309" s="43"/>
      <c r="F309" s="227" t="s">
        <v>380</v>
      </c>
      <c r="G309" s="43"/>
      <c r="H309" s="43"/>
      <c r="I309" s="223"/>
      <c r="J309" s="43"/>
      <c r="K309" s="43"/>
      <c r="L309" s="47"/>
      <c r="M309" s="224"/>
      <c r="N309" s="22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168</v>
      </c>
      <c r="AU309" s="20" t="s">
        <v>84</v>
      </c>
    </row>
    <row r="310" s="13" customFormat="1">
      <c r="A310" s="13"/>
      <c r="B310" s="228"/>
      <c r="C310" s="229"/>
      <c r="D310" s="221" t="s">
        <v>170</v>
      </c>
      <c r="E310" s="230" t="s">
        <v>19</v>
      </c>
      <c r="F310" s="231" t="s">
        <v>371</v>
      </c>
      <c r="G310" s="229"/>
      <c r="H310" s="230" t="s">
        <v>19</v>
      </c>
      <c r="I310" s="232"/>
      <c r="J310" s="229"/>
      <c r="K310" s="229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170</v>
      </c>
      <c r="AU310" s="237" t="s">
        <v>84</v>
      </c>
      <c r="AV310" s="13" t="s">
        <v>82</v>
      </c>
      <c r="AW310" s="13" t="s">
        <v>35</v>
      </c>
      <c r="AX310" s="13" t="s">
        <v>74</v>
      </c>
      <c r="AY310" s="237" t="s">
        <v>158</v>
      </c>
    </row>
    <row r="311" s="14" customFormat="1">
      <c r="A311" s="14"/>
      <c r="B311" s="238"/>
      <c r="C311" s="239"/>
      <c r="D311" s="221" t="s">
        <v>170</v>
      </c>
      <c r="E311" s="240" t="s">
        <v>19</v>
      </c>
      <c r="F311" s="241" t="s">
        <v>381</v>
      </c>
      <c r="G311" s="239"/>
      <c r="H311" s="242">
        <v>7.6139999999999999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170</v>
      </c>
      <c r="AU311" s="248" t="s">
        <v>84</v>
      </c>
      <c r="AV311" s="14" t="s">
        <v>84</v>
      </c>
      <c r="AW311" s="14" t="s">
        <v>35</v>
      </c>
      <c r="AX311" s="14" t="s">
        <v>74</v>
      </c>
      <c r="AY311" s="248" t="s">
        <v>158</v>
      </c>
    </row>
    <row r="312" s="14" customFormat="1">
      <c r="A312" s="14"/>
      <c r="B312" s="238"/>
      <c r="C312" s="239"/>
      <c r="D312" s="221" t="s">
        <v>170</v>
      </c>
      <c r="E312" s="240" t="s">
        <v>19</v>
      </c>
      <c r="F312" s="241" t="s">
        <v>382</v>
      </c>
      <c r="G312" s="239"/>
      <c r="H312" s="242">
        <v>-2.3100000000000001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170</v>
      </c>
      <c r="AU312" s="248" t="s">
        <v>84</v>
      </c>
      <c r="AV312" s="14" t="s">
        <v>84</v>
      </c>
      <c r="AW312" s="14" t="s">
        <v>35</v>
      </c>
      <c r="AX312" s="14" t="s">
        <v>74</v>
      </c>
      <c r="AY312" s="248" t="s">
        <v>158</v>
      </c>
    </row>
    <row r="313" s="14" customFormat="1">
      <c r="A313" s="14"/>
      <c r="B313" s="238"/>
      <c r="C313" s="239"/>
      <c r="D313" s="221" t="s">
        <v>170</v>
      </c>
      <c r="E313" s="240" t="s">
        <v>19</v>
      </c>
      <c r="F313" s="241" t="s">
        <v>383</v>
      </c>
      <c r="G313" s="239"/>
      <c r="H313" s="242">
        <v>-0.32500000000000001</v>
      </c>
      <c r="I313" s="243"/>
      <c r="J313" s="239"/>
      <c r="K313" s="239"/>
      <c r="L313" s="244"/>
      <c r="M313" s="245"/>
      <c r="N313" s="246"/>
      <c r="O313" s="246"/>
      <c r="P313" s="246"/>
      <c r="Q313" s="246"/>
      <c r="R313" s="246"/>
      <c r="S313" s="246"/>
      <c r="T313" s="24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8" t="s">
        <v>170</v>
      </c>
      <c r="AU313" s="248" t="s">
        <v>84</v>
      </c>
      <c r="AV313" s="14" t="s">
        <v>84</v>
      </c>
      <c r="AW313" s="14" t="s">
        <v>35</v>
      </c>
      <c r="AX313" s="14" t="s">
        <v>74</v>
      </c>
      <c r="AY313" s="248" t="s">
        <v>158</v>
      </c>
    </row>
    <row r="314" s="15" customFormat="1">
      <c r="A314" s="15"/>
      <c r="B314" s="249"/>
      <c r="C314" s="250"/>
      <c r="D314" s="221" t="s">
        <v>170</v>
      </c>
      <c r="E314" s="251" t="s">
        <v>19</v>
      </c>
      <c r="F314" s="252" t="s">
        <v>175</v>
      </c>
      <c r="G314" s="250"/>
      <c r="H314" s="253">
        <v>4.9790000000000001</v>
      </c>
      <c r="I314" s="254"/>
      <c r="J314" s="250"/>
      <c r="K314" s="250"/>
      <c r="L314" s="255"/>
      <c r="M314" s="256"/>
      <c r="N314" s="257"/>
      <c r="O314" s="257"/>
      <c r="P314" s="257"/>
      <c r="Q314" s="257"/>
      <c r="R314" s="257"/>
      <c r="S314" s="257"/>
      <c r="T314" s="25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9" t="s">
        <v>170</v>
      </c>
      <c r="AU314" s="259" t="s">
        <v>84</v>
      </c>
      <c r="AV314" s="15" t="s">
        <v>165</v>
      </c>
      <c r="AW314" s="15" t="s">
        <v>35</v>
      </c>
      <c r="AX314" s="15" t="s">
        <v>82</v>
      </c>
      <c r="AY314" s="259" t="s">
        <v>158</v>
      </c>
    </row>
    <row r="315" s="2" customFormat="1" ht="24.15" customHeight="1">
      <c r="A315" s="41"/>
      <c r="B315" s="42"/>
      <c r="C315" s="208" t="s">
        <v>384</v>
      </c>
      <c r="D315" s="208" t="s">
        <v>160</v>
      </c>
      <c r="E315" s="209" t="s">
        <v>385</v>
      </c>
      <c r="F315" s="210" t="s">
        <v>386</v>
      </c>
      <c r="G315" s="211" t="s">
        <v>387</v>
      </c>
      <c r="H315" s="212">
        <v>7</v>
      </c>
      <c r="I315" s="213"/>
      <c r="J315" s="214">
        <f>ROUND(I315*H315,2)</f>
        <v>0</v>
      </c>
      <c r="K315" s="210" t="s">
        <v>164</v>
      </c>
      <c r="L315" s="47"/>
      <c r="M315" s="215" t="s">
        <v>19</v>
      </c>
      <c r="N315" s="216" t="s">
        <v>45</v>
      </c>
      <c r="O315" s="87"/>
      <c r="P315" s="217">
        <f>O315*H315</f>
        <v>0</v>
      </c>
      <c r="Q315" s="217">
        <v>0.026280000000000001</v>
      </c>
      <c r="R315" s="217">
        <f>Q315*H315</f>
        <v>0.18396000000000001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165</v>
      </c>
      <c r="AT315" s="219" t="s">
        <v>160</v>
      </c>
      <c r="AU315" s="219" t="s">
        <v>84</v>
      </c>
      <c r="AY315" s="20" t="s">
        <v>158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82</v>
      </c>
      <c r="BK315" s="220">
        <f>ROUND(I315*H315,2)</f>
        <v>0</v>
      </c>
      <c r="BL315" s="20" t="s">
        <v>165</v>
      </c>
      <c r="BM315" s="219" t="s">
        <v>388</v>
      </c>
    </row>
    <row r="316" s="2" customFormat="1">
      <c r="A316" s="41"/>
      <c r="B316" s="42"/>
      <c r="C316" s="43"/>
      <c r="D316" s="221" t="s">
        <v>167</v>
      </c>
      <c r="E316" s="43"/>
      <c r="F316" s="222" t="s">
        <v>386</v>
      </c>
      <c r="G316" s="43"/>
      <c r="H316" s="43"/>
      <c r="I316" s="223"/>
      <c r="J316" s="43"/>
      <c r="K316" s="43"/>
      <c r="L316" s="47"/>
      <c r="M316" s="224"/>
      <c r="N316" s="22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167</v>
      </c>
      <c r="AU316" s="20" t="s">
        <v>84</v>
      </c>
    </row>
    <row r="317" s="2" customFormat="1">
      <c r="A317" s="41"/>
      <c r="B317" s="42"/>
      <c r="C317" s="43"/>
      <c r="D317" s="226" t="s">
        <v>168</v>
      </c>
      <c r="E317" s="43"/>
      <c r="F317" s="227" t="s">
        <v>389</v>
      </c>
      <c r="G317" s="43"/>
      <c r="H317" s="43"/>
      <c r="I317" s="223"/>
      <c r="J317" s="43"/>
      <c r="K317" s="43"/>
      <c r="L317" s="47"/>
      <c r="M317" s="224"/>
      <c r="N317" s="22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168</v>
      </c>
      <c r="AU317" s="20" t="s">
        <v>84</v>
      </c>
    </row>
    <row r="318" s="13" customFormat="1">
      <c r="A318" s="13"/>
      <c r="B318" s="228"/>
      <c r="C318" s="229"/>
      <c r="D318" s="221" t="s">
        <v>170</v>
      </c>
      <c r="E318" s="230" t="s">
        <v>19</v>
      </c>
      <c r="F318" s="231" t="s">
        <v>390</v>
      </c>
      <c r="G318" s="229"/>
      <c r="H318" s="230" t="s">
        <v>19</v>
      </c>
      <c r="I318" s="232"/>
      <c r="J318" s="229"/>
      <c r="K318" s="229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170</v>
      </c>
      <c r="AU318" s="237" t="s">
        <v>84</v>
      </c>
      <c r="AV318" s="13" t="s">
        <v>82</v>
      </c>
      <c r="AW318" s="13" t="s">
        <v>35</v>
      </c>
      <c r="AX318" s="13" t="s">
        <v>74</v>
      </c>
      <c r="AY318" s="237" t="s">
        <v>158</v>
      </c>
    </row>
    <row r="319" s="14" customFormat="1">
      <c r="A319" s="14"/>
      <c r="B319" s="238"/>
      <c r="C319" s="239"/>
      <c r="D319" s="221" t="s">
        <v>170</v>
      </c>
      <c r="E319" s="240" t="s">
        <v>19</v>
      </c>
      <c r="F319" s="241" t="s">
        <v>391</v>
      </c>
      <c r="G319" s="239"/>
      <c r="H319" s="242">
        <v>7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170</v>
      </c>
      <c r="AU319" s="248" t="s">
        <v>84</v>
      </c>
      <c r="AV319" s="14" t="s">
        <v>84</v>
      </c>
      <c r="AW319" s="14" t="s">
        <v>35</v>
      </c>
      <c r="AX319" s="14" t="s">
        <v>74</v>
      </c>
      <c r="AY319" s="248" t="s">
        <v>158</v>
      </c>
    </row>
    <row r="320" s="15" customFormat="1">
      <c r="A320" s="15"/>
      <c r="B320" s="249"/>
      <c r="C320" s="250"/>
      <c r="D320" s="221" t="s">
        <v>170</v>
      </c>
      <c r="E320" s="251" t="s">
        <v>19</v>
      </c>
      <c r="F320" s="252" t="s">
        <v>175</v>
      </c>
      <c r="G320" s="250"/>
      <c r="H320" s="253">
        <v>7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9" t="s">
        <v>170</v>
      </c>
      <c r="AU320" s="259" t="s">
        <v>84</v>
      </c>
      <c r="AV320" s="15" t="s">
        <v>165</v>
      </c>
      <c r="AW320" s="15" t="s">
        <v>35</v>
      </c>
      <c r="AX320" s="15" t="s">
        <v>82</v>
      </c>
      <c r="AY320" s="259" t="s">
        <v>158</v>
      </c>
    </row>
    <row r="321" s="2" customFormat="1" ht="24.15" customHeight="1">
      <c r="A321" s="41"/>
      <c r="B321" s="42"/>
      <c r="C321" s="208" t="s">
        <v>392</v>
      </c>
      <c r="D321" s="208" t="s">
        <v>160</v>
      </c>
      <c r="E321" s="209" t="s">
        <v>393</v>
      </c>
      <c r="F321" s="210" t="s">
        <v>394</v>
      </c>
      <c r="G321" s="211" t="s">
        <v>387</v>
      </c>
      <c r="H321" s="212">
        <v>1</v>
      </c>
      <c r="I321" s="213"/>
      <c r="J321" s="214">
        <f>ROUND(I321*H321,2)</f>
        <v>0</v>
      </c>
      <c r="K321" s="210" t="s">
        <v>164</v>
      </c>
      <c r="L321" s="47"/>
      <c r="M321" s="215" t="s">
        <v>19</v>
      </c>
      <c r="N321" s="216" t="s">
        <v>45</v>
      </c>
      <c r="O321" s="87"/>
      <c r="P321" s="217">
        <f>O321*H321</f>
        <v>0</v>
      </c>
      <c r="Q321" s="217">
        <v>0.039629999999999999</v>
      </c>
      <c r="R321" s="217">
        <f>Q321*H321</f>
        <v>0.039629999999999999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165</v>
      </c>
      <c r="AT321" s="219" t="s">
        <v>160</v>
      </c>
      <c r="AU321" s="219" t="s">
        <v>84</v>
      </c>
      <c r="AY321" s="20" t="s">
        <v>158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82</v>
      </c>
      <c r="BK321" s="220">
        <f>ROUND(I321*H321,2)</f>
        <v>0</v>
      </c>
      <c r="BL321" s="20" t="s">
        <v>165</v>
      </c>
      <c r="BM321" s="219" t="s">
        <v>395</v>
      </c>
    </row>
    <row r="322" s="2" customFormat="1">
      <c r="A322" s="41"/>
      <c r="B322" s="42"/>
      <c r="C322" s="43"/>
      <c r="D322" s="221" t="s">
        <v>167</v>
      </c>
      <c r="E322" s="43"/>
      <c r="F322" s="222" t="s">
        <v>394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167</v>
      </c>
      <c r="AU322" s="20" t="s">
        <v>84</v>
      </c>
    </row>
    <row r="323" s="2" customFormat="1">
      <c r="A323" s="41"/>
      <c r="B323" s="42"/>
      <c r="C323" s="43"/>
      <c r="D323" s="226" t="s">
        <v>168</v>
      </c>
      <c r="E323" s="43"/>
      <c r="F323" s="227" t="s">
        <v>396</v>
      </c>
      <c r="G323" s="43"/>
      <c r="H323" s="43"/>
      <c r="I323" s="223"/>
      <c r="J323" s="43"/>
      <c r="K323" s="43"/>
      <c r="L323" s="47"/>
      <c r="M323" s="224"/>
      <c r="N323" s="22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168</v>
      </c>
      <c r="AU323" s="20" t="s">
        <v>84</v>
      </c>
    </row>
    <row r="324" s="13" customFormat="1">
      <c r="A324" s="13"/>
      <c r="B324" s="228"/>
      <c r="C324" s="229"/>
      <c r="D324" s="221" t="s">
        <v>170</v>
      </c>
      <c r="E324" s="230" t="s">
        <v>19</v>
      </c>
      <c r="F324" s="231" t="s">
        <v>390</v>
      </c>
      <c r="G324" s="229"/>
      <c r="H324" s="230" t="s">
        <v>19</v>
      </c>
      <c r="I324" s="232"/>
      <c r="J324" s="229"/>
      <c r="K324" s="229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170</v>
      </c>
      <c r="AU324" s="237" t="s">
        <v>84</v>
      </c>
      <c r="AV324" s="13" t="s">
        <v>82</v>
      </c>
      <c r="AW324" s="13" t="s">
        <v>35</v>
      </c>
      <c r="AX324" s="13" t="s">
        <v>74</v>
      </c>
      <c r="AY324" s="237" t="s">
        <v>158</v>
      </c>
    </row>
    <row r="325" s="14" customFormat="1">
      <c r="A325" s="14"/>
      <c r="B325" s="238"/>
      <c r="C325" s="239"/>
      <c r="D325" s="221" t="s">
        <v>170</v>
      </c>
      <c r="E325" s="240" t="s">
        <v>19</v>
      </c>
      <c r="F325" s="241" t="s">
        <v>397</v>
      </c>
      <c r="G325" s="239"/>
      <c r="H325" s="242">
        <v>1</v>
      </c>
      <c r="I325" s="243"/>
      <c r="J325" s="239"/>
      <c r="K325" s="239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170</v>
      </c>
      <c r="AU325" s="248" t="s">
        <v>84</v>
      </c>
      <c r="AV325" s="14" t="s">
        <v>84</v>
      </c>
      <c r="AW325" s="14" t="s">
        <v>35</v>
      </c>
      <c r="AX325" s="14" t="s">
        <v>74</v>
      </c>
      <c r="AY325" s="248" t="s">
        <v>158</v>
      </c>
    </row>
    <row r="326" s="15" customFormat="1">
      <c r="A326" s="15"/>
      <c r="B326" s="249"/>
      <c r="C326" s="250"/>
      <c r="D326" s="221" t="s">
        <v>170</v>
      </c>
      <c r="E326" s="251" t="s">
        <v>19</v>
      </c>
      <c r="F326" s="252" t="s">
        <v>175</v>
      </c>
      <c r="G326" s="250"/>
      <c r="H326" s="253">
        <v>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9" t="s">
        <v>170</v>
      </c>
      <c r="AU326" s="259" t="s">
        <v>84</v>
      </c>
      <c r="AV326" s="15" t="s">
        <v>165</v>
      </c>
      <c r="AW326" s="15" t="s">
        <v>35</v>
      </c>
      <c r="AX326" s="15" t="s">
        <v>82</v>
      </c>
      <c r="AY326" s="259" t="s">
        <v>158</v>
      </c>
    </row>
    <row r="327" s="2" customFormat="1" ht="24.15" customHeight="1">
      <c r="A327" s="41"/>
      <c r="B327" s="42"/>
      <c r="C327" s="208" t="s">
        <v>398</v>
      </c>
      <c r="D327" s="208" t="s">
        <v>160</v>
      </c>
      <c r="E327" s="209" t="s">
        <v>399</v>
      </c>
      <c r="F327" s="210" t="s">
        <v>400</v>
      </c>
      <c r="G327" s="211" t="s">
        <v>387</v>
      </c>
      <c r="H327" s="212">
        <v>1</v>
      </c>
      <c r="I327" s="213"/>
      <c r="J327" s="214">
        <f>ROUND(I327*H327,2)</f>
        <v>0</v>
      </c>
      <c r="K327" s="210" t="s">
        <v>164</v>
      </c>
      <c r="L327" s="47"/>
      <c r="M327" s="215" t="s">
        <v>19</v>
      </c>
      <c r="N327" s="216" t="s">
        <v>45</v>
      </c>
      <c r="O327" s="87"/>
      <c r="P327" s="217">
        <f>O327*H327</f>
        <v>0</v>
      </c>
      <c r="Q327" s="217">
        <v>0.038629999999999998</v>
      </c>
      <c r="R327" s="217">
        <f>Q327*H327</f>
        <v>0.038629999999999998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165</v>
      </c>
      <c r="AT327" s="219" t="s">
        <v>160</v>
      </c>
      <c r="AU327" s="219" t="s">
        <v>84</v>
      </c>
      <c r="AY327" s="20" t="s">
        <v>158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82</v>
      </c>
      <c r="BK327" s="220">
        <f>ROUND(I327*H327,2)</f>
        <v>0</v>
      </c>
      <c r="BL327" s="20" t="s">
        <v>165</v>
      </c>
      <c r="BM327" s="219" t="s">
        <v>401</v>
      </c>
    </row>
    <row r="328" s="2" customFormat="1">
      <c r="A328" s="41"/>
      <c r="B328" s="42"/>
      <c r="C328" s="43"/>
      <c r="D328" s="221" t="s">
        <v>167</v>
      </c>
      <c r="E328" s="43"/>
      <c r="F328" s="222" t="s">
        <v>400</v>
      </c>
      <c r="G328" s="43"/>
      <c r="H328" s="43"/>
      <c r="I328" s="223"/>
      <c r="J328" s="43"/>
      <c r="K328" s="43"/>
      <c r="L328" s="47"/>
      <c r="M328" s="224"/>
      <c r="N328" s="225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167</v>
      </c>
      <c r="AU328" s="20" t="s">
        <v>84</v>
      </c>
    </row>
    <row r="329" s="2" customFormat="1">
      <c r="A329" s="41"/>
      <c r="B329" s="42"/>
      <c r="C329" s="43"/>
      <c r="D329" s="226" t="s">
        <v>168</v>
      </c>
      <c r="E329" s="43"/>
      <c r="F329" s="227" t="s">
        <v>402</v>
      </c>
      <c r="G329" s="43"/>
      <c r="H329" s="43"/>
      <c r="I329" s="223"/>
      <c r="J329" s="43"/>
      <c r="K329" s="43"/>
      <c r="L329" s="47"/>
      <c r="M329" s="224"/>
      <c r="N329" s="22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168</v>
      </c>
      <c r="AU329" s="20" t="s">
        <v>84</v>
      </c>
    </row>
    <row r="330" s="13" customFormat="1">
      <c r="A330" s="13"/>
      <c r="B330" s="228"/>
      <c r="C330" s="229"/>
      <c r="D330" s="221" t="s">
        <v>170</v>
      </c>
      <c r="E330" s="230" t="s">
        <v>19</v>
      </c>
      <c r="F330" s="231" t="s">
        <v>390</v>
      </c>
      <c r="G330" s="229"/>
      <c r="H330" s="230" t="s">
        <v>19</v>
      </c>
      <c r="I330" s="232"/>
      <c r="J330" s="229"/>
      <c r="K330" s="229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170</v>
      </c>
      <c r="AU330" s="237" t="s">
        <v>84</v>
      </c>
      <c r="AV330" s="13" t="s">
        <v>82</v>
      </c>
      <c r="AW330" s="13" t="s">
        <v>35</v>
      </c>
      <c r="AX330" s="13" t="s">
        <v>74</v>
      </c>
      <c r="AY330" s="237" t="s">
        <v>158</v>
      </c>
    </row>
    <row r="331" s="14" customFormat="1">
      <c r="A331" s="14"/>
      <c r="B331" s="238"/>
      <c r="C331" s="239"/>
      <c r="D331" s="221" t="s">
        <v>170</v>
      </c>
      <c r="E331" s="240" t="s">
        <v>19</v>
      </c>
      <c r="F331" s="241" t="s">
        <v>397</v>
      </c>
      <c r="G331" s="239"/>
      <c r="H331" s="242">
        <v>1</v>
      </c>
      <c r="I331" s="243"/>
      <c r="J331" s="239"/>
      <c r="K331" s="239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170</v>
      </c>
      <c r="AU331" s="248" t="s">
        <v>84</v>
      </c>
      <c r="AV331" s="14" t="s">
        <v>84</v>
      </c>
      <c r="AW331" s="14" t="s">
        <v>35</v>
      </c>
      <c r="AX331" s="14" t="s">
        <v>74</v>
      </c>
      <c r="AY331" s="248" t="s">
        <v>158</v>
      </c>
    </row>
    <row r="332" s="15" customFormat="1">
      <c r="A332" s="15"/>
      <c r="B332" s="249"/>
      <c r="C332" s="250"/>
      <c r="D332" s="221" t="s">
        <v>170</v>
      </c>
      <c r="E332" s="251" t="s">
        <v>19</v>
      </c>
      <c r="F332" s="252" t="s">
        <v>175</v>
      </c>
      <c r="G332" s="250"/>
      <c r="H332" s="253">
        <v>1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9" t="s">
        <v>170</v>
      </c>
      <c r="AU332" s="259" t="s">
        <v>84</v>
      </c>
      <c r="AV332" s="15" t="s">
        <v>165</v>
      </c>
      <c r="AW332" s="15" t="s">
        <v>35</v>
      </c>
      <c r="AX332" s="15" t="s">
        <v>82</v>
      </c>
      <c r="AY332" s="259" t="s">
        <v>158</v>
      </c>
    </row>
    <row r="333" s="2" customFormat="1" ht="24.15" customHeight="1">
      <c r="A333" s="41"/>
      <c r="B333" s="42"/>
      <c r="C333" s="208" t="s">
        <v>403</v>
      </c>
      <c r="D333" s="208" t="s">
        <v>160</v>
      </c>
      <c r="E333" s="209" t="s">
        <v>404</v>
      </c>
      <c r="F333" s="210" t="s">
        <v>405</v>
      </c>
      <c r="G333" s="211" t="s">
        <v>387</v>
      </c>
      <c r="H333" s="212">
        <v>2</v>
      </c>
      <c r="I333" s="213"/>
      <c r="J333" s="214">
        <f>ROUND(I333*H333,2)</f>
        <v>0</v>
      </c>
      <c r="K333" s="210" t="s">
        <v>164</v>
      </c>
      <c r="L333" s="47"/>
      <c r="M333" s="215" t="s">
        <v>19</v>
      </c>
      <c r="N333" s="216" t="s">
        <v>45</v>
      </c>
      <c r="O333" s="87"/>
      <c r="P333" s="217">
        <f>O333*H333</f>
        <v>0</v>
      </c>
      <c r="Q333" s="217">
        <v>0.054210000000000001</v>
      </c>
      <c r="R333" s="217">
        <f>Q333*H333</f>
        <v>0.10842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165</v>
      </c>
      <c r="AT333" s="219" t="s">
        <v>160</v>
      </c>
      <c r="AU333" s="219" t="s">
        <v>84</v>
      </c>
      <c r="AY333" s="20" t="s">
        <v>158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82</v>
      </c>
      <c r="BK333" s="220">
        <f>ROUND(I333*H333,2)</f>
        <v>0</v>
      </c>
      <c r="BL333" s="20" t="s">
        <v>165</v>
      </c>
      <c r="BM333" s="219" t="s">
        <v>406</v>
      </c>
    </row>
    <row r="334" s="2" customFormat="1">
      <c r="A334" s="41"/>
      <c r="B334" s="42"/>
      <c r="C334" s="43"/>
      <c r="D334" s="221" t="s">
        <v>167</v>
      </c>
      <c r="E334" s="43"/>
      <c r="F334" s="222" t="s">
        <v>405</v>
      </c>
      <c r="G334" s="43"/>
      <c r="H334" s="43"/>
      <c r="I334" s="223"/>
      <c r="J334" s="43"/>
      <c r="K334" s="43"/>
      <c r="L334" s="47"/>
      <c r="M334" s="224"/>
      <c r="N334" s="225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167</v>
      </c>
      <c r="AU334" s="20" t="s">
        <v>84</v>
      </c>
    </row>
    <row r="335" s="2" customFormat="1">
      <c r="A335" s="41"/>
      <c r="B335" s="42"/>
      <c r="C335" s="43"/>
      <c r="D335" s="226" t="s">
        <v>168</v>
      </c>
      <c r="E335" s="43"/>
      <c r="F335" s="227" t="s">
        <v>407</v>
      </c>
      <c r="G335" s="43"/>
      <c r="H335" s="43"/>
      <c r="I335" s="223"/>
      <c r="J335" s="43"/>
      <c r="K335" s="43"/>
      <c r="L335" s="47"/>
      <c r="M335" s="224"/>
      <c r="N335" s="225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168</v>
      </c>
      <c r="AU335" s="20" t="s">
        <v>84</v>
      </c>
    </row>
    <row r="336" s="13" customFormat="1">
      <c r="A336" s="13"/>
      <c r="B336" s="228"/>
      <c r="C336" s="229"/>
      <c r="D336" s="221" t="s">
        <v>170</v>
      </c>
      <c r="E336" s="230" t="s">
        <v>19</v>
      </c>
      <c r="F336" s="231" t="s">
        <v>390</v>
      </c>
      <c r="G336" s="229"/>
      <c r="H336" s="230" t="s">
        <v>19</v>
      </c>
      <c r="I336" s="232"/>
      <c r="J336" s="229"/>
      <c r="K336" s="229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170</v>
      </c>
      <c r="AU336" s="237" t="s">
        <v>84</v>
      </c>
      <c r="AV336" s="13" t="s">
        <v>82</v>
      </c>
      <c r="AW336" s="13" t="s">
        <v>35</v>
      </c>
      <c r="AX336" s="13" t="s">
        <v>74</v>
      </c>
      <c r="AY336" s="237" t="s">
        <v>158</v>
      </c>
    </row>
    <row r="337" s="14" customFormat="1">
      <c r="A337" s="14"/>
      <c r="B337" s="238"/>
      <c r="C337" s="239"/>
      <c r="D337" s="221" t="s">
        <v>170</v>
      </c>
      <c r="E337" s="240" t="s">
        <v>19</v>
      </c>
      <c r="F337" s="241" t="s">
        <v>408</v>
      </c>
      <c r="G337" s="239"/>
      <c r="H337" s="242">
        <v>2</v>
      </c>
      <c r="I337" s="243"/>
      <c r="J337" s="239"/>
      <c r="K337" s="239"/>
      <c r="L337" s="244"/>
      <c r="M337" s="245"/>
      <c r="N337" s="246"/>
      <c r="O337" s="246"/>
      <c r="P337" s="246"/>
      <c r="Q337" s="246"/>
      <c r="R337" s="246"/>
      <c r="S337" s="246"/>
      <c r="T337" s="24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8" t="s">
        <v>170</v>
      </c>
      <c r="AU337" s="248" t="s">
        <v>84</v>
      </c>
      <c r="AV337" s="14" t="s">
        <v>84</v>
      </c>
      <c r="AW337" s="14" t="s">
        <v>35</v>
      </c>
      <c r="AX337" s="14" t="s">
        <v>74</v>
      </c>
      <c r="AY337" s="248" t="s">
        <v>158</v>
      </c>
    </row>
    <row r="338" s="15" customFormat="1">
      <c r="A338" s="15"/>
      <c r="B338" s="249"/>
      <c r="C338" s="250"/>
      <c r="D338" s="221" t="s">
        <v>170</v>
      </c>
      <c r="E338" s="251" t="s">
        <v>19</v>
      </c>
      <c r="F338" s="252" t="s">
        <v>175</v>
      </c>
      <c r="G338" s="250"/>
      <c r="H338" s="253">
        <v>2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9" t="s">
        <v>170</v>
      </c>
      <c r="AU338" s="259" t="s">
        <v>84</v>
      </c>
      <c r="AV338" s="15" t="s">
        <v>165</v>
      </c>
      <c r="AW338" s="15" t="s">
        <v>35</v>
      </c>
      <c r="AX338" s="15" t="s">
        <v>82</v>
      </c>
      <c r="AY338" s="259" t="s">
        <v>158</v>
      </c>
    </row>
    <row r="339" s="2" customFormat="1" ht="24.15" customHeight="1">
      <c r="A339" s="41"/>
      <c r="B339" s="42"/>
      <c r="C339" s="208" t="s">
        <v>409</v>
      </c>
      <c r="D339" s="208" t="s">
        <v>160</v>
      </c>
      <c r="E339" s="209" t="s">
        <v>410</v>
      </c>
      <c r="F339" s="210" t="s">
        <v>411</v>
      </c>
      <c r="G339" s="211" t="s">
        <v>387</v>
      </c>
      <c r="H339" s="212">
        <v>1</v>
      </c>
      <c r="I339" s="213"/>
      <c r="J339" s="214">
        <f>ROUND(I339*H339,2)</f>
        <v>0</v>
      </c>
      <c r="K339" s="210" t="s">
        <v>164</v>
      </c>
      <c r="L339" s="47"/>
      <c r="M339" s="215" t="s">
        <v>19</v>
      </c>
      <c r="N339" s="216" t="s">
        <v>45</v>
      </c>
      <c r="O339" s="87"/>
      <c r="P339" s="217">
        <f>O339*H339</f>
        <v>0</v>
      </c>
      <c r="Q339" s="217">
        <v>0.083260000000000001</v>
      </c>
      <c r="R339" s="217">
        <f>Q339*H339</f>
        <v>0.083260000000000001</v>
      </c>
      <c r="S339" s="217">
        <v>0</v>
      </c>
      <c r="T339" s="21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9" t="s">
        <v>165</v>
      </c>
      <c r="AT339" s="219" t="s">
        <v>160</v>
      </c>
      <c r="AU339" s="219" t="s">
        <v>84</v>
      </c>
      <c r="AY339" s="20" t="s">
        <v>158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82</v>
      </c>
      <c r="BK339" s="220">
        <f>ROUND(I339*H339,2)</f>
        <v>0</v>
      </c>
      <c r="BL339" s="20" t="s">
        <v>165</v>
      </c>
      <c r="BM339" s="219" t="s">
        <v>412</v>
      </c>
    </row>
    <row r="340" s="2" customFormat="1">
      <c r="A340" s="41"/>
      <c r="B340" s="42"/>
      <c r="C340" s="43"/>
      <c r="D340" s="221" t="s">
        <v>167</v>
      </c>
      <c r="E340" s="43"/>
      <c r="F340" s="222" t="s">
        <v>411</v>
      </c>
      <c r="G340" s="43"/>
      <c r="H340" s="43"/>
      <c r="I340" s="223"/>
      <c r="J340" s="43"/>
      <c r="K340" s="43"/>
      <c r="L340" s="47"/>
      <c r="M340" s="224"/>
      <c r="N340" s="22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167</v>
      </c>
      <c r="AU340" s="20" t="s">
        <v>84</v>
      </c>
    </row>
    <row r="341" s="2" customFormat="1">
      <c r="A341" s="41"/>
      <c r="B341" s="42"/>
      <c r="C341" s="43"/>
      <c r="D341" s="226" t="s">
        <v>168</v>
      </c>
      <c r="E341" s="43"/>
      <c r="F341" s="227" t="s">
        <v>413</v>
      </c>
      <c r="G341" s="43"/>
      <c r="H341" s="43"/>
      <c r="I341" s="223"/>
      <c r="J341" s="43"/>
      <c r="K341" s="43"/>
      <c r="L341" s="47"/>
      <c r="M341" s="224"/>
      <c r="N341" s="225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168</v>
      </c>
      <c r="AU341" s="20" t="s">
        <v>84</v>
      </c>
    </row>
    <row r="342" s="13" customFormat="1">
      <c r="A342" s="13"/>
      <c r="B342" s="228"/>
      <c r="C342" s="229"/>
      <c r="D342" s="221" t="s">
        <v>170</v>
      </c>
      <c r="E342" s="230" t="s">
        <v>19</v>
      </c>
      <c r="F342" s="231" t="s">
        <v>390</v>
      </c>
      <c r="G342" s="229"/>
      <c r="H342" s="230" t="s">
        <v>19</v>
      </c>
      <c r="I342" s="232"/>
      <c r="J342" s="229"/>
      <c r="K342" s="229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170</v>
      </c>
      <c r="AU342" s="237" t="s">
        <v>84</v>
      </c>
      <c r="AV342" s="13" t="s">
        <v>82</v>
      </c>
      <c r="AW342" s="13" t="s">
        <v>35</v>
      </c>
      <c r="AX342" s="13" t="s">
        <v>74</v>
      </c>
      <c r="AY342" s="237" t="s">
        <v>158</v>
      </c>
    </row>
    <row r="343" s="14" customFormat="1">
      <c r="A343" s="14"/>
      <c r="B343" s="238"/>
      <c r="C343" s="239"/>
      <c r="D343" s="221" t="s">
        <v>170</v>
      </c>
      <c r="E343" s="240" t="s">
        <v>19</v>
      </c>
      <c r="F343" s="241" t="s">
        <v>397</v>
      </c>
      <c r="G343" s="239"/>
      <c r="H343" s="242">
        <v>1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170</v>
      </c>
      <c r="AU343" s="248" t="s">
        <v>84</v>
      </c>
      <c r="AV343" s="14" t="s">
        <v>84</v>
      </c>
      <c r="AW343" s="14" t="s">
        <v>35</v>
      </c>
      <c r="AX343" s="14" t="s">
        <v>74</v>
      </c>
      <c r="AY343" s="248" t="s">
        <v>158</v>
      </c>
    </row>
    <row r="344" s="15" customFormat="1">
      <c r="A344" s="15"/>
      <c r="B344" s="249"/>
      <c r="C344" s="250"/>
      <c r="D344" s="221" t="s">
        <v>170</v>
      </c>
      <c r="E344" s="251" t="s">
        <v>19</v>
      </c>
      <c r="F344" s="252" t="s">
        <v>175</v>
      </c>
      <c r="G344" s="250"/>
      <c r="H344" s="253">
        <v>1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9" t="s">
        <v>170</v>
      </c>
      <c r="AU344" s="259" t="s">
        <v>84</v>
      </c>
      <c r="AV344" s="15" t="s">
        <v>165</v>
      </c>
      <c r="AW344" s="15" t="s">
        <v>35</v>
      </c>
      <c r="AX344" s="15" t="s">
        <v>82</v>
      </c>
      <c r="AY344" s="259" t="s">
        <v>158</v>
      </c>
    </row>
    <row r="345" s="2" customFormat="1" ht="16.5" customHeight="1">
      <c r="A345" s="41"/>
      <c r="B345" s="42"/>
      <c r="C345" s="208" t="s">
        <v>414</v>
      </c>
      <c r="D345" s="208" t="s">
        <v>160</v>
      </c>
      <c r="E345" s="209" t="s">
        <v>415</v>
      </c>
      <c r="F345" s="210" t="s">
        <v>416</v>
      </c>
      <c r="G345" s="211" t="s">
        <v>163</v>
      </c>
      <c r="H345" s="212">
        <v>0.45300000000000001</v>
      </c>
      <c r="I345" s="213"/>
      <c r="J345" s="214">
        <f>ROUND(I345*H345,2)</f>
        <v>0</v>
      </c>
      <c r="K345" s="210" t="s">
        <v>164</v>
      </c>
      <c r="L345" s="47"/>
      <c r="M345" s="215" t="s">
        <v>19</v>
      </c>
      <c r="N345" s="216" t="s">
        <v>45</v>
      </c>
      <c r="O345" s="87"/>
      <c r="P345" s="217">
        <f>O345*H345</f>
        <v>0</v>
      </c>
      <c r="Q345" s="217">
        <v>2.5018799999999999</v>
      </c>
      <c r="R345" s="217">
        <f>Q345*H345</f>
        <v>1.1333516399999999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165</v>
      </c>
      <c r="AT345" s="219" t="s">
        <v>160</v>
      </c>
      <c r="AU345" s="219" t="s">
        <v>84</v>
      </c>
      <c r="AY345" s="20" t="s">
        <v>158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82</v>
      </c>
      <c r="BK345" s="220">
        <f>ROUND(I345*H345,2)</f>
        <v>0</v>
      </c>
      <c r="BL345" s="20" t="s">
        <v>165</v>
      </c>
      <c r="BM345" s="219" t="s">
        <v>417</v>
      </c>
    </row>
    <row r="346" s="2" customFormat="1">
      <c r="A346" s="41"/>
      <c r="B346" s="42"/>
      <c r="C346" s="43"/>
      <c r="D346" s="221" t="s">
        <v>167</v>
      </c>
      <c r="E346" s="43"/>
      <c r="F346" s="222" t="s">
        <v>416</v>
      </c>
      <c r="G346" s="43"/>
      <c r="H346" s="43"/>
      <c r="I346" s="223"/>
      <c r="J346" s="43"/>
      <c r="K346" s="43"/>
      <c r="L346" s="47"/>
      <c r="M346" s="224"/>
      <c r="N346" s="225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167</v>
      </c>
      <c r="AU346" s="20" t="s">
        <v>84</v>
      </c>
    </row>
    <row r="347" s="2" customFormat="1">
      <c r="A347" s="41"/>
      <c r="B347" s="42"/>
      <c r="C347" s="43"/>
      <c r="D347" s="226" t="s">
        <v>168</v>
      </c>
      <c r="E347" s="43"/>
      <c r="F347" s="227" t="s">
        <v>418</v>
      </c>
      <c r="G347" s="43"/>
      <c r="H347" s="43"/>
      <c r="I347" s="223"/>
      <c r="J347" s="43"/>
      <c r="K347" s="43"/>
      <c r="L347" s="47"/>
      <c r="M347" s="224"/>
      <c r="N347" s="22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168</v>
      </c>
      <c r="AU347" s="20" t="s">
        <v>84</v>
      </c>
    </row>
    <row r="348" s="13" customFormat="1">
      <c r="A348" s="13"/>
      <c r="B348" s="228"/>
      <c r="C348" s="229"/>
      <c r="D348" s="221" t="s">
        <v>170</v>
      </c>
      <c r="E348" s="230" t="s">
        <v>19</v>
      </c>
      <c r="F348" s="231" t="s">
        <v>390</v>
      </c>
      <c r="G348" s="229"/>
      <c r="H348" s="230" t="s">
        <v>19</v>
      </c>
      <c r="I348" s="232"/>
      <c r="J348" s="229"/>
      <c r="K348" s="229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170</v>
      </c>
      <c r="AU348" s="237" t="s">
        <v>84</v>
      </c>
      <c r="AV348" s="13" t="s">
        <v>82</v>
      </c>
      <c r="AW348" s="13" t="s">
        <v>35</v>
      </c>
      <c r="AX348" s="13" t="s">
        <v>74</v>
      </c>
      <c r="AY348" s="237" t="s">
        <v>158</v>
      </c>
    </row>
    <row r="349" s="13" customFormat="1">
      <c r="A349" s="13"/>
      <c r="B349" s="228"/>
      <c r="C349" s="229"/>
      <c r="D349" s="221" t="s">
        <v>170</v>
      </c>
      <c r="E349" s="230" t="s">
        <v>19</v>
      </c>
      <c r="F349" s="231" t="s">
        <v>419</v>
      </c>
      <c r="G349" s="229"/>
      <c r="H349" s="230" t="s">
        <v>19</v>
      </c>
      <c r="I349" s="232"/>
      <c r="J349" s="229"/>
      <c r="K349" s="229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170</v>
      </c>
      <c r="AU349" s="237" t="s">
        <v>84</v>
      </c>
      <c r="AV349" s="13" t="s">
        <v>82</v>
      </c>
      <c r="AW349" s="13" t="s">
        <v>35</v>
      </c>
      <c r="AX349" s="13" t="s">
        <v>74</v>
      </c>
      <c r="AY349" s="237" t="s">
        <v>158</v>
      </c>
    </row>
    <row r="350" s="14" customFormat="1">
      <c r="A350" s="14"/>
      <c r="B350" s="238"/>
      <c r="C350" s="239"/>
      <c r="D350" s="221" t="s">
        <v>170</v>
      </c>
      <c r="E350" s="240" t="s">
        <v>19</v>
      </c>
      <c r="F350" s="241" t="s">
        <v>420</v>
      </c>
      <c r="G350" s="239"/>
      <c r="H350" s="242">
        <v>0.091999999999999998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170</v>
      </c>
      <c r="AU350" s="248" t="s">
        <v>84</v>
      </c>
      <c r="AV350" s="14" t="s">
        <v>84</v>
      </c>
      <c r="AW350" s="14" t="s">
        <v>35</v>
      </c>
      <c r="AX350" s="14" t="s">
        <v>74</v>
      </c>
      <c r="AY350" s="248" t="s">
        <v>158</v>
      </c>
    </row>
    <row r="351" s="14" customFormat="1">
      <c r="A351" s="14"/>
      <c r="B351" s="238"/>
      <c r="C351" s="239"/>
      <c r="D351" s="221" t="s">
        <v>170</v>
      </c>
      <c r="E351" s="240" t="s">
        <v>19</v>
      </c>
      <c r="F351" s="241" t="s">
        <v>421</v>
      </c>
      <c r="G351" s="239"/>
      <c r="H351" s="242">
        <v>0.069000000000000006</v>
      </c>
      <c r="I351" s="243"/>
      <c r="J351" s="239"/>
      <c r="K351" s="239"/>
      <c r="L351" s="244"/>
      <c r="M351" s="245"/>
      <c r="N351" s="246"/>
      <c r="O351" s="246"/>
      <c r="P351" s="246"/>
      <c r="Q351" s="246"/>
      <c r="R351" s="246"/>
      <c r="S351" s="246"/>
      <c r="T351" s="24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8" t="s">
        <v>170</v>
      </c>
      <c r="AU351" s="248" t="s">
        <v>84</v>
      </c>
      <c r="AV351" s="14" t="s">
        <v>84</v>
      </c>
      <c r="AW351" s="14" t="s">
        <v>35</v>
      </c>
      <c r="AX351" s="14" t="s">
        <v>74</v>
      </c>
      <c r="AY351" s="248" t="s">
        <v>158</v>
      </c>
    </row>
    <row r="352" s="14" customFormat="1">
      <c r="A352" s="14"/>
      <c r="B352" s="238"/>
      <c r="C352" s="239"/>
      <c r="D352" s="221" t="s">
        <v>170</v>
      </c>
      <c r="E352" s="240" t="s">
        <v>19</v>
      </c>
      <c r="F352" s="241" t="s">
        <v>422</v>
      </c>
      <c r="G352" s="239"/>
      <c r="H352" s="242">
        <v>0.098000000000000004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170</v>
      </c>
      <c r="AU352" s="248" t="s">
        <v>84</v>
      </c>
      <c r="AV352" s="14" t="s">
        <v>84</v>
      </c>
      <c r="AW352" s="14" t="s">
        <v>35</v>
      </c>
      <c r="AX352" s="14" t="s">
        <v>74</v>
      </c>
      <c r="AY352" s="248" t="s">
        <v>158</v>
      </c>
    </row>
    <row r="353" s="14" customFormat="1">
      <c r="A353" s="14"/>
      <c r="B353" s="238"/>
      <c r="C353" s="239"/>
      <c r="D353" s="221" t="s">
        <v>170</v>
      </c>
      <c r="E353" s="240" t="s">
        <v>19</v>
      </c>
      <c r="F353" s="241" t="s">
        <v>423</v>
      </c>
      <c r="G353" s="239"/>
      <c r="H353" s="242">
        <v>0.085999999999999993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170</v>
      </c>
      <c r="AU353" s="248" t="s">
        <v>84</v>
      </c>
      <c r="AV353" s="14" t="s">
        <v>84</v>
      </c>
      <c r="AW353" s="14" t="s">
        <v>35</v>
      </c>
      <c r="AX353" s="14" t="s">
        <v>74</v>
      </c>
      <c r="AY353" s="248" t="s">
        <v>158</v>
      </c>
    </row>
    <row r="354" s="14" customFormat="1">
      <c r="A354" s="14"/>
      <c r="B354" s="238"/>
      <c r="C354" s="239"/>
      <c r="D354" s="221" t="s">
        <v>170</v>
      </c>
      <c r="E354" s="240" t="s">
        <v>19</v>
      </c>
      <c r="F354" s="241" t="s">
        <v>424</v>
      </c>
      <c r="G354" s="239"/>
      <c r="H354" s="242">
        <v>0.108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170</v>
      </c>
      <c r="AU354" s="248" t="s">
        <v>84</v>
      </c>
      <c r="AV354" s="14" t="s">
        <v>84</v>
      </c>
      <c r="AW354" s="14" t="s">
        <v>35</v>
      </c>
      <c r="AX354" s="14" t="s">
        <v>74</v>
      </c>
      <c r="AY354" s="248" t="s">
        <v>158</v>
      </c>
    </row>
    <row r="355" s="15" customFormat="1">
      <c r="A355" s="15"/>
      <c r="B355" s="249"/>
      <c r="C355" s="250"/>
      <c r="D355" s="221" t="s">
        <v>170</v>
      </c>
      <c r="E355" s="251" t="s">
        <v>19</v>
      </c>
      <c r="F355" s="252" t="s">
        <v>175</v>
      </c>
      <c r="G355" s="250"/>
      <c r="H355" s="253">
        <v>0.45299999999999996</v>
      </c>
      <c r="I355" s="254"/>
      <c r="J355" s="250"/>
      <c r="K355" s="250"/>
      <c r="L355" s="255"/>
      <c r="M355" s="256"/>
      <c r="N355" s="257"/>
      <c r="O355" s="257"/>
      <c r="P355" s="257"/>
      <c r="Q355" s="257"/>
      <c r="R355" s="257"/>
      <c r="S355" s="257"/>
      <c r="T355" s="25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9" t="s">
        <v>170</v>
      </c>
      <c r="AU355" s="259" t="s">
        <v>84</v>
      </c>
      <c r="AV355" s="15" t="s">
        <v>165</v>
      </c>
      <c r="AW355" s="15" t="s">
        <v>35</v>
      </c>
      <c r="AX355" s="15" t="s">
        <v>82</v>
      </c>
      <c r="AY355" s="259" t="s">
        <v>158</v>
      </c>
    </row>
    <row r="356" s="2" customFormat="1" ht="33" customHeight="1">
      <c r="A356" s="41"/>
      <c r="B356" s="42"/>
      <c r="C356" s="208" t="s">
        <v>425</v>
      </c>
      <c r="D356" s="208" t="s">
        <v>160</v>
      </c>
      <c r="E356" s="209" t="s">
        <v>426</v>
      </c>
      <c r="F356" s="210" t="s">
        <v>427</v>
      </c>
      <c r="G356" s="211" t="s">
        <v>105</v>
      </c>
      <c r="H356" s="212">
        <v>8.1760000000000002</v>
      </c>
      <c r="I356" s="213"/>
      <c r="J356" s="214">
        <f>ROUND(I356*H356,2)</f>
        <v>0</v>
      </c>
      <c r="K356" s="210" t="s">
        <v>164</v>
      </c>
      <c r="L356" s="47"/>
      <c r="M356" s="215" t="s">
        <v>19</v>
      </c>
      <c r="N356" s="216" t="s">
        <v>45</v>
      </c>
      <c r="O356" s="87"/>
      <c r="P356" s="217">
        <f>O356*H356</f>
        <v>0</v>
      </c>
      <c r="Q356" s="217">
        <v>0.01052</v>
      </c>
      <c r="R356" s="217">
        <f>Q356*H356</f>
        <v>0.086011519999999994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165</v>
      </c>
      <c r="AT356" s="219" t="s">
        <v>160</v>
      </c>
      <c r="AU356" s="219" t="s">
        <v>84</v>
      </c>
      <c r="AY356" s="20" t="s">
        <v>158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82</v>
      </c>
      <c r="BK356" s="220">
        <f>ROUND(I356*H356,2)</f>
        <v>0</v>
      </c>
      <c r="BL356" s="20" t="s">
        <v>165</v>
      </c>
      <c r="BM356" s="219" t="s">
        <v>428</v>
      </c>
    </row>
    <row r="357" s="2" customFormat="1">
      <c r="A357" s="41"/>
      <c r="B357" s="42"/>
      <c r="C357" s="43"/>
      <c r="D357" s="221" t="s">
        <v>167</v>
      </c>
      <c r="E357" s="43"/>
      <c r="F357" s="222" t="s">
        <v>427</v>
      </c>
      <c r="G357" s="43"/>
      <c r="H357" s="43"/>
      <c r="I357" s="223"/>
      <c r="J357" s="43"/>
      <c r="K357" s="43"/>
      <c r="L357" s="47"/>
      <c r="M357" s="224"/>
      <c r="N357" s="22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167</v>
      </c>
      <c r="AU357" s="20" t="s">
        <v>84</v>
      </c>
    </row>
    <row r="358" s="2" customFormat="1">
      <c r="A358" s="41"/>
      <c r="B358" s="42"/>
      <c r="C358" s="43"/>
      <c r="D358" s="226" t="s">
        <v>168</v>
      </c>
      <c r="E358" s="43"/>
      <c r="F358" s="227" t="s">
        <v>429</v>
      </c>
      <c r="G358" s="43"/>
      <c r="H358" s="43"/>
      <c r="I358" s="223"/>
      <c r="J358" s="43"/>
      <c r="K358" s="43"/>
      <c r="L358" s="47"/>
      <c r="M358" s="224"/>
      <c r="N358" s="225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168</v>
      </c>
      <c r="AU358" s="20" t="s">
        <v>84</v>
      </c>
    </row>
    <row r="359" s="13" customFormat="1">
      <c r="A359" s="13"/>
      <c r="B359" s="228"/>
      <c r="C359" s="229"/>
      <c r="D359" s="221" t="s">
        <v>170</v>
      </c>
      <c r="E359" s="230" t="s">
        <v>19</v>
      </c>
      <c r="F359" s="231" t="s">
        <v>390</v>
      </c>
      <c r="G359" s="229"/>
      <c r="H359" s="230" t="s">
        <v>19</v>
      </c>
      <c r="I359" s="232"/>
      <c r="J359" s="229"/>
      <c r="K359" s="229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170</v>
      </c>
      <c r="AU359" s="237" t="s">
        <v>84</v>
      </c>
      <c r="AV359" s="13" t="s">
        <v>82</v>
      </c>
      <c r="AW359" s="13" t="s">
        <v>35</v>
      </c>
      <c r="AX359" s="13" t="s">
        <v>74</v>
      </c>
      <c r="AY359" s="237" t="s">
        <v>158</v>
      </c>
    </row>
    <row r="360" s="13" customFormat="1">
      <c r="A360" s="13"/>
      <c r="B360" s="228"/>
      <c r="C360" s="229"/>
      <c r="D360" s="221" t="s">
        <v>170</v>
      </c>
      <c r="E360" s="230" t="s">
        <v>19</v>
      </c>
      <c r="F360" s="231" t="s">
        <v>419</v>
      </c>
      <c r="G360" s="229"/>
      <c r="H360" s="230" t="s">
        <v>19</v>
      </c>
      <c r="I360" s="232"/>
      <c r="J360" s="229"/>
      <c r="K360" s="229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170</v>
      </c>
      <c r="AU360" s="237" t="s">
        <v>84</v>
      </c>
      <c r="AV360" s="13" t="s">
        <v>82</v>
      </c>
      <c r="AW360" s="13" t="s">
        <v>35</v>
      </c>
      <c r="AX360" s="13" t="s">
        <v>74</v>
      </c>
      <c r="AY360" s="237" t="s">
        <v>158</v>
      </c>
    </row>
    <row r="361" s="14" customFormat="1">
      <c r="A361" s="14"/>
      <c r="B361" s="238"/>
      <c r="C361" s="239"/>
      <c r="D361" s="221" t="s">
        <v>170</v>
      </c>
      <c r="E361" s="240" t="s">
        <v>19</v>
      </c>
      <c r="F361" s="241" t="s">
        <v>430</v>
      </c>
      <c r="G361" s="239"/>
      <c r="H361" s="242">
        <v>1.5840000000000001</v>
      </c>
      <c r="I361" s="243"/>
      <c r="J361" s="239"/>
      <c r="K361" s="239"/>
      <c r="L361" s="244"/>
      <c r="M361" s="245"/>
      <c r="N361" s="246"/>
      <c r="O361" s="246"/>
      <c r="P361" s="246"/>
      <c r="Q361" s="246"/>
      <c r="R361" s="246"/>
      <c r="S361" s="246"/>
      <c r="T361" s="24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8" t="s">
        <v>170</v>
      </c>
      <c r="AU361" s="248" t="s">
        <v>84</v>
      </c>
      <c r="AV361" s="14" t="s">
        <v>84</v>
      </c>
      <c r="AW361" s="14" t="s">
        <v>35</v>
      </c>
      <c r="AX361" s="14" t="s">
        <v>74</v>
      </c>
      <c r="AY361" s="248" t="s">
        <v>158</v>
      </c>
    </row>
    <row r="362" s="14" customFormat="1">
      <c r="A362" s="14"/>
      <c r="B362" s="238"/>
      <c r="C362" s="239"/>
      <c r="D362" s="221" t="s">
        <v>170</v>
      </c>
      <c r="E362" s="240" t="s">
        <v>19</v>
      </c>
      <c r="F362" s="241" t="s">
        <v>431</v>
      </c>
      <c r="G362" s="239"/>
      <c r="H362" s="242">
        <v>1.419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8" t="s">
        <v>170</v>
      </c>
      <c r="AU362" s="248" t="s">
        <v>84</v>
      </c>
      <c r="AV362" s="14" t="s">
        <v>84</v>
      </c>
      <c r="AW362" s="14" t="s">
        <v>35</v>
      </c>
      <c r="AX362" s="14" t="s">
        <v>74</v>
      </c>
      <c r="AY362" s="248" t="s">
        <v>158</v>
      </c>
    </row>
    <row r="363" s="14" customFormat="1">
      <c r="A363" s="14"/>
      <c r="B363" s="238"/>
      <c r="C363" s="239"/>
      <c r="D363" s="221" t="s">
        <v>170</v>
      </c>
      <c r="E363" s="240" t="s">
        <v>19</v>
      </c>
      <c r="F363" s="241" t="s">
        <v>432</v>
      </c>
      <c r="G363" s="239"/>
      <c r="H363" s="242">
        <v>1.19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170</v>
      </c>
      <c r="AU363" s="248" t="s">
        <v>84</v>
      </c>
      <c r="AV363" s="14" t="s">
        <v>84</v>
      </c>
      <c r="AW363" s="14" t="s">
        <v>35</v>
      </c>
      <c r="AX363" s="14" t="s">
        <v>74</v>
      </c>
      <c r="AY363" s="248" t="s">
        <v>158</v>
      </c>
    </row>
    <row r="364" s="14" customFormat="1">
      <c r="A364" s="14"/>
      <c r="B364" s="238"/>
      <c r="C364" s="239"/>
      <c r="D364" s="221" t="s">
        <v>170</v>
      </c>
      <c r="E364" s="240" t="s">
        <v>19</v>
      </c>
      <c r="F364" s="241" t="s">
        <v>433</v>
      </c>
      <c r="G364" s="239"/>
      <c r="H364" s="242">
        <v>1.103</v>
      </c>
      <c r="I364" s="243"/>
      <c r="J364" s="239"/>
      <c r="K364" s="239"/>
      <c r="L364" s="244"/>
      <c r="M364" s="245"/>
      <c r="N364" s="246"/>
      <c r="O364" s="246"/>
      <c r="P364" s="246"/>
      <c r="Q364" s="246"/>
      <c r="R364" s="246"/>
      <c r="S364" s="246"/>
      <c r="T364" s="24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8" t="s">
        <v>170</v>
      </c>
      <c r="AU364" s="248" t="s">
        <v>84</v>
      </c>
      <c r="AV364" s="14" t="s">
        <v>84</v>
      </c>
      <c r="AW364" s="14" t="s">
        <v>35</v>
      </c>
      <c r="AX364" s="14" t="s">
        <v>74</v>
      </c>
      <c r="AY364" s="248" t="s">
        <v>158</v>
      </c>
    </row>
    <row r="365" s="14" customFormat="1">
      <c r="A365" s="14"/>
      <c r="B365" s="238"/>
      <c r="C365" s="239"/>
      <c r="D365" s="221" t="s">
        <v>170</v>
      </c>
      <c r="E365" s="240" t="s">
        <v>19</v>
      </c>
      <c r="F365" s="241" t="s">
        <v>434</v>
      </c>
      <c r="G365" s="239"/>
      <c r="H365" s="242">
        <v>2.8799999999999999</v>
      </c>
      <c r="I365" s="243"/>
      <c r="J365" s="239"/>
      <c r="K365" s="239"/>
      <c r="L365" s="244"/>
      <c r="M365" s="245"/>
      <c r="N365" s="246"/>
      <c r="O365" s="246"/>
      <c r="P365" s="246"/>
      <c r="Q365" s="246"/>
      <c r="R365" s="246"/>
      <c r="S365" s="246"/>
      <c r="T365" s="24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8" t="s">
        <v>170</v>
      </c>
      <c r="AU365" s="248" t="s">
        <v>84</v>
      </c>
      <c r="AV365" s="14" t="s">
        <v>84</v>
      </c>
      <c r="AW365" s="14" t="s">
        <v>35</v>
      </c>
      <c r="AX365" s="14" t="s">
        <v>74</v>
      </c>
      <c r="AY365" s="248" t="s">
        <v>158</v>
      </c>
    </row>
    <row r="366" s="15" customFormat="1">
      <c r="A366" s="15"/>
      <c r="B366" s="249"/>
      <c r="C366" s="250"/>
      <c r="D366" s="221" t="s">
        <v>170</v>
      </c>
      <c r="E366" s="251" t="s">
        <v>19</v>
      </c>
      <c r="F366" s="252" t="s">
        <v>175</v>
      </c>
      <c r="G366" s="250"/>
      <c r="H366" s="253">
        <v>8.1759999999999984</v>
      </c>
      <c r="I366" s="254"/>
      <c r="J366" s="250"/>
      <c r="K366" s="250"/>
      <c r="L366" s="255"/>
      <c r="M366" s="256"/>
      <c r="N366" s="257"/>
      <c r="O366" s="257"/>
      <c r="P366" s="257"/>
      <c r="Q366" s="257"/>
      <c r="R366" s="257"/>
      <c r="S366" s="257"/>
      <c r="T366" s="25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9" t="s">
        <v>170</v>
      </c>
      <c r="AU366" s="259" t="s">
        <v>84</v>
      </c>
      <c r="AV366" s="15" t="s">
        <v>165</v>
      </c>
      <c r="AW366" s="15" t="s">
        <v>35</v>
      </c>
      <c r="AX366" s="15" t="s">
        <v>82</v>
      </c>
      <c r="AY366" s="259" t="s">
        <v>158</v>
      </c>
    </row>
    <row r="367" s="2" customFormat="1" ht="33" customHeight="1">
      <c r="A367" s="41"/>
      <c r="B367" s="42"/>
      <c r="C367" s="208" t="s">
        <v>435</v>
      </c>
      <c r="D367" s="208" t="s">
        <v>160</v>
      </c>
      <c r="E367" s="209" t="s">
        <v>436</v>
      </c>
      <c r="F367" s="210" t="s">
        <v>437</v>
      </c>
      <c r="G367" s="211" t="s">
        <v>105</v>
      </c>
      <c r="H367" s="212">
        <v>8.1760000000000002</v>
      </c>
      <c r="I367" s="213"/>
      <c r="J367" s="214">
        <f>ROUND(I367*H367,2)</f>
        <v>0</v>
      </c>
      <c r="K367" s="210" t="s">
        <v>164</v>
      </c>
      <c r="L367" s="47"/>
      <c r="M367" s="215" t="s">
        <v>19</v>
      </c>
      <c r="N367" s="216" t="s">
        <v>45</v>
      </c>
      <c r="O367" s="87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165</v>
      </c>
      <c r="AT367" s="219" t="s">
        <v>160</v>
      </c>
      <c r="AU367" s="219" t="s">
        <v>84</v>
      </c>
      <c r="AY367" s="20" t="s">
        <v>158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82</v>
      </c>
      <c r="BK367" s="220">
        <f>ROUND(I367*H367,2)</f>
        <v>0</v>
      </c>
      <c r="BL367" s="20" t="s">
        <v>165</v>
      </c>
      <c r="BM367" s="219" t="s">
        <v>438</v>
      </c>
    </row>
    <row r="368" s="2" customFormat="1">
      <c r="A368" s="41"/>
      <c r="B368" s="42"/>
      <c r="C368" s="43"/>
      <c r="D368" s="221" t="s">
        <v>167</v>
      </c>
      <c r="E368" s="43"/>
      <c r="F368" s="222" t="s">
        <v>437</v>
      </c>
      <c r="G368" s="43"/>
      <c r="H368" s="43"/>
      <c r="I368" s="223"/>
      <c r="J368" s="43"/>
      <c r="K368" s="43"/>
      <c r="L368" s="47"/>
      <c r="M368" s="224"/>
      <c r="N368" s="22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167</v>
      </c>
      <c r="AU368" s="20" t="s">
        <v>84</v>
      </c>
    </row>
    <row r="369" s="2" customFormat="1">
      <c r="A369" s="41"/>
      <c r="B369" s="42"/>
      <c r="C369" s="43"/>
      <c r="D369" s="226" t="s">
        <v>168</v>
      </c>
      <c r="E369" s="43"/>
      <c r="F369" s="227" t="s">
        <v>439</v>
      </c>
      <c r="G369" s="43"/>
      <c r="H369" s="43"/>
      <c r="I369" s="223"/>
      <c r="J369" s="43"/>
      <c r="K369" s="43"/>
      <c r="L369" s="47"/>
      <c r="M369" s="224"/>
      <c r="N369" s="225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168</v>
      </c>
      <c r="AU369" s="20" t="s">
        <v>84</v>
      </c>
    </row>
    <row r="370" s="2" customFormat="1" ht="16.5" customHeight="1">
      <c r="A370" s="41"/>
      <c r="B370" s="42"/>
      <c r="C370" s="208" t="s">
        <v>440</v>
      </c>
      <c r="D370" s="208" t="s">
        <v>160</v>
      </c>
      <c r="E370" s="209" t="s">
        <v>441</v>
      </c>
      <c r="F370" s="210" t="s">
        <v>442</v>
      </c>
      <c r="G370" s="211" t="s">
        <v>224</v>
      </c>
      <c r="H370" s="212">
        <v>0.053999999999999999</v>
      </c>
      <c r="I370" s="213"/>
      <c r="J370" s="214">
        <f>ROUND(I370*H370,2)</f>
        <v>0</v>
      </c>
      <c r="K370" s="210" t="s">
        <v>164</v>
      </c>
      <c r="L370" s="47"/>
      <c r="M370" s="215" t="s">
        <v>19</v>
      </c>
      <c r="N370" s="216" t="s">
        <v>45</v>
      </c>
      <c r="O370" s="87"/>
      <c r="P370" s="217">
        <f>O370*H370</f>
        <v>0</v>
      </c>
      <c r="Q370" s="217">
        <v>1.0900000000000001</v>
      </c>
      <c r="R370" s="217">
        <f>Q370*H370</f>
        <v>0.058860000000000003</v>
      </c>
      <c r="S370" s="217">
        <v>0</v>
      </c>
      <c r="T370" s="21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9" t="s">
        <v>165</v>
      </c>
      <c r="AT370" s="219" t="s">
        <v>160</v>
      </c>
      <c r="AU370" s="219" t="s">
        <v>84</v>
      </c>
      <c r="AY370" s="20" t="s">
        <v>158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82</v>
      </c>
      <c r="BK370" s="220">
        <f>ROUND(I370*H370,2)</f>
        <v>0</v>
      </c>
      <c r="BL370" s="20" t="s">
        <v>165</v>
      </c>
      <c r="BM370" s="219" t="s">
        <v>443</v>
      </c>
    </row>
    <row r="371" s="2" customFormat="1">
      <c r="A371" s="41"/>
      <c r="B371" s="42"/>
      <c r="C371" s="43"/>
      <c r="D371" s="221" t="s">
        <v>167</v>
      </c>
      <c r="E371" s="43"/>
      <c r="F371" s="222" t="s">
        <v>442</v>
      </c>
      <c r="G371" s="43"/>
      <c r="H371" s="43"/>
      <c r="I371" s="223"/>
      <c r="J371" s="43"/>
      <c r="K371" s="43"/>
      <c r="L371" s="47"/>
      <c r="M371" s="224"/>
      <c r="N371" s="22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167</v>
      </c>
      <c r="AU371" s="20" t="s">
        <v>84</v>
      </c>
    </row>
    <row r="372" s="2" customFormat="1">
      <c r="A372" s="41"/>
      <c r="B372" s="42"/>
      <c r="C372" s="43"/>
      <c r="D372" s="226" t="s">
        <v>168</v>
      </c>
      <c r="E372" s="43"/>
      <c r="F372" s="227" t="s">
        <v>444</v>
      </c>
      <c r="G372" s="43"/>
      <c r="H372" s="43"/>
      <c r="I372" s="223"/>
      <c r="J372" s="43"/>
      <c r="K372" s="43"/>
      <c r="L372" s="47"/>
      <c r="M372" s="224"/>
      <c r="N372" s="225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168</v>
      </c>
      <c r="AU372" s="20" t="s">
        <v>84</v>
      </c>
    </row>
    <row r="373" s="13" customFormat="1">
      <c r="A373" s="13"/>
      <c r="B373" s="228"/>
      <c r="C373" s="229"/>
      <c r="D373" s="221" t="s">
        <v>170</v>
      </c>
      <c r="E373" s="230" t="s">
        <v>19</v>
      </c>
      <c r="F373" s="231" t="s">
        <v>390</v>
      </c>
      <c r="G373" s="229"/>
      <c r="H373" s="230" t="s">
        <v>19</v>
      </c>
      <c r="I373" s="232"/>
      <c r="J373" s="229"/>
      <c r="K373" s="229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170</v>
      </c>
      <c r="AU373" s="237" t="s">
        <v>84</v>
      </c>
      <c r="AV373" s="13" t="s">
        <v>82</v>
      </c>
      <c r="AW373" s="13" t="s">
        <v>35</v>
      </c>
      <c r="AX373" s="13" t="s">
        <v>74</v>
      </c>
      <c r="AY373" s="237" t="s">
        <v>158</v>
      </c>
    </row>
    <row r="374" s="13" customFormat="1">
      <c r="A374" s="13"/>
      <c r="B374" s="228"/>
      <c r="C374" s="229"/>
      <c r="D374" s="221" t="s">
        <v>170</v>
      </c>
      <c r="E374" s="230" t="s">
        <v>19</v>
      </c>
      <c r="F374" s="231" t="s">
        <v>445</v>
      </c>
      <c r="G374" s="229"/>
      <c r="H374" s="230" t="s">
        <v>19</v>
      </c>
      <c r="I374" s="232"/>
      <c r="J374" s="229"/>
      <c r="K374" s="229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170</v>
      </c>
      <c r="AU374" s="237" t="s">
        <v>84</v>
      </c>
      <c r="AV374" s="13" t="s">
        <v>82</v>
      </c>
      <c r="AW374" s="13" t="s">
        <v>35</v>
      </c>
      <c r="AX374" s="13" t="s">
        <v>74</v>
      </c>
      <c r="AY374" s="237" t="s">
        <v>158</v>
      </c>
    </row>
    <row r="375" s="14" customFormat="1">
      <c r="A375" s="14"/>
      <c r="B375" s="238"/>
      <c r="C375" s="239"/>
      <c r="D375" s="221" t="s">
        <v>170</v>
      </c>
      <c r="E375" s="240" t="s">
        <v>19</v>
      </c>
      <c r="F375" s="241" t="s">
        <v>446</v>
      </c>
      <c r="G375" s="239"/>
      <c r="H375" s="242">
        <v>0.053999999999999999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170</v>
      </c>
      <c r="AU375" s="248" t="s">
        <v>84</v>
      </c>
      <c r="AV375" s="14" t="s">
        <v>84</v>
      </c>
      <c r="AW375" s="14" t="s">
        <v>35</v>
      </c>
      <c r="AX375" s="14" t="s">
        <v>74</v>
      </c>
      <c r="AY375" s="248" t="s">
        <v>158</v>
      </c>
    </row>
    <row r="376" s="15" customFormat="1">
      <c r="A376" s="15"/>
      <c r="B376" s="249"/>
      <c r="C376" s="250"/>
      <c r="D376" s="221" t="s">
        <v>170</v>
      </c>
      <c r="E376" s="251" t="s">
        <v>19</v>
      </c>
      <c r="F376" s="252" t="s">
        <v>175</v>
      </c>
      <c r="G376" s="250"/>
      <c r="H376" s="253">
        <v>0.053999999999999999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9" t="s">
        <v>170</v>
      </c>
      <c r="AU376" s="259" t="s">
        <v>84</v>
      </c>
      <c r="AV376" s="15" t="s">
        <v>165</v>
      </c>
      <c r="AW376" s="15" t="s">
        <v>35</v>
      </c>
      <c r="AX376" s="15" t="s">
        <v>82</v>
      </c>
      <c r="AY376" s="259" t="s">
        <v>158</v>
      </c>
    </row>
    <row r="377" s="2" customFormat="1" ht="16.5" customHeight="1">
      <c r="A377" s="41"/>
      <c r="B377" s="42"/>
      <c r="C377" s="208" t="s">
        <v>447</v>
      </c>
      <c r="D377" s="208" t="s">
        <v>160</v>
      </c>
      <c r="E377" s="209" t="s">
        <v>448</v>
      </c>
      <c r="F377" s="210" t="s">
        <v>449</v>
      </c>
      <c r="G377" s="211" t="s">
        <v>224</v>
      </c>
      <c r="H377" s="212">
        <v>0.316</v>
      </c>
      <c r="I377" s="213"/>
      <c r="J377" s="214">
        <f>ROUND(I377*H377,2)</f>
        <v>0</v>
      </c>
      <c r="K377" s="210" t="s">
        <v>164</v>
      </c>
      <c r="L377" s="47"/>
      <c r="M377" s="215" t="s">
        <v>19</v>
      </c>
      <c r="N377" s="216" t="s">
        <v>45</v>
      </c>
      <c r="O377" s="87"/>
      <c r="P377" s="217">
        <f>O377*H377</f>
        <v>0</v>
      </c>
      <c r="Q377" s="217">
        <v>1.0900000000000001</v>
      </c>
      <c r="R377" s="217">
        <f>Q377*H377</f>
        <v>0.34444000000000002</v>
      </c>
      <c r="S377" s="217">
        <v>0</v>
      </c>
      <c r="T377" s="218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9" t="s">
        <v>165</v>
      </c>
      <c r="AT377" s="219" t="s">
        <v>160</v>
      </c>
      <c r="AU377" s="219" t="s">
        <v>84</v>
      </c>
      <c r="AY377" s="20" t="s">
        <v>158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82</v>
      </c>
      <c r="BK377" s="220">
        <f>ROUND(I377*H377,2)</f>
        <v>0</v>
      </c>
      <c r="BL377" s="20" t="s">
        <v>165</v>
      </c>
      <c r="BM377" s="219" t="s">
        <v>450</v>
      </c>
    </row>
    <row r="378" s="2" customFormat="1">
      <c r="A378" s="41"/>
      <c r="B378" s="42"/>
      <c r="C378" s="43"/>
      <c r="D378" s="221" t="s">
        <v>167</v>
      </c>
      <c r="E378" s="43"/>
      <c r="F378" s="222" t="s">
        <v>449</v>
      </c>
      <c r="G378" s="43"/>
      <c r="H378" s="43"/>
      <c r="I378" s="223"/>
      <c r="J378" s="43"/>
      <c r="K378" s="43"/>
      <c r="L378" s="47"/>
      <c r="M378" s="224"/>
      <c r="N378" s="225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167</v>
      </c>
      <c r="AU378" s="20" t="s">
        <v>84</v>
      </c>
    </row>
    <row r="379" s="2" customFormat="1">
      <c r="A379" s="41"/>
      <c r="B379" s="42"/>
      <c r="C379" s="43"/>
      <c r="D379" s="226" t="s">
        <v>168</v>
      </c>
      <c r="E379" s="43"/>
      <c r="F379" s="227" t="s">
        <v>451</v>
      </c>
      <c r="G379" s="43"/>
      <c r="H379" s="43"/>
      <c r="I379" s="223"/>
      <c r="J379" s="43"/>
      <c r="K379" s="43"/>
      <c r="L379" s="47"/>
      <c r="M379" s="224"/>
      <c r="N379" s="22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168</v>
      </c>
      <c r="AU379" s="20" t="s">
        <v>84</v>
      </c>
    </row>
    <row r="380" s="13" customFormat="1">
      <c r="A380" s="13"/>
      <c r="B380" s="228"/>
      <c r="C380" s="229"/>
      <c r="D380" s="221" t="s">
        <v>170</v>
      </c>
      <c r="E380" s="230" t="s">
        <v>19</v>
      </c>
      <c r="F380" s="231" t="s">
        <v>390</v>
      </c>
      <c r="G380" s="229"/>
      <c r="H380" s="230" t="s">
        <v>19</v>
      </c>
      <c r="I380" s="232"/>
      <c r="J380" s="229"/>
      <c r="K380" s="229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170</v>
      </c>
      <c r="AU380" s="237" t="s">
        <v>84</v>
      </c>
      <c r="AV380" s="13" t="s">
        <v>82</v>
      </c>
      <c r="AW380" s="13" t="s">
        <v>35</v>
      </c>
      <c r="AX380" s="13" t="s">
        <v>74</v>
      </c>
      <c r="AY380" s="237" t="s">
        <v>158</v>
      </c>
    </row>
    <row r="381" s="13" customFormat="1">
      <c r="A381" s="13"/>
      <c r="B381" s="228"/>
      <c r="C381" s="229"/>
      <c r="D381" s="221" t="s">
        <v>170</v>
      </c>
      <c r="E381" s="230" t="s">
        <v>19</v>
      </c>
      <c r="F381" s="231" t="s">
        <v>452</v>
      </c>
      <c r="G381" s="229"/>
      <c r="H381" s="230" t="s">
        <v>19</v>
      </c>
      <c r="I381" s="232"/>
      <c r="J381" s="229"/>
      <c r="K381" s="229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170</v>
      </c>
      <c r="AU381" s="237" t="s">
        <v>84</v>
      </c>
      <c r="AV381" s="13" t="s">
        <v>82</v>
      </c>
      <c r="AW381" s="13" t="s">
        <v>35</v>
      </c>
      <c r="AX381" s="13" t="s">
        <v>74</v>
      </c>
      <c r="AY381" s="237" t="s">
        <v>158</v>
      </c>
    </row>
    <row r="382" s="14" customFormat="1">
      <c r="A382" s="14"/>
      <c r="B382" s="238"/>
      <c r="C382" s="239"/>
      <c r="D382" s="221" t="s">
        <v>170</v>
      </c>
      <c r="E382" s="240" t="s">
        <v>19</v>
      </c>
      <c r="F382" s="241" t="s">
        <v>453</v>
      </c>
      <c r="G382" s="239"/>
      <c r="H382" s="242">
        <v>0.316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170</v>
      </c>
      <c r="AU382" s="248" t="s">
        <v>84</v>
      </c>
      <c r="AV382" s="14" t="s">
        <v>84</v>
      </c>
      <c r="AW382" s="14" t="s">
        <v>35</v>
      </c>
      <c r="AX382" s="14" t="s">
        <v>74</v>
      </c>
      <c r="AY382" s="248" t="s">
        <v>158</v>
      </c>
    </row>
    <row r="383" s="15" customFormat="1">
      <c r="A383" s="15"/>
      <c r="B383" s="249"/>
      <c r="C383" s="250"/>
      <c r="D383" s="221" t="s">
        <v>170</v>
      </c>
      <c r="E383" s="251" t="s">
        <v>19</v>
      </c>
      <c r="F383" s="252" t="s">
        <v>175</v>
      </c>
      <c r="G383" s="250"/>
      <c r="H383" s="253">
        <v>0.316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9" t="s">
        <v>170</v>
      </c>
      <c r="AU383" s="259" t="s">
        <v>84</v>
      </c>
      <c r="AV383" s="15" t="s">
        <v>165</v>
      </c>
      <c r="AW383" s="15" t="s">
        <v>35</v>
      </c>
      <c r="AX383" s="15" t="s">
        <v>82</v>
      </c>
      <c r="AY383" s="259" t="s">
        <v>158</v>
      </c>
    </row>
    <row r="384" s="2" customFormat="1" ht="24.15" customHeight="1">
      <c r="A384" s="41"/>
      <c r="B384" s="42"/>
      <c r="C384" s="208" t="s">
        <v>454</v>
      </c>
      <c r="D384" s="208" t="s">
        <v>160</v>
      </c>
      <c r="E384" s="209" t="s">
        <v>455</v>
      </c>
      <c r="F384" s="210" t="s">
        <v>456</v>
      </c>
      <c r="G384" s="211" t="s">
        <v>105</v>
      </c>
      <c r="H384" s="212">
        <v>2.1200000000000001</v>
      </c>
      <c r="I384" s="213"/>
      <c r="J384" s="214">
        <f>ROUND(I384*H384,2)</f>
        <v>0</v>
      </c>
      <c r="K384" s="210" t="s">
        <v>164</v>
      </c>
      <c r="L384" s="47"/>
      <c r="M384" s="215" t="s">
        <v>19</v>
      </c>
      <c r="N384" s="216" t="s">
        <v>45</v>
      </c>
      <c r="O384" s="87"/>
      <c r="P384" s="217">
        <f>O384*H384</f>
        <v>0</v>
      </c>
      <c r="Q384" s="217">
        <v>0.061969999999999997</v>
      </c>
      <c r="R384" s="217">
        <f>Q384*H384</f>
        <v>0.1313764</v>
      </c>
      <c r="S384" s="217">
        <v>0</v>
      </c>
      <c r="T384" s="21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9" t="s">
        <v>165</v>
      </c>
      <c r="AT384" s="219" t="s">
        <v>160</v>
      </c>
      <c r="AU384" s="219" t="s">
        <v>84</v>
      </c>
      <c r="AY384" s="20" t="s">
        <v>158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82</v>
      </c>
      <c r="BK384" s="220">
        <f>ROUND(I384*H384,2)</f>
        <v>0</v>
      </c>
      <c r="BL384" s="20" t="s">
        <v>165</v>
      </c>
      <c r="BM384" s="219" t="s">
        <v>457</v>
      </c>
    </row>
    <row r="385" s="2" customFormat="1">
      <c r="A385" s="41"/>
      <c r="B385" s="42"/>
      <c r="C385" s="43"/>
      <c r="D385" s="221" t="s">
        <v>167</v>
      </c>
      <c r="E385" s="43"/>
      <c r="F385" s="222" t="s">
        <v>456</v>
      </c>
      <c r="G385" s="43"/>
      <c r="H385" s="43"/>
      <c r="I385" s="223"/>
      <c r="J385" s="43"/>
      <c r="K385" s="43"/>
      <c r="L385" s="47"/>
      <c r="M385" s="224"/>
      <c r="N385" s="225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167</v>
      </c>
      <c r="AU385" s="20" t="s">
        <v>84</v>
      </c>
    </row>
    <row r="386" s="2" customFormat="1">
      <c r="A386" s="41"/>
      <c r="B386" s="42"/>
      <c r="C386" s="43"/>
      <c r="D386" s="226" t="s">
        <v>168</v>
      </c>
      <c r="E386" s="43"/>
      <c r="F386" s="227" t="s">
        <v>458</v>
      </c>
      <c r="G386" s="43"/>
      <c r="H386" s="43"/>
      <c r="I386" s="223"/>
      <c r="J386" s="43"/>
      <c r="K386" s="43"/>
      <c r="L386" s="47"/>
      <c r="M386" s="224"/>
      <c r="N386" s="225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168</v>
      </c>
      <c r="AU386" s="20" t="s">
        <v>84</v>
      </c>
    </row>
    <row r="387" s="13" customFormat="1">
      <c r="A387" s="13"/>
      <c r="B387" s="228"/>
      <c r="C387" s="229"/>
      <c r="D387" s="221" t="s">
        <v>170</v>
      </c>
      <c r="E387" s="230" t="s">
        <v>19</v>
      </c>
      <c r="F387" s="231" t="s">
        <v>350</v>
      </c>
      <c r="G387" s="229"/>
      <c r="H387" s="230" t="s">
        <v>19</v>
      </c>
      <c r="I387" s="232"/>
      <c r="J387" s="229"/>
      <c r="K387" s="229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170</v>
      </c>
      <c r="AU387" s="237" t="s">
        <v>84</v>
      </c>
      <c r="AV387" s="13" t="s">
        <v>82</v>
      </c>
      <c r="AW387" s="13" t="s">
        <v>35</v>
      </c>
      <c r="AX387" s="13" t="s">
        <v>74</v>
      </c>
      <c r="AY387" s="237" t="s">
        <v>158</v>
      </c>
    </row>
    <row r="388" s="14" customFormat="1">
      <c r="A388" s="14"/>
      <c r="B388" s="238"/>
      <c r="C388" s="239"/>
      <c r="D388" s="221" t="s">
        <v>170</v>
      </c>
      <c r="E388" s="240" t="s">
        <v>19</v>
      </c>
      <c r="F388" s="241" t="s">
        <v>459</v>
      </c>
      <c r="G388" s="239"/>
      <c r="H388" s="242">
        <v>2.1200000000000001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170</v>
      </c>
      <c r="AU388" s="248" t="s">
        <v>84</v>
      </c>
      <c r="AV388" s="14" t="s">
        <v>84</v>
      </c>
      <c r="AW388" s="14" t="s">
        <v>35</v>
      </c>
      <c r="AX388" s="14" t="s">
        <v>74</v>
      </c>
      <c r="AY388" s="248" t="s">
        <v>158</v>
      </c>
    </row>
    <row r="389" s="15" customFormat="1">
      <c r="A389" s="15"/>
      <c r="B389" s="249"/>
      <c r="C389" s="250"/>
      <c r="D389" s="221" t="s">
        <v>170</v>
      </c>
      <c r="E389" s="251" t="s">
        <v>19</v>
      </c>
      <c r="F389" s="252" t="s">
        <v>175</v>
      </c>
      <c r="G389" s="250"/>
      <c r="H389" s="253">
        <v>2.1200000000000001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9" t="s">
        <v>170</v>
      </c>
      <c r="AU389" s="259" t="s">
        <v>84</v>
      </c>
      <c r="AV389" s="15" t="s">
        <v>165</v>
      </c>
      <c r="AW389" s="15" t="s">
        <v>35</v>
      </c>
      <c r="AX389" s="15" t="s">
        <v>82</v>
      </c>
      <c r="AY389" s="259" t="s">
        <v>158</v>
      </c>
    </row>
    <row r="390" s="2" customFormat="1" ht="24.15" customHeight="1">
      <c r="A390" s="41"/>
      <c r="B390" s="42"/>
      <c r="C390" s="208" t="s">
        <v>460</v>
      </c>
      <c r="D390" s="208" t="s">
        <v>160</v>
      </c>
      <c r="E390" s="209" t="s">
        <v>461</v>
      </c>
      <c r="F390" s="210" t="s">
        <v>462</v>
      </c>
      <c r="G390" s="211" t="s">
        <v>105</v>
      </c>
      <c r="H390" s="212">
        <v>28.5</v>
      </c>
      <c r="I390" s="213"/>
      <c r="J390" s="214">
        <f>ROUND(I390*H390,2)</f>
        <v>0</v>
      </c>
      <c r="K390" s="210" t="s">
        <v>164</v>
      </c>
      <c r="L390" s="47"/>
      <c r="M390" s="215" t="s">
        <v>19</v>
      </c>
      <c r="N390" s="216" t="s">
        <v>45</v>
      </c>
      <c r="O390" s="87"/>
      <c r="P390" s="217">
        <f>O390*H390</f>
        <v>0</v>
      </c>
      <c r="Q390" s="217">
        <v>0.079210000000000003</v>
      </c>
      <c r="R390" s="217">
        <f>Q390*H390</f>
        <v>2.257485</v>
      </c>
      <c r="S390" s="217">
        <v>0</v>
      </c>
      <c r="T390" s="218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9" t="s">
        <v>165</v>
      </c>
      <c r="AT390" s="219" t="s">
        <v>160</v>
      </c>
      <c r="AU390" s="219" t="s">
        <v>84</v>
      </c>
      <c r="AY390" s="20" t="s">
        <v>158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82</v>
      </c>
      <c r="BK390" s="220">
        <f>ROUND(I390*H390,2)</f>
        <v>0</v>
      </c>
      <c r="BL390" s="20" t="s">
        <v>165</v>
      </c>
      <c r="BM390" s="219" t="s">
        <v>463</v>
      </c>
    </row>
    <row r="391" s="2" customFormat="1">
      <c r="A391" s="41"/>
      <c r="B391" s="42"/>
      <c r="C391" s="43"/>
      <c r="D391" s="221" t="s">
        <v>167</v>
      </c>
      <c r="E391" s="43"/>
      <c r="F391" s="222" t="s">
        <v>462</v>
      </c>
      <c r="G391" s="43"/>
      <c r="H391" s="43"/>
      <c r="I391" s="223"/>
      <c r="J391" s="43"/>
      <c r="K391" s="43"/>
      <c r="L391" s="47"/>
      <c r="M391" s="224"/>
      <c r="N391" s="225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167</v>
      </c>
      <c r="AU391" s="20" t="s">
        <v>84</v>
      </c>
    </row>
    <row r="392" s="2" customFormat="1">
      <c r="A392" s="41"/>
      <c r="B392" s="42"/>
      <c r="C392" s="43"/>
      <c r="D392" s="226" t="s">
        <v>168</v>
      </c>
      <c r="E392" s="43"/>
      <c r="F392" s="227" t="s">
        <v>464</v>
      </c>
      <c r="G392" s="43"/>
      <c r="H392" s="43"/>
      <c r="I392" s="223"/>
      <c r="J392" s="43"/>
      <c r="K392" s="43"/>
      <c r="L392" s="47"/>
      <c r="M392" s="224"/>
      <c r="N392" s="22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168</v>
      </c>
      <c r="AU392" s="20" t="s">
        <v>84</v>
      </c>
    </row>
    <row r="393" s="2" customFormat="1">
      <c r="A393" s="41"/>
      <c r="B393" s="42"/>
      <c r="C393" s="43"/>
      <c r="D393" s="221" t="s">
        <v>180</v>
      </c>
      <c r="E393" s="43"/>
      <c r="F393" s="260" t="s">
        <v>349</v>
      </c>
      <c r="G393" s="43"/>
      <c r="H393" s="43"/>
      <c r="I393" s="223"/>
      <c r="J393" s="43"/>
      <c r="K393" s="43"/>
      <c r="L393" s="47"/>
      <c r="M393" s="224"/>
      <c r="N393" s="225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180</v>
      </c>
      <c r="AU393" s="20" t="s">
        <v>84</v>
      </c>
    </row>
    <row r="394" s="13" customFormat="1">
      <c r="A394" s="13"/>
      <c r="B394" s="228"/>
      <c r="C394" s="229"/>
      <c r="D394" s="221" t="s">
        <v>170</v>
      </c>
      <c r="E394" s="230" t="s">
        <v>19</v>
      </c>
      <c r="F394" s="231" t="s">
        <v>361</v>
      </c>
      <c r="G394" s="229"/>
      <c r="H394" s="230" t="s">
        <v>19</v>
      </c>
      <c r="I394" s="232"/>
      <c r="J394" s="229"/>
      <c r="K394" s="229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170</v>
      </c>
      <c r="AU394" s="237" t="s">
        <v>84</v>
      </c>
      <c r="AV394" s="13" t="s">
        <v>82</v>
      </c>
      <c r="AW394" s="13" t="s">
        <v>35</v>
      </c>
      <c r="AX394" s="13" t="s">
        <v>74</v>
      </c>
      <c r="AY394" s="237" t="s">
        <v>158</v>
      </c>
    </row>
    <row r="395" s="13" customFormat="1">
      <c r="A395" s="13"/>
      <c r="B395" s="228"/>
      <c r="C395" s="229"/>
      <c r="D395" s="221" t="s">
        <v>170</v>
      </c>
      <c r="E395" s="230" t="s">
        <v>19</v>
      </c>
      <c r="F395" s="231" t="s">
        <v>362</v>
      </c>
      <c r="G395" s="229"/>
      <c r="H395" s="230" t="s">
        <v>19</v>
      </c>
      <c r="I395" s="232"/>
      <c r="J395" s="229"/>
      <c r="K395" s="229"/>
      <c r="L395" s="233"/>
      <c r="M395" s="234"/>
      <c r="N395" s="235"/>
      <c r="O395" s="235"/>
      <c r="P395" s="235"/>
      <c r="Q395" s="235"/>
      <c r="R395" s="235"/>
      <c r="S395" s="235"/>
      <c r="T395" s="23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7" t="s">
        <v>170</v>
      </c>
      <c r="AU395" s="237" t="s">
        <v>84</v>
      </c>
      <c r="AV395" s="13" t="s">
        <v>82</v>
      </c>
      <c r="AW395" s="13" t="s">
        <v>35</v>
      </c>
      <c r="AX395" s="13" t="s">
        <v>74</v>
      </c>
      <c r="AY395" s="237" t="s">
        <v>158</v>
      </c>
    </row>
    <row r="396" s="14" customFormat="1">
      <c r="A396" s="14"/>
      <c r="B396" s="238"/>
      <c r="C396" s="239"/>
      <c r="D396" s="221" t="s">
        <v>170</v>
      </c>
      <c r="E396" s="240" t="s">
        <v>19</v>
      </c>
      <c r="F396" s="241" t="s">
        <v>465</v>
      </c>
      <c r="G396" s="239"/>
      <c r="H396" s="242">
        <v>28.5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8" t="s">
        <v>170</v>
      </c>
      <c r="AU396" s="248" t="s">
        <v>84</v>
      </c>
      <c r="AV396" s="14" t="s">
        <v>84</v>
      </c>
      <c r="AW396" s="14" t="s">
        <v>35</v>
      </c>
      <c r="AX396" s="14" t="s">
        <v>74</v>
      </c>
      <c r="AY396" s="248" t="s">
        <v>158</v>
      </c>
    </row>
    <row r="397" s="15" customFormat="1">
      <c r="A397" s="15"/>
      <c r="B397" s="249"/>
      <c r="C397" s="250"/>
      <c r="D397" s="221" t="s">
        <v>170</v>
      </c>
      <c r="E397" s="251" t="s">
        <v>19</v>
      </c>
      <c r="F397" s="252" t="s">
        <v>175</v>
      </c>
      <c r="G397" s="250"/>
      <c r="H397" s="253">
        <v>28.5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9" t="s">
        <v>170</v>
      </c>
      <c r="AU397" s="259" t="s">
        <v>84</v>
      </c>
      <c r="AV397" s="15" t="s">
        <v>165</v>
      </c>
      <c r="AW397" s="15" t="s">
        <v>35</v>
      </c>
      <c r="AX397" s="15" t="s">
        <v>82</v>
      </c>
      <c r="AY397" s="259" t="s">
        <v>158</v>
      </c>
    </row>
    <row r="398" s="2" customFormat="1" ht="24.15" customHeight="1">
      <c r="A398" s="41"/>
      <c r="B398" s="42"/>
      <c r="C398" s="208" t="s">
        <v>466</v>
      </c>
      <c r="D398" s="208" t="s">
        <v>160</v>
      </c>
      <c r="E398" s="209" t="s">
        <v>467</v>
      </c>
      <c r="F398" s="210" t="s">
        <v>468</v>
      </c>
      <c r="G398" s="211" t="s">
        <v>105</v>
      </c>
      <c r="H398" s="212">
        <v>64.936999999999998</v>
      </c>
      <c r="I398" s="213"/>
      <c r="J398" s="214">
        <f>ROUND(I398*H398,2)</f>
        <v>0</v>
      </c>
      <c r="K398" s="210" t="s">
        <v>164</v>
      </c>
      <c r="L398" s="47"/>
      <c r="M398" s="215" t="s">
        <v>19</v>
      </c>
      <c r="N398" s="216" t="s">
        <v>45</v>
      </c>
      <c r="O398" s="87"/>
      <c r="P398" s="217">
        <f>O398*H398</f>
        <v>0</v>
      </c>
      <c r="Q398" s="217">
        <v>0.058970000000000002</v>
      </c>
      <c r="R398" s="217">
        <f>Q398*H398</f>
        <v>3.8293348900000002</v>
      </c>
      <c r="S398" s="217">
        <v>0</v>
      </c>
      <c r="T398" s="218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9" t="s">
        <v>165</v>
      </c>
      <c r="AT398" s="219" t="s">
        <v>160</v>
      </c>
      <c r="AU398" s="219" t="s">
        <v>84</v>
      </c>
      <c r="AY398" s="20" t="s">
        <v>158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82</v>
      </c>
      <c r="BK398" s="220">
        <f>ROUND(I398*H398,2)</f>
        <v>0</v>
      </c>
      <c r="BL398" s="20" t="s">
        <v>165</v>
      </c>
      <c r="BM398" s="219" t="s">
        <v>469</v>
      </c>
    </row>
    <row r="399" s="2" customFormat="1">
      <c r="A399" s="41"/>
      <c r="B399" s="42"/>
      <c r="C399" s="43"/>
      <c r="D399" s="221" t="s">
        <v>167</v>
      </c>
      <c r="E399" s="43"/>
      <c r="F399" s="222" t="s">
        <v>468</v>
      </c>
      <c r="G399" s="43"/>
      <c r="H399" s="43"/>
      <c r="I399" s="223"/>
      <c r="J399" s="43"/>
      <c r="K399" s="43"/>
      <c r="L399" s="47"/>
      <c r="M399" s="224"/>
      <c r="N399" s="225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167</v>
      </c>
      <c r="AU399" s="20" t="s">
        <v>84</v>
      </c>
    </row>
    <row r="400" s="2" customFormat="1">
      <c r="A400" s="41"/>
      <c r="B400" s="42"/>
      <c r="C400" s="43"/>
      <c r="D400" s="226" t="s">
        <v>168</v>
      </c>
      <c r="E400" s="43"/>
      <c r="F400" s="227" t="s">
        <v>470</v>
      </c>
      <c r="G400" s="43"/>
      <c r="H400" s="43"/>
      <c r="I400" s="223"/>
      <c r="J400" s="43"/>
      <c r="K400" s="43"/>
      <c r="L400" s="47"/>
      <c r="M400" s="224"/>
      <c r="N400" s="22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168</v>
      </c>
      <c r="AU400" s="20" t="s">
        <v>84</v>
      </c>
    </row>
    <row r="401" s="13" customFormat="1">
      <c r="A401" s="13"/>
      <c r="B401" s="228"/>
      <c r="C401" s="229"/>
      <c r="D401" s="221" t="s">
        <v>170</v>
      </c>
      <c r="E401" s="230" t="s">
        <v>19</v>
      </c>
      <c r="F401" s="231" t="s">
        <v>371</v>
      </c>
      <c r="G401" s="229"/>
      <c r="H401" s="230" t="s">
        <v>19</v>
      </c>
      <c r="I401" s="232"/>
      <c r="J401" s="229"/>
      <c r="K401" s="229"/>
      <c r="L401" s="233"/>
      <c r="M401" s="234"/>
      <c r="N401" s="235"/>
      <c r="O401" s="235"/>
      <c r="P401" s="235"/>
      <c r="Q401" s="235"/>
      <c r="R401" s="235"/>
      <c r="S401" s="235"/>
      <c r="T401" s="23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7" t="s">
        <v>170</v>
      </c>
      <c r="AU401" s="237" t="s">
        <v>84</v>
      </c>
      <c r="AV401" s="13" t="s">
        <v>82</v>
      </c>
      <c r="AW401" s="13" t="s">
        <v>35</v>
      </c>
      <c r="AX401" s="13" t="s">
        <v>74</v>
      </c>
      <c r="AY401" s="237" t="s">
        <v>158</v>
      </c>
    </row>
    <row r="402" s="14" customFormat="1">
      <c r="A402" s="14"/>
      <c r="B402" s="238"/>
      <c r="C402" s="239"/>
      <c r="D402" s="221" t="s">
        <v>170</v>
      </c>
      <c r="E402" s="240" t="s">
        <v>19</v>
      </c>
      <c r="F402" s="241" t="s">
        <v>471</v>
      </c>
      <c r="G402" s="239"/>
      <c r="H402" s="242">
        <v>44.145000000000003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8" t="s">
        <v>170</v>
      </c>
      <c r="AU402" s="248" t="s">
        <v>84</v>
      </c>
      <c r="AV402" s="14" t="s">
        <v>84</v>
      </c>
      <c r="AW402" s="14" t="s">
        <v>35</v>
      </c>
      <c r="AX402" s="14" t="s">
        <v>74</v>
      </c>
      <c r="AY402" s="248" t="s">
        <v>158</v>
      </c>
    </row>
    <row r="403" s="14" customFormat="1">
      <c r="A403" s="14"/>
      <c r="B403" s="238"/>
      <c r="C403" s="239"/>
      <c r="D403" s="221" t="s">
        <v>170</v>
      </c>
      <c r="E403" s="240" t="s">
        <v>19</v>
      </c>
      <c r="F403" s="241" t="s">
        <v>472</v>
      </c>
      <c r="G403" s="239"/>
      <c r="H403" s="242">
        <v>20.058</v>
      </c>
      <c r="I403" s="243"/>
      <c r="J403" s="239"/>
      <c r="K403" s="239"/>
      <c r="L403" s="244"/>
      <c r="M403" s="245"/>
      <c r="N403" s="246"/>
      <c r="O403" s="246"/>
      <c r="P403" s="246"/>
      <c r="Q403" s="246"/>
      <c r="R403" s="246"/>
      <c r="S403" s="246"/>
      <c r="T403" s="24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8" t="s">
        <v>170</v>
      </c>
      <c r="AU403" s="248" t="s">
        <v>84</v>
      </c>
      <c r="AV403" s="14" t="s">
        <v>84</v>
      </c>
      <c r="AW403" s="14" t="s">
        <v>35</v>
      </c>
      <c r="AX403" s="14" t="s">
        <v>74</v>
      </c>
      <c r="AY403" s="248" t="s">
        <v>158</v>
      </c>
    </row>
    <row r="404" s="14" customFormat="1">
      <c r="A404" s="14"/>
      <c r="B404" s="238"/>
      <c r="C404" s="239"/>
      <c r="D404" s="221" t="s">
        <v>170</v>
      </c>
      <c r="E404" s="240" t="s">
        <v>19</v>
      </c>
      <c r="F404" s="241" t="s">
        <v>473</v>
      </c>
      <c r="G404" s="239"/>
      <c r="H404" s="242">
        <v>2.3100000000000001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170</v>
      </c>
      <c r="AU404" s="248" t="s">
        <v>84</v>
      </c>
      <c r="AV404" s="14" t="s">
        <v>84</v>
      </c>
      <c r="AW404" s="14" t="s">
        <v>35</v>
      </c>
      <c r="AX404" s="14" t="s">
        <v>74</v>
      </c>
      <c r="AY404" s="248" t="s">
        <v>158</v>
      </c>
    </row>
    <row r="405" s="14" customFormat="1">
      <c r="A405" s="14"/>
      <c r="B405" s="238"/>
      <c r="C405" s="239"/>
      <c r="D405" s="221" t="s">
        <v>170</v>
      </c>
      <c r="E405" s="240" t="s">
        <v>19</v>
      </c>
      <c r="F405" s="241" t="s">
        <v>474</v>
      </c>
      <c r="G405" s="239"/>
      <c r="H405" s="242">
        <v>-1.5760000000000001</v>
      </c>
      <c r="I405" s="243"/>
      <c r="J405" s="239"/>
      <c r="K405" s="239"/>
      <c r="L405" s="244"/>
      <c r="M405" s="245"/>
      <c r="N405" s="246"/>
      <c r="O405" s="246"/>
      <c r="P405" s="246"/>
      <c r="Q405" s="246"/>
      <c r="R405" s="246"/>
      <c r="S405" s="246"/>
      <c r="T405" s="24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8" t="s">
        <v>170</v>
      </c>
      <c r="AU405" s="248" t="s">
        <v>84</v>
      </c>
      <c r="AV405" s="14" t="s">
        <v>84</v>
      </c>
      <c r="AW405" s="14" t="s">
        <v>35</v>
      </c>
      <c r="AX405" s="14" t="s">
        <v>74</v>
      </c>
      <c r="AY405" s="248" t="s">
        <v>158</v>
      </c>
    </row>
    <row r="406" s="15" customFormat="1">
      <c r="A406" s="15"/>
      <c r="B406" s="249"/>
      <c r="C406" s="250"/>
      <c r="D406" s="221" t="s">
        <v>170</v>
      </c>
      <c r="E406" s="251" t="s">
        <v>19</v>
      </c>
      <c r="F406" s="252" t="s">
        <v>175</v>
      </c>
      <c r="G406" s="250"/>
      <c r="H406" s="253">
        <v>64.937000000000012</v>
      </c>
      <c r="I406" s="254"/>
      <c r="J406" s="250"/>
      <c r="K406" s="250"/>
      <c r="L406" s="255"/>
      <c r="M406" s="256"/>
      <c r="N406" s="257"/>
      <c r="O406" s="257"/>
      <c r="P406" s="257"/>
      <c r="Q406" s="257"/>
      <c r="R406" s="257"/>
      <c r="S406" s="257"/>
      <c r="T406" s="25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9" t="s">
        <v>170</v>
      </c>
      <c r="AU406" s="259" t="s">
        <v>84</v>
      </c>
      <c r="AV406" s="15" t="s">
        <v>165</v>
      </c>
      <c r="AW406" s="15" t="s">
        <v>35</v>
      </c>
      <c r="AX406" s="15" t="s">
        <v>82</v>
      </c>
      <c r="AY406" s="259" t="s">
        <v>158</v>
      </c>
    </row>
    <row r="407" s="2" customFormat="1" ht="24.15" customHeight="1">
      <c r="A407" s="41"/>
      <c r="B407" s="42"/>
      <c r="C407" s="208" t="s">
        <v>475</v>
      </c>
      <c r="D407" s="208" t="s">
        <v>160</v>
      </c>
      <c r="E407" s="209" t="s">
        <v>476</v>
      </c>
      <c r="F407" s="210" t="s">
        <v>477</v>
      </c>
      <c r="G407" s="211" t="s">
        <v>105</v>
      </c>
      <c r="H407" s="212">
        <v>120.209</v>
      </c>
      <c r="I407" s="213"/>
      <c r="J407" s="214">
        <f>ROUND(I407*H407,2)</f>
        <v>0</v>
      </c>
      <c r="K407" s="210" t="s">
        <v>164</v>
      </c>
      <c r="L407" s="47"/>
      <c r="M407" s="215" t="s">
        <v>19</v>
      </c>
      <c r="N407" s="216" t="s">
        <v>45</v>
      </c>
      <c r="O407" s="87"/>
      <c r="P407" s="217">
        <f>O407*H407</f>
        <v>0</v>
      </c>
      <c r="Q407" s="217">
        <v>0.07571</v>
      </c>
      <c r="R407" s="217">
        <f>Q407*H407</f>
        <v>9.1010233899999999</v>
      </c>
      <c r="S407" s="217">
        <v>0</v>
      </c>
      <c r="T407" s="218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9" t="s">
        <v>165</v>
      </c>
      <c r="AT407" s="219" t="s">
        <v>160</v>
      </c>
      <c r="AU407" s="219" t="s">
        <v>84</v>
      </c>
      <c r="AY407" s="20" t="s">
        <v>158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82</v>
      </c>
      <c r="BK407" s="220">
        <f>ROUND(I407*H407,2)</f>
        <v>0</v>
      </c>
      <c r="BL407" s="20" t="s">
        <v>165</v>
      </c>
      <c r="BM407" s="219" t="s">
        <v>478</v>
      </c>
    </row>
    <row r="408" s="2" customFormat="1">
      <c r="A408" s="41"/>
      <c r="B408" s="42"/>
      <c r="C408" s="43"/>
      <c r="D408" s="221" t="s">
        <v>167</v>
      </c>
      <c r="E408" s="43"/>
      <c r="F408" s="222" t="s">
        <v>477</v>
      </c>
      <c r="G408" s="43"/>
      <c r="H408" s="43"/>
      <c r="I408" s="223"/>
      <c r="J408" s="43"/>
      <c r="K408" s="43"/>
      <c r="L408" s="47"/>
      <c r="M408" s="224"/>
      <c r="N408" s="225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167</v>
      </c>
      <c r="AU408" s="20" t="s">
        <v>84</v>
      </c>
    </row>
    <row r="409" s="2" customFormat="1">
      <c r="A409" s="41"/>
      <c r="B409" s="42"/>
      <c r="C409" s="43"/>
      <c r="D409" s="226" t="s">
        <v>168</v>
      </c>
      <c r="E409" s="43"/>
      <c r="F409" s="227" t="s">
        <v>479</v>
      </c>
      <c r="G409" s="43"/>
      <c r="H409" s="43"/>
      <c r="I409" s="223"/>
      <c r="J409" s="43"/>
      <c r="K409" s="43"/>
      <c r="L409" s="47"/>
      <c r="M409" s="224"/>
      <c r="N409" s="22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168</v>
      </c>
      <c r="AU409" s="20" t="s">
        <v>84</v>
      </c>
    </row>
    <row r="410" s="13" customFormat="1">
      <c r="A410" s="13"/>
      <c r="B410" s="228"/>
      <c r="C410" s="229"/>
      <c r="D410" s="221" t="s">
        <v>170</v>
      </c>
      <c r="E410" s="230" t="s">
        <v>19</v>
      </c>
      <c r="F410" s="231" t="s">
        <v>371</v>
      </c>
      <c r="G410" s="229"/>
      <c r="H410" s="230" t="s">
        <v>19</v>
      </c>
      <c r="I410" s="232"/>
      <c r="J410" s="229"/>
      <c r="K410" s="229"/>
      <c r="L410" s="233"/>
      <c r="M410" s="234"/>
      <c r="N410" s="235"/>
      <c r="O410" s="235"/>
      <c r="P410" s="235"/>
      <c r="Q410" s="235"/>
      <c r="R410" s="235"/>
      <c r="S410" s="235"/>
      <c r="T410" s="23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7" t="s">
        <v>170</v>
      </c>
      <c r="AU410" s="237" t="s">
        <v>84</v>
      </c>
      <c r="AV410" s="13" t="s">
        <v>82</v>
      </c>
      <c r="AW410" s="13" t="s">
        <v>35</v>
      </c>
      <c r="AX410" s="13" t="s">
        <v>74</v>
      </c>
      <c r="AY410" s="237" t="s">
        <v>158</v>
      </c>
    </row>
    <row r="411" s="14" customFormat="1">
      <c r="A411" s="14"/>
      <c r="B411" s="238"/>
      <c r="C411" s="239"/>
      <c r="D411" s="221" t="s">
        <v>170</v>
      </c>
      <c r="E411" s="240" t="s">
        <v>19</v>
      </c>
      <c r="F411" s="241" t="s">
        <v>480</v>
      </c>
      <c r="G411" s="239"/>
      <c r="H411" s="242">
        <v>25.353000000000002</v>
      </c>
      <c r="I411" s="243"/>
      <c r="J411" s="239"/>
      <c r="K411" s="239"/>
      <c r="L411" s="244"/>
      <c r="M411" s="245"/>
      <c r="N411" s="246"/>
      <c r="O411" s="246"/>
      <c r="P411" s="246"/>
      <c r="Q411" s="246"/>
      <c r="R411" s="246"/>
      <c r="S411" s="246"/>
      <c r="T411" s="24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8" t="s">
        <v>170</v>
      </c>
      <c r="AU411" s="248" t="s">
        <v>84</v>
      </c>
      <c r="AV411" s="14" t="s">
        <v>84</v>
      </c>
      <c r="AW411" s="14" t="s">
        <v>35</v>
      </c>
      <c r="AX411" s="14" t="s">
        <v>74</v>
      </c>
      <c r="AY411" s="248" t="s">
        <v>158</v>
      </c>
    </row>
    <row r="412" s="14" customFormat="1">
      <c r="A412" s="14"/>
      <c r="B412" s="238"/>
      <c r="C412" s="239"/>
      <c r="D412" s="221" t="s">
        <v>170</v>
      </c>
      <c r="E412" s="240" t="s">
        <v>19</v>
      </c>
      <c r="F412" s="241" t="s">
        <v>481</v>
      </c>
      <c r="G412" s="239"/>
      <c r="H412" s="242">
        <v>109.145</v>
      </c>
      <c r="I412" s="243"/>
      <c r="J412" s="239"/>
      <c r="K412" s="239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170</v>
      </c>
      <c r="AU412" s="248" t="s">
        <v>84</v>
      </c>
      <c r="AV412" s="14" t="s">
        <v>84</v>
      </c>
      <c r="AW412" s="14" t="s">
        <v>35</v>
      </c>
      <c r="AX412" s="14" t="s">
        <v>74</v>
      </c>
      <c r="AY412" s="248" t="s">
        <v>158</v>
      </c>
    </row>
    <row r="413" s="14" customFormat="1">
      <c r="A413" s="14"/>
      <c r="B413" s="238"/>
      <c r="C413" s="239"/>
      <c r="D413" s="221" t="s">
        <v>170</v>
      </c>
      <c r="E413" s="240" t="s">
        <v>19</v>
      </c>
      <c r="F413" s="241" t="s">
        <v>482</v>
      </c>
      <c r="G413" s="239"/>
      <c r="H413" s="242">
        <v>-13.077</v>
      </c>
      <c r="I413" s="243"/>
      <c r="J413" s="239"/>
      <c r="K413" s="239"/>
      <c r="L413" s="244"/>
      <c r="M413" s="245"/>
      <c r="N413" s="246"/>
      <c r="O413" s="246"/>
      <c r="P413" s="246"/>
      <c r="Q413" s="246"/>
      <c r="R413" s="246"/>
      <c r="S413" s="246"/>
      <c r="T413" s="24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8" t="s">
        <v>170</v>
      </c>
      <c r="AU413" s="248" t="s">
        <v>84</v>
      </c>
      <c r="AV413" s="14" t="s">
        <v>84</v>
      </c>
      <c r="AW413" s="14" t="s">
        <v>35</v>
      </c>
      <c r="AX413" s="14" t="s">
        <v>74</v>
      </c>
      <c r="AY413" s="248" t="s">
        <v>158</v>
      </c>
    </row>
    <row r="414" s="14" customFormat="1">
      <c r="A414" s="14"/>
      <c r="B414" s="238"/>
      <c r="C414" s="239"/>
      <c r="D414" s="221" t="s">
        <v>170</v>
      </c>
      <c r="E414" s="240" t="s">
        <v>19</v>
      </c>
      <c r="F414" s="241" t="s">
        <v>483</v>
      </c>
      <c r="G414" s="239"/>
      <c r="H414" s="242">
        <v>-1.212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170</v>
      </c>
      <c r="AU414" s="248" t="s">
        <v>84</v>
      </c>
      <c r="AV414" s="14" t="s">
        <v>84</v>
      </c>
      <c r="AW414" s="14" t="s">
        <v>35</v>
      </c>
      <c r="AX414" s="14" t="s">
        <v>74</v>
      </c>
      <c r="AY414" s="248" t="s">
        <v>158</v>
      </c>
    </row>
    <row r="415" s="15" customFormat="1">
      <c r="A415" s="15"/>
      <c r="B415" s="249"/>
      <c r="C415" s="250"/>
      <c r="D415" s="221" t="s">
        <v>170</v>
      </c>
      <c r="E415" s="251" t="s">
        <v>19</v>
      </c>
      <c r="F415" s="252" t="s">
        <v>175</v>
      </c>
      <c r="G415" s="250"/>
      <c r="H415" s="253">
        <v>120.20899999999999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9" t="s">
        <v>170</v>
      </c>
      <c r="AU415" s="259" t="s">
        <v>84</v>
      </c>
      <c r="AV415" s="15" t="s">
        <v>165</v>
      </c>
      <c r="AW415" s="15" t="s">
        <v>35</v>
      </c>
      <c r="AX415" s="15" t="s">
        <v>82</v>
      </c>
      <c r="AY415" s="259" t="s">
        <v>158</v>
      </c>
    </row>
    <row r="416" s="2" customFormat="1" ht="16.5" customHeight="1">
      <c r="A416" s="41"/>
      <c r="B416" s="42"/>
      <c r="C416" s="208" t="s">
        <v>484</v>
      </c>
      <c r="D416" s="208" t="s">
        <v>160</v>
      </c>
      <c r="E416" s="209" t="s">
        <v>485</v>
      </c>
      <c r="F416" s="210" t="s">
        <v>486</v>
      </c>
      <c r="G416" s="211" t="s">
        <v>316</v>
      </c>
      <c r="H416" s="212">
        <v>16.550000000000001</v>
      </c>
      <c r="I416" s="213"/>
      <c r="J416" s="214">
        <f>ROUND(I416*H416,2)</f>
        <v>0</v>
      </c>
      <c r="K416" s="210" t="s">
        <v>164</v>
      </c>
      <c r="L416" s="47"/>
      <c r="M416" s="215" t="s">
        <v>19</v>
      </c>
      <c r="N416" s="216" t="s">
        <v>45</v>
      </c>
      <c r="O416" s="87"/>
      <c r="P416" s="217">
        <f>O416*H416</f>
        <v>0</v>
      </c>
      <c r="Q416" s="217">
        <v>8.0000000000000007E-05</v>
      </c>
      <c r="R416" s="217">
        <f>Q416*H416</f>
        <v>0.0013240000000000001</v>
      </c>
      <c r="S416" s="217">
        <v>0</v>
      </c>
      <c r="T416" s="21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9" t="s">
        <v>165</v>
      </c>
      <c r="AT416" s="219" t="s">
        <v>160</v>
      </c>
      <c r="AU416" s="219" t="s">
        <v>84</v>
      </c>
      <c r="AY416" s="20" t="s">
        <v>158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82</v>
      </c>
      <c r="BK416" s="220">
        <f>ROUND(I416*H416,2)</f>
        <v>0</v>
      </c>
      <c r="BL416" s="20" t="s">
        <v>165</v>
      </c>
      <c r="BM416" s="219" t="s">
        <v>487</v>
      </c>
    </row>
    <row r="417" s="2" customFormat="1">
      <c r="A417" s="41"/>
      <c r="B417" s="42"/>
      <c r="C417" s="43"/>
      <c r="D417" s="221" t="s">
        <v>167</v>
      </c>
      <c r="E417" s="43"/>
      <c r="F417" s="222" t="s">
        <v>486</v>
      </c>
      <c r="G417" s="43"/>
      <c r="H417" s="43"/>
      <c r="I417" s="223"/>
      <c r="J417" s="43"/>
      <c r="K417" s="43"/>
      <c r="L417" s="47"/>
      <c r="M417" s="224"/>
      <c r="N417" s="22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167</v>
      </c>
      <c r="AU417" s="20" t="s">
        <v>84</v>
      </c>
    </row>
    <row r="418" s="2" customFormat="1">
      <c r="A418" s="41"/>
      <c r="B418" s="42"/>
      <c r="C418" s="43"/>
      <c r="D418" s="226" t="s">
        <v>168</v>
      </c>
      <c r="E418" s="43"/>
      <c r="F418" s="227" t="s">
        <v>488</v>
      </c>
      <c r="G418" s="43"/>
      <c r="H418" s="43"/>
      <c r="I418" s="223"/>
      <c r="J418" s="43"/>
      <c r="K418" s="43"/>
      <c r="L418" s="47"/>
      <c r="M418" s="224"/>
      <c r="N418" s="22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168</v>
      </c>
      <c r="AU418" s="20" t="s">
        <v>84</v>
      </c>
    </row>
    <row r="419" s="13" customFormat="1">
      <c r="A419" s="13"/>
      <c r="B419" s="228"/>
      <c r="C419" s="229"/>
      <c r="D419" s="221" t="s">
        <v>170</v>
      </c>
      <c r="E419" s="230" t="s">
        <v>19</v>
      </c>
      <c r="F419" s="231" t="s">
        <v>371</v>
      </c>
      <c r="G419" s="229"/>
      <c r="H419" s="230" t="s">
        <v>19</v>
      </c>
      <c r="I419" s="232"/>
      <c r="J419" s="229"/>
      <c r="K419" s="229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170</v>
      </c>
      <c r="AU419" s="237" t="s">
        <v>84</v>
      </c>
      <c r="AV419" s="13" t="s">
        <v>82</v>
      </c>
      <c r="AW419" s="13" t="s">
        <v>35</v>
      </c>
      <c r="AX419" s="13" t="s">
        <v>74</v>
      </c>
      <c r="AY419" s="237" t="s">
        <v>158</v>
      </c>
    </row>
    <row r="420" s="14" customFormat="1">
      <c r="A420" s="14"/>
      <c r="B420" s="238"/>
      <c r="C420" s="239"/>
      <c r="D420" s="221" t="s">
        <v>170</v>
      </c>
      <c r="E420" s="240" t="s">
        <v>19</v>
      </c>
      <c r="F420" s="241" t="s">
        <v>489</v>
      </c>
      <c r="G420" s="239"/>
      <c r="H420" s="242">
        <v>16.550000000000001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170</v>
      </c>
      <c r="AU420" s="248" t="s">
        <v>84</v>
      </c>
      <c r="AV420" s="14" t="s">
        <v>84</v>
      </c>
      <c r="AW420" s="14" t="s">
        <v>35</v>
      </c>
      <c r="AX420" s="14" t="s">
        <v>74</v>
      </c>
      <c r="AY420" s="248" t="s">
        <v>158</v>
      </c>
    </row>
    <row r="421" s="15" customFormat="1">
      <c r="A421" s="15"/>
      <c r="B421" s="249"/>
      <c r="C421" s="250"/>
      <c r="D421" s="221" t="s">
        <v>170</v>
      </c>
      <c r="E421" s="251" t="s">
        <v>19</v>
      </c>
      <c r="F421" s="252" t="s">
        <v>175</v>
      </c>
      <c r="G421" s="250"/>
      <c r="H421" s="253">
        <v>16.550000000000001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9" t="s">
        <v>170</v>
      </c>
      <c r="AU421" s="259" t="s">
        <v>84</v>
      </c>
      <c r="AV421" s="15" t="s">
        <v>165</v>
      </c>
      <c r="AW421" s="15" t="s">
        <v>35</v>
      </c>
      <c r="AX421" s="15" t="s">
        <v>82</v>
      </c>
      <c r="AY421" s="259" t="s">
        <v>158</v>
      </c>
    </row>
    <row r="422" s="2" customFormat="1" ht="16.5" customHeight="1">
      <c r="A422" s="41"/>
      <c r="B422" s="42"/>
      <c r="C422" s="208" t="s">
        <v>490</v>
      </c>
      <c r="D422" s="208" t="s">
        <v>160</v>
      </c>
      <c r="E422" s="209" t="s">
        <v>491</v>
      </c>
      <c r="F422" s="210" t="s">
        <v>492</v>
      </c>
      <c r="G422" s="211" t="s">
        <v>316</v>
      </c>
      <c r="H422" s="212">
        <v>34.005000000000003</v>
      </c>
      <c r="I422" s="213"/>
      <c r="J422" s="214">
        <f>ROUND(I422*H422,2)</f>
        <v>0</v>
      </c>
      <c r="K422" s="210" t="s">
        <v>164</v>
      </c>
      <c r="L422" s="47"/>
      <c r="M422" s="215" t="s">
        <v>19</v>
      </c>
      <c r="N422" s="216" t="s">
        <v>45</v>
      </c>
      <c r="O422" s="87"/>
      <c r="P422" s="217">
        <f>O422*H422</f>
        <v>0</v>
      </c>
      <c r="Q422" s="217">
        <v>0.00012</v>
      </c>
      <c r="R422" s="217">
        <f>Q422*H422</f>
        <v>0.0040806000000000002</v>
      </c>
      <c r="S422" s="217">
        <v>0</v>
      </c>
      <c r="T422" s="218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9" t="s">
        <v>165</v>
      </c>
      <c r="AT422" s="219" t="s">
        <v>160</v>
      </c>
      <c r="AU422" s="219" t="s">
        <v>84</v>
      </c>
      <c r="AY422" s="20" t="s">
        <v>158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82</v>
      </c>
      <c r="BK422" s="220">
        <f>ROUND(I422*H422,2)</f>
        <v>0</v>
      </c>
      <c r="BL422" s="20" t="s">
        <v>165</v>
      </c>
      <c r="BM422" s="219" t="s">
        <v>493</v>
      </c>
    </row>
    <row r="423" s="2" customFormat="1">
      <c r="A423" s="41"/>
      <c r="B423" s="42"/>
      <c r="C423" s="43"/>
      <c r="D423" s="221" t="s">
        <v>167</v>
      </c>
      <c r="E423" s="43"/>
      <c r="F423" s="222" t="s">
        <v>492</v>
      </c>
      <c r="G423" s="43"/>
      <c r="H423" s="43"/>
      <c r="I423" s="223"/>
      <c r="J423" s="43"/>
      <c r="K423" s="43"/>
      <c r="L423" s="47"/>
      <c r="M423" s="224"/>
      <c r="N423" s="225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167</v>
      </c>
      <c r="AU423" s="20" t="s">
        <v>84</v>
      </c>
    </row>
    <row r="424" s="2" customFormat="1">
      <c r="A424" s="41"/>
      <c r="B424" s="42"/>
      <c r="C424" s="43"/>
      <c r="D424" s="226" t="s">
        <v>168</v>
      </c>
      <c r="E424" s="43"/>
      <c r="F424" s="227" t="s">
        <v>494</v>
      </c>
      <c r="G424" s="43"/>
      <c r="H424" s="43"/>
      <c r="I424" s="223"/>
      <c r="J424" s="43"/>
      <c r="K424" s="43"/>
      <c r="L424" s="47"/>
      <c r="M424" s="224"/>
      <c r="N424" s="225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168</v>
      </c>
      <c r="AU424" s="20" t="s">
        <v>84</v>
      </c>
    </row>
    <row r="425" s="13" customFormat="1">
      <c r="A425" s="13"/>
      <c r="B425" s="228"/>
      <c r="C425" s="229"/>
      <c r="D425" s="221" t="s">
        <v>170</v>
      </c>
      <c r="E425" s="230" t="s">
        <v>19</v>
      </c>
      <c r="F425" s="231" t="s">
        <v>371</v>
      </c>
      <c r="G425" s="229"/>
      <c r="H425" s="230" t="s">
        <v>19</v>
      </c>
      <c r="I425" s="232"/>
      <c r="J425" s="229"/>
      <c r="K425" s="229"/>
      <c r="L425" s="233"/>
      <c r="M425" s="234"/>
      <c r="N425" s="235"/>
      <c r="O425" s="235"/>
      <c r="P425" s="235"/>
      <c r="Q425" s="235"/>
      <c r="R425" s="235"/>
      <c r="S425" s="235"/>
      <c r="T425" s="23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7" t="s">
        <v>170</v>
      </c>
      <c r="AU425" s="237" t="s">
        <v>84</v>
      </c>
      <c r="AV425" s="13" t="s">
        <v>82</v>
      </c>
      <c r="AW425" s="13" t="s">
        <v>35</v>
      </c>
      <c r="AX425" s="13" t="s">
        <v>74</v>
      </c>
      <c r="AY425" s="237" t="s">
        <v>158</v>
      </c>
    </row>
    <row r="426" s="14" customFormat="1">
      <c r="A426" s="14"/>
      <c r="B426" s="238"/>
      <c r="C426" s="239"/>
      <c r="D426" s="221" t="s">
        <v>170</v>
      </c>
      <c r="E426" s="240" t="s">
        <v>19</v>
      </c>
      <c r="F426" s="241" t="s">
        <v>495</v>
      </c>
      <c r="G426" s="239"/>
      <c r="H426" s="242">
        <v>34.005000000000003</v>
      </c>
      <c r="I426" s="243"/>
      <c r="J426" s="239"/>
      <c r="K426" s="239"/>
      <c r="L426" s="244"/>
      <c r="M426" s="245"/>
      <c r="N426" s="246"/>
      <c r="O426" s="246"/>
      <c r="P426" s="246"/>
      <c r="Q426" s="246"/>
      <c r="R426" s="246"/>
      <c r="S426" s="246"/>
      <c r="T426" s="24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8" t="s">
        <v>170</v>
      </c>
      <c r="AU426" s="248" t="s">
        <v>84</v>
      </c>
      <c r="AV426" s="14" t="s">
        <v>84</v>
      </c>
      <c r="AW426" s="14" t="s">
        <v>35</v>
      </c>
      <c r="AX426" s="14" t="s">
        <v>74</v>
      </c>
      <c r="AY426" s="248" t="s">
        <v>158</v>
      </c>
    </row>
    <row r="427" s="15" customFormat="1">
      <c r="A427" s="15"/>
      <c r="B427" s="249"/>
      <c r="C427" s="250"/>
      <c r="D427" s="221" t="s">
        <v>170</v>
      </c>
      <c r="E427" s="251" t="s">
        <v>19</v>
      </c>
      <c r="F427" s="252" t="s">
        <v>175</v>
      </c>
      <c r="G427" s="250"/>
      <c r="H427" s="253">
        <v>34.005000000000003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9" t="s">
        <v>170</v>
      </c>
      <c r="AU427" s="259" t="s">
        <v>84</v>
      </c>
      <c r="AV427" s="15" t="s">
        <v>165</v>
      </c>
      <c r="AW427" s="15" t="s">
        <v>35</v>
      </c>
      <c r="AX427" s="15" t="s">
        <v>82</v>
      </c>
      <c r="AY427" s="259" t="s">
        <v>158</v>
      </c>
    </row>
    <row r="428" s="2" customFormat="1" ht="16.5" customHeight="1">
      <c r="A428" s="41"/>
      <c r="B428" s="42"/>
      <c r="C428" s="208" t="s">
        <v>496</v>
      </c>
      <c r="D428" s="208" t="s">
        <v>160</v>
      </c>
      <c r="E428" s="209" t="s">
        <v>497</v>
      </c>
      <c r="F428" s="210" t="s">
        <v>498</v>
      </c>
      <c r="G428" s="211" t="s">
        <v>316</v>
      </c>
      <c r="H428" s="212">
        <v>98.299999999999997</v>
      </c>
      <c r="I428" s="213"/>
      <c r="J428" s="214">
        <f>ROUND(I428*H428,2)</f>
        <v>0</v>
      </c>
      <c r="K428" s="210" t="s">
        <v>164</v>
      </c>
      <c r="L428" s="47"/>
      <c r="M428" s="215" t="s">
        <v>19</v>
      </c>
      <c r="N428" s="216" t="s">
        <v>45</v>
      </c>
      <c r="O428" s="87"/>
      <c r="P428" s="217">
        <f>O428*H428</f>
        <v>0</v>
      </c>
      <c r="Q428" s="217">
        <v>0.00020000000000000001</v>
      </c>
      <c r="R428" s="217">
        <f>Q428*H428</f>
        <v>0.01966</v>
      </c>
      <c r="S428" s="217">
        <v>0</v>
      </c>
      <c r="T428" s="218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9" t="s">
        <v>165</v>
      </c>
      <c r="AT428" s="219" t="s">
        <v>160</v>
      </c>
      <c r="AU428" s="219" t="s">
        <v>84</v>
      </c>
      <c r="AY428" s="20" t="s">
        <v>158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82</v>
      </c>
      <c r="BK428" s="220">
        <f>ROUND(I428*H428,2)</f>
        <v>0</v>
      </c>
      <c r="BL428" s="20" t="s">
        <v>165</v>
      </c>
      <c r="BM428" s="219" t="s">
        <v>499</v>
      </c>
    </row>
    <row r="429" s="2" customFormat="1">
      <c r="A429" s="41"/>
      <c r="B429" s="42"/>
      <c r="C429" s="43"/>
      <c r="D429" s="221" t="s">
        <v>167</v>
      </c>
      <c r="E429" s="43"/>
      <c r="F429" s="222" t="s">
        <v>498</v>
      </c>
      <c r="G429" s="43"/>
      <c r="H429" s="43"/>
      <c r="I429" s="223"/>
      <c r="J429" s="43"/>
      <c r="K429" s="43"/>
      <c r="L429" s="47"/>
      <c r="M429" s="224"/>
      <c r="N429" s="225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167</v>
      </c>
      <c r="AU429" s="20" t="s">
        <v>84</v>
      </c>
    </row>
    <row r="430" s="2" customFormat="1">
      <c r="A430" s="41"/>
      <c r="B430" s="42"/>
      <c r="C430" s="43"/>
      <c r="D430" s="226" t="s">
        <v>168</v>
      </c>
      <c r="E430" s="43"/>
      <c r="F430" s="227" t="s">
        <v>500</v>
      </c>
      <c r="G430" s="43"/>
      <c r="H430" s="43"/>
      <c r="I430" s="223"/>
      <c r="J430" s="43"/>
      <c r="K430" s="43"/>
      <c r="L430" s="47"/>
      <c r="M430" s="224"/>
      <c r="N430" s="225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168</v>
      </c>
      <c r="AU430" s="20" t="s">
        <v>84</v>
      </c>
    </row>
    <row r="431" s="13" customFormat="1">
      <c r="A431" s="13"/>
      <c r="B431" s="228"/>
      <c r="C431" s="229"/>
      <c r="D431" s="221" t="s">
        <v>170</v>
      </c>
      <c r="E431" s="230" t="s">
        <v>19</v>
      </c>
      <c r="F431" s="231" t="s">
        <v>371</v>
      </c>
      <c r="G431" s="229"/>
      <c r="H431" s="230" t="s">
        <v>19</v>
      </c>
      <c r="I431" s="232"/>
      <c r="J431" s="229"/>
      <c r="K431" s="229"/>
      <c r="L431" s="233"/>
      <c r="M431" s="234"/>
      <c r="N431" s="235"/>
      <c r="O431" s="235"/>
      <c r="P431" s="235"/>
      <c r="Q431" s="235"/>
      <c r="R431" s="235"/>
      <c r="S431" s="235"/>
      <c r="T431" s="23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7" t="s">
        <v>170</v>
      </c>
      <c r="AU431" s="237" t="s">
        <v>84</v>
      </c>
      <c r="AV431" s="13" t="s">
        <v>82</v>
      </c>
      <c r="AW431" s="13" t="s">
        <v>35</v>
      </c>
      <c r="AX431" s="13" t="s">
        <v>74</v>
      </c>
      <c r="AY431" s="237" t="s">
        <v>158</v>
      </c>
    </row>
    <row r="432" s="14" customFormat="1">
      <c r="A432" s="14"/>
      <c r="B432" s="238"/>
      <c r="C432" s="239"/>
      <c r="D432" s="221" t="s">
        <v>170</v>
      </c>
      <c r="E432" s="240" t="s">
        <v>19</v>
      </c>
      <c r="F432" s="241" t="s">
        <v>501</v>
      </c>
      <c r="G432" s="239"/>
      <c r="H432" s="242">
        <v>49.700000000000003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8" t="s">
        <v>170</v>
      </c>
      <c r="AU432" s="248" t="s">
        <v>84</v>
      </c>
      <c r="AV432" s="14" t="s">
        <v>84</v>
      </c>
      <c r="AW432" s="14" t="s">
        <v>35</v>
      </c>
      <c r="AX432" s="14" t="s">
        <v>74</v>
      </c>
      <c r="AY432" s="248" t="s">
        <v>158</v>
      </c>
    </row>
    <row r="433" s="14" customFormat="1">
      <c r="A433" s="14"/>
      <c r="B433" s="238"/>
      <c r="C433" s="239"/>
      <c r="D433" s="221" t="s">
        <v>170</v>
      </c>
      <c r="E433" s="240" t="s">
        <v>19</v>
      </c>
      <c r="F433" s="241" t="s">
        <v>502</v>
      </c>
      <c r="G433" s="239"/>
      <c r="H433" s="242">
        <v>48.600000000000001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8" t="s">
        <v>170</v>
      </c>
      <c r="AU433" s="248" t="s">
        <v>84</v>
      </c>
      <c r="AV433" s="14" t="s">
        <v>84</v>
      </c>
      <c r="AW433" s="14" t="s">
        <v>35</v>
      </c>
      <c r="AX433" s="14" t="s">
        <v>74</v>
      </c>
      <c r="AY433" s="248" t="s">
        <v>158</v>
      </c>
    </row>
    <row r="434" s="15" customFormat="1">
      <c r="A434" s="15"/>
      <c r="B434" s="249"/>
      <c r="C434" s="250"/>
      <c r="D434" s="221" t="s">
        <v>170</v>
      </c>
      <c r="E434" s="251" t="s">
        <v>19</v>
      </c>
      <c r="F434" s="252" t="s">
        <v>175</v>
      </c>
      <c r="G434" s="250"/>
      <c r="H434" s="253">
        <v>98.300000000000011</v>
      </c>
      <c r="I434" s="254"/>
      <c r="J434" s="250"/>
      <c r="K434" s="250"/>
      <c r="L434" s="255"/>
      <c r="M434" s="256"/>
      <c r="N434" s="257"/>
      <c r="O434" s="257"/>
      <c r="P434" s="257"/>
      <c r="Q434" s="257"/>
      <c r="R434" s="257"/>
      <c r="S434" s="257"/>
      <c r="T434" s="258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9" t="s">
        <v>170</v>
      </c>
      <c r="AU434" s="259" t="s">
        <v>84</v>
      </c>
      <c r="AV434" s="15" t="s">
        <v>165</v>
      </c>
      <c r="AW434" s="15" t="s">
        <v>35</v>
      </c>
      <c r="AX434" s="15" t="s">
        <v>82</v>
      </c>
      <c r="AY434" s="259" t="s">
        <v>158</v>
      </c>
    </row>
    <row r="435" s="2" customFormat="1" ht="24.15" customHeight="1">
      <c r="A435" s="41"/>
      <c r="B435" s="42"/>
      <c r="C435" s="208" t="s">
        <v>503</v>
      </c>
      <c r="D435" s="208" t="s">
        <v>160</v>
      </c>
      <c r="E435" s="209" t="s">
        <v>504</v>
      </c>
      <c r="F435" s="210" t="s">
        <v>505</v>
      </c>
      <c r="G435" s="211" t="s">
        <v>105</v>
      </c>
      <c r="H435" s="212">
        <v>33.366999999999997</v>
      </c>
      <c r="I435" s="213"/>
      <c r="J435" s="214">
        <f>ROUND(I435*H435,2)</f>
        <v>0</v>
      </c>
      <c r="K435" s="210" t="s">
        <v>164</v>
      </c>
      <c r="L435" s="47"/>
      <c r="M435" s="215" t="s">
        <v>19</v>
      </c>
      <c r="N435" s="216" t="s">
        <v>45</v>
      </c>
      <c r="O435" s="87"/>
      <c r="P435" s="217">
        <f>O435*H435</f>
        <v>0</v>
      </c>
      <c r="Q435" s="217">
        <v>0.061769999999999999</v>
      </c>
      <c r="R435" s="217">
        <f>Q435*H435</f>
        <v>2.0610795899999999</v>
      </c>
      <c r="S435" s="217">
        <v>0</v>
      </c>
      <c r="T435" s="218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9" t="s">
        <v>165</v>
      </c>
      <c r="AT435" s="219" t="s">
        <v>160</v>
      </c>
      <c r="AU435" s="219" t="s">
        <v>84</v>
      </c>
      <c r="AY435" s="20" t="s">
        <v>158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82</v>
      </c>
      <c r="BK435" s="220">
        <f>ROUND(I435*H435,2)</f>
        <v>0</v>
      </c>
      <c r="BL435" s="20" t="s">
        <v>165</v>
      </c>
      <c r="BM435" s="219" t="s">
        <v>506</v>
      </c>
    </row>
    <row r="436" s="2" customFormat="1">
      <c r="A436" s="41"/>
      <c r="B436" s="42"/>
      <c r="C436" s="43"/>
      <c r="D436" s="221" t="s">
        <v>167</v>
      </c>
      <c r="E436" s="43"/>
      <c r="F436" s="222" t="s">
        <v>505</v>
      </c>
      <c r="G436" s="43"/>
      <c r="H436" s="43"/>
      <c r="I436" s="223"/>
      <c r="J436" s="43"/>
      <c r="K436" s="43"/>
      <c r="L436" s="47"/>
      <c r="M436" s="224"/>
      <c r="N436" s="225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167</v>
      </c>
      <c r="AU436" s="20" t="s">
        <v>84</v>
      </c>
    </row>
    <row r="437" s="2" customFormat="1">
      <c r="A437" s="41"/>
      <c r="B437" s="42"/>
      <c r="C437" s="43"/>
      <c r="D437" s="226" t="s">
        <v>168</v>
      </c>
      <c r="E437" s="43"/>
      <c r="F437" s="227" t="s">
        <v>507</v>
      </c>
      <c r="G437" s="43"/>
      <c r="H437" s="43"/>
      <c r="I437" s="223"/>
      <c r="J437" s="43"/>
      <c r="K437" s="43"/>
      <c r="L437" s="47"/>
      <c r="M437" s="224"/>
      <c r="N437" s="225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168</v>
      </c>
      <c r="AU437" s="20" t="s">
        <v>84</v>
      </c>
    </row>
    <row r="438" s="13" customFormat="1">
      <c r="A438" s="13"/>
      <c r="B438" s="228"/>
      <c r="C438" s="229"/>
      <c r="D438" s="221" t="s">
        <v>170</v>
      </c>
      <c r="E438" s="230" t="s">
        <v>19</v>
      </c>
      <c r="F438" s="231" t="s">
        <v>371</v>
      </c>
      <c r="G438" s="229"/>
      <c r="H438" s="230" t="s">
        <v>19</v>
      </c>
      <c r="I438" s="232"/>
      <c r="J438" s="229"/>
      <c r="K438" s="229"/>
      <c r="L438" s="233"/>
      <c r="M438" s="234"/>
      <c r="N438" s="235"/>
      <c r="O438" s="235"/>
      <c r="P438" s="235"/>
      <c r="Q438" s="235"/>
      <c r="R438" s="235"/>
      <c r="S438" s="235"/>
      <c r="T438" s="23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7" t="s">
        <v>170</v>
      </c>
      <c r="AU438" s="237" t="s">
        <v>84</v>
      </c>
      <c r="AV438" s="13" t="s">
        <v>82</v>
      </c>
      <c r="AW438" s="13" t="s">
        <v>35</v>
      </c>
      <c r="AX438" s="13" t="s">
        <v>74</v>
      </c>
      <c r="AY438" s="237" t="s">
        <v>158</v>
      </c>
    </row>
    <row r="439" s="13" customFormat="1">
      <c r="A439" s="13"/>
      <c r="B439" s="228"/>
      <c r="C439" s="229"/>
      <c r="D439" s="221" t="s">
        <v>170</v>
      </c>
      <c r="E439" s="230" t="s">
        <v>19</v>
      </c>
      <c r="F439" s="231" t="s">
        <v>508</v>
      </c>
      <c r="G439" s="229"/>
      <c r="H439" s="230" t="s">
        <v>19</v>
      </c>
      <c r="I439" s="232"/>
      <c r="J439" s="229"/>
      <c r="K439" s="229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170</v>
      </c>
      <c r="AU439" s="237" t="s">
        <v>84</v>
      </c>
      <c r="AV439" s="13" t="s">
        <v>82</v>
      </c>
      <c r="AW439" s="13" t="s">
        <v>35</v>
      </c>
      <c r="AX439" s="13" t="s">
        <v>74</v>
      </c>
      <c r="AY439" s="237" t="s">
        <v>158</v>
      </c>
    </row>
    <row r="440" s="14" customFormat="1">
      <c r="A440" s="14"/>
      <c r="B440" s="238"/>
      <c r="C440" s="239"/>
      <c r="D440" s="221" t="s">
        <v>170</v>
      </c>
      <c r="E440" s="240" t="s">
        <v>19</v>
      </c>
      <c r="F440" s="241" t="s">
        <v>509</v>
      </c>
      <c r="G440" s="239"/>
      <c r="H440" s="242">
        <v>26.73</v>
      </c>
      <c r="I440" s="243"/>
      <c r="J440" s="239"/>
      <c r="K440" s="239"/>
      <c r="L440" s="244"/>
      <c r="M440" s="245"/>
      <c r="N440" s="246"/>
      <c r="O440" s="246"/>
      <c r="P440" s="246"/>
      <c r="Q440" s="246"/>
      <c r="R440" s="246"/>
      <c r="S440" s="246"/>
      <c r="T440" s="24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8" t="s">
        <v>170</v>
      </c>
      <c r="AU440" s="248" t="s">
        <v>84</v>
      </c>
      <c r="AV440" s="14" t="s">
        <v>84</v>
      </c>
      <c r="AW440" s="14" t="s">
        <v>35</v>
      </c>
      <c r="AX440" s="14" t="s">
        <v>74</v>
      </c>
      <c r="AY440" s="248" t="s">
        <v>158</v>
      </c>
    </row>
    <row r="441" s="14" customFormat="1">
      <c r="A441" s="14"/>
      <c r="B441" s="238"/>
      <c r="C441" s="239"/>
      <c r="D441" s="221" t="s">
        <v>170</v>
      </c>
      <c r="E441" s="240" t="s">
        <v>19</v>
      </c>
      <c r="F441" s="241" t="s">
        <v>510</v>
      </c>
      <c r="G441" s="239"/>
      <c r="H441" s="242">
        <v>-1.6879999999999999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170</v>
      </c>
      <c r="AU441" s="248" t="s">
        <v>84</v>
      </c>
      <c r="AV441" s="14" t="s">
        <v>84</v>
      </c>
      <c r="AW441" s="14" t="s">
        <v>35</v>
      </c>
      <c r="AX441" s="14" t="s">
        <v>74</v>
      </c>
      <c r="AY441" s="248" t="s">
        <v>158</v>
      </c>
    </row>
    <row r="442" s="16" customFormat="1">
      <c r="A442" s="16"/>
      <c r="B442" s="261"/>
      <c r="C442" s="262"/>
      <c r="D442" s="221" t="s">
        <v>170</v>
      </c>
      <c r="E442" s="263" t="s">
        <v>19</v>
      </c>
      <c r="F442" s="264" t="s">
        <v>187</v>
      </c>
      <c r="G442" s="262"/>
      <c r="H442" s="265">
        <v>25.042000000000002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1" t="s">
        <v>170</v>
      </c>
      <c r="AU442" s="271" t="s">
        <v>84</v>
      </c>
      <c r="AV442" s="16" t="s">
        <v>188</v>
      </c>
      <c r="AW442" s="16" t="s">
        <v>35</v>
      </c>
      <c r="AX442" s="16" t="s">
        <v>74</v>
      </c>
      <c r="AY442" s="271" t="s">
        <v>158</v>
      </c>
    </row>
    <row r="443" s="13" customFormat="1">
      <c r="A443" s="13"/>
      <c r="B443" s="228"/>
      <c r="C443" s="229"/>
      <c r="D443" s="221" t="s">
        <v>170</v>
      </c>
      <c r="E443" s="230" t="s">
        <v>19</v>
      </c>
      <c r="F443" s="231" t="s">
        <v>511</v>
      </c>
      <c r="G443" s="229"/>
      <c r="H443" s="230" t="s">
        <v>19</v>
      </c>
      <c r="I443" s="232"/>
      <c r="J443" s="229"/>
      <c r="K443" s="229"/>
      <c r="L443" s="233"/>
      <c r="M443" s="234"/>
      <c r="N443" s="235"/>
      <c r="O443" s="235"/>
      <c r="P443" s="235"/>
      <c r="Q443" s="235"/>
      <c r="R443" s="235"/>
      <c r="S443" s="235"/>
      <c r="T443" s="23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7" t="s">
        <v>170</v>
      </c>
      <c r="AU443" s="237" t="s">
        <v>84</v>
      </c>
      <c r="AV443" s="13" t="s">
        <v>82</v>
      </c>
      <c r="AW443" s="13" t="s">
        <v>35</v>
      </c>
      <c r="AX443" s="13" t="s">
        <v>74</v>
      </c>
      <c r="AY443" s="237" t="s">
        <v>158</v>
      </c>
    </row>
    <row r="444" s="14" customFormat="1">
      <c r="A444" s="14"/>
      <c r="B444" s="238"/>
      <c r="C444" s="239"/>
      <c r="D444" s="221" t="s">
        <v>170</v>
      </c>
      <c r="E444" s="240" t="s">
        <v>19</v>
      </c>
      <c r="F444" s="241" t="s">
        <v>512</v>
      </c>
      <c r="G444" s="239"/>
      <c r="H444" s="242">
        <v>6.0750000000000002</v>
      </c>
      <c r="I444" s="243"/>
      <c r="J444" s="239"/>
      <c r="K444" s="239"/>
      <c r="L444" s="244"/>
      <c r="M444" s="245"/>
      <c r="N444" s="246"/>
      <c r="O444" s="246"/>
      <c r="P444" s="246"/>
      <c r="Q444" s="246"/>
      <c r="R444" s="246"/>
      <c r="S444" s="246"/>
      <c r="T444" s="24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8" t="s">
        <v>170</v>
      </c>
      <c r="AU444" s="248" t="s">
        <v>84</v>
      </c>
      <c r="AV444" s="14" t="s">
        <v>84</v>
      </c>
      <c r="AW444" s="14" t="s">
        <v>35</v>
      </c>
      <c r="AX444" s="14" t="s">
        <v>74</v>
      </c>
      <c r="AY444" s="248" t="s">
        <v>158</v>
      </c>
    </row>
    <row r="445" s="14" customFormat="1">
      <c r="A445" s="14"/>
      <c r="B445" s="238"/>
      <c r="C445" s="239"/>
      <c r="D445" s="221" t="s">
        <v>170</v>
      </c>
      <c r="E445" s="240" t="s">
        <v>19</v>
      </c>
      <c r="F445" s="241" t="s">
        <v>513</v>
      </c>
      <c r="G445" s="239"/>
      <c r="H445" s="242">
        <v>-1.8</v>
      </c>
      <c r="I445" s="243"/>
      <c r="J445" s="239"/>
      <c r="K445" s="239"/>
      <c r="L445" s="244"/>
      <c r="M445" s="245"/>
      <c r="N445" s="246"/>
      <c r="O445" s="246"/>
      <c r="P445" s="246"/>
      <c r="Q445" s="246"/>
      <c r="R445" s="246"/>
      <c r="S445" s="246"/>
      <c r="T445" s="24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8" t="s">
        <v>170</v>
      </c>
      <c r="AU445" s="248" t="s">
        <v>84</v>
      </c>
      <c r="AV445" s="14" t="s">
        <v>84</v>
      </c>
      <c r="AW445" s="14" t="s">
        <v>35</v>
      </c>
      <c r="AX445" s="14" t="s">
        <v>74</v>
      </c>
      <c r="AY445" s="248" t="s">
        <v>158</v>
      </c>
    </row>
    <row r="446" s="16" customFormat="1">
      <c r="A446" s="16"/>
      <c r="B446" s="261"/>
      <c r="C446" s="262"/>
      <c r="D446" s="221" t="s">
        <v>170</v>
      </c>
      <c r="E446" s="263" t="s">
        <v>19</v>
      </c>
      <c r="F446" s="264" t="s">
        <v>187</v>
      </c>
      <c r="G446" s="262"/>
      <c r="H446" s="265">
        <v>4.2750000000000004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1" t="s">
        <v>170</v>
      </c>
      <c r="AU446" s="271" t="s">
        <v>84</v>
      </c>
      <c r="AV446" s="16" t="s">
        <v>188</v>
      </c>
      <c r="AW446" s="16" t="s">
        <v>35</v>
      </c>
      <c r="AX446" s="16" t="s">
        <v>74</v>
      </c>
      <c r="AY446" s="271" t="s">
        <v>158</v>
      </c>
    </row>
    <row r="447" s="13" customFormat="1">
      <c r="A447" s="13"/>
      <c r="B447" s="228"/>
      <c r="C447" s="229"/>
      <c r="D447" s="221" t="s">
        <v>170</v>
      </c>
      <c r="E447" s="230" t="s">
        <v>19</v>
      </c>
      <c r="F447" s="231" t="s">
        <v>514</v>
      </c>
      <c r="G447" s="229"/>
      <c r="H447" s="230" t="s">
        <v>19</v>
      </c>
      <c r="I447" s="232"/>
      <c r="J447" s="229"/>
      <c r="K447" s="229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170</v>
      </c>
      <c r="AU447" s="237" t="s">
        <v>84</v>
      </c>
      <c r="AV447" s="13" t="s">
        <v>82</v>
      </c>
      <c r="AW447" s="13" t="s">
        <v>35</v>
      </c>
      <c r="AX447" s="13" t="s">
        <v>74</v>
      </c>
      <c r="AY447" s="237" t="s">
        <v>158</v>
      </c>
    </row>
    <row r="448" s="14" customFormat="1">
      <c r="A448" s="14"/>
      <c r="B448" s="238"/>
      <c r="C448" s="239"/>
      <c r="D448" s="221" t="s">
        <v>170</v>
      </c>
      <c r="E448" s="240" t="s">
        <v>19</v>
      </c>
      <c r="F448" s="241" t="s">
        <v>515</v>
      </c>
      <c r="G448" s="239"/>
      <c r="H448" s="242">
        <v>2.0249999999999999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8" t="s">
        <v>170</v>
      </c>
      <c r="AU448" s="248" t="s">
        <v>84</v>
      </c>
      <c r="AV448" s="14" t="s">
        <v>84</v>
      </c>
      <c r="AW448" s="14" t="s">
        <v>35</v>
      </c>
      <c r="AX448" s="14" t="s">
        <v>74</v>
      </c>
      <c r="AY448" s="248" t="s">
        <v>158</v>
      </c>
    </row>
    <row r="449" s="14" customFormat="1">
      <c r="A449" s="14"/>
      <c r="B449" s="238"/>
      <c r="C449" s="239"/>
      <c r="D449" s="221" t="s">
        <v>170</v>
      </c>
      <c r="E449" s="240" t="s">
        <v>19</v>
      </c>
      <c r="F449" s="241" t="s">
        <v>516</v>
      </c>
      <c r="G449" s="239"/>
      <c r="H449" s="242">
        <v>2.0249999999999999</v>
      </c>
      <c r="I449" s="243"/>
      <c r="J449" s="239"/>
      <c r="K449" s="239"/>
      <c r="L449" s="244"/>
      <c r="M449" s="245"/>
      <c r="N449" s="246"/>
      <c r="O449" s="246"/>
      <c r="P449" s="246"/>
      <c r="Q449" s="246"/>
      <c r="R449" s="246"/>
      <c r="S449" s="246"/>
      <c r="T449" s="24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8" t="s">
        <v>170</v>
      </c>
      <c r="AU449" s="248" t="s">
        <v>84</v>
      </c>
      <c r="AV449" s="14" t="s">
        <v>84</v>
      </c>
      <c r="AW449" s="14" t="s">
        <v>35</v>
      </c>
      <c r="AX449" s="14" t="s">
        <v>74</v>
      </c>
      <c r="AY449" s="248" t="s">
        <v>158</v>
      </c>
    </row>
    <row r="450" s="16" customFormat="1">
      <c r="A450" s="16"/>
      <c r="B450" s="261"/>
      <c r="C450" s="262"/>
      <c r="D450" s="221" t="s">
        <v>170</v>
      </c>
      <c r="E450" s="263" t="s">
        <v>19</v>
      </c>
      <c r="F450" s="264" t="s">
        <v>187</v>
      </c>
      <c r="G450" s="262"/>
      <c r="H450" s="265">
        <v>4.0499999999999998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1" t="s">
        <v>170</v>
      </c>
      <c r="AU450" s="271" t="s">
        <v>84</v>
      </c>
      <c r="AV450" s="16" t="s">
        <v>188</v>
      </c>
      <c r="AW450" s="16" t="s">
        <v>35</v>
      </c>
      <c r="AX450" s="16" t="s">
        <v>74</v>
      </c>
      <c r="AY450" s="271" t="s">
        <v>158</v>
      </c>
    </row>
    <row r="451" s="15" customFormat="1">
      <c r="A451" s="15"/>
      <c r="B451" s="249"/>
      <c r="C451" s="250"/>
      <c r="D451" s="221" t="s">
        <v>170</v>
      </c>
      <c r="E451" s="251" t="s">
        <v>19</v>
      </c>
      <c r="F451" s="252" t="s">
        <v>175</v>
      </c>
      <c r="G451" s="250"/>
      <c r="H451" s="253">
        <v>33.366999999999997</v>
      </c>
      <c r="I451" s="254"/>
      <c r="J451" s="250"/>
      <c r="K451" s="250"/>
      <c r="L451" s="255"/>
      <c r="M451" s="256"/>
      <c r="N451" s="257"/>
      <c r="O451" s="257"/>
      <c r="P451" s="257"/>
      <c r="Q451" s="257"/>
      <c r="R451" s="257"/>
      <c r="S451" s="257"/>
      <c r="T451" s="258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9" t="s">
        <v>170</v>
      </c>
      <c r="AU451" s="259" t="s">
        <v>84</v>
      </c>
      <c r="AV451" s="15" t="s">
        <v>165</v>
      </c>
      <c r="AW451" s="15" t="s">
        <v>35</v>
      </c>
      <c r="AX451" s="15" t="s">
        <v>82</v>
      </c>
      <c r="AY451" s="259" t="s">
        <v>158</v>
      </c>
    </row>
    <row r="452" s="2" customFormat="1" ht="24.15" customHeight="1">
      <c r="A452" s="41"/>
      <c r="B452" s="42"/>
      <c r="C452" s="208" t="s">
        <v>517</v>
      </c>
      <c r="D452" s="208" t="s">
        <v>160</v>
      </c>
      <c r="E452" s="209" t="s">
        <v>518</v>
      </c>
      <c r="F452" s="210" t="s">
        <v>519</v>
      </c>
      <c r="G452" s="211" t="s">
        <v>105</v>
      </c>
      <c r="H452" s="212">
        <v>57.658999999999999</v>
      </c>
      <c r="I452" s="213"/>
      <c r="J452" s="214">
        <f>ROUND(I452*H452,2)</f>
        <v>0</v>
      </c>
      <c r="K452" s="210" t="s">
        <v>164</v>
      </c>
      <c r="L452" s="47"/>
      <c r="M452" s="215" t="s">
        <v>19</v>
      </c>
      <c r="N452" s="216" t="s">
        <v>45</v>
      </c>
      <c r="O452" s="87"/>
      <c r="P452" s="217">
        <f>O452*H452</f>
        <v>0</v>
      </c>
      <c r="Q452" s="217">
        <v>0.079909999999999995</v>
      </c>
      <c r="R452" s="217">
        <f>Q452*H452</f>
        <v>4.6075306899999999</v>
      </c>
      <c r="S452" s="217">
        <v>0</v>
      </c>
      <c r="T452" s="218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9" t="s">
        <v>165</v>
      </c>
      <c r="AT452" s="219" t="s">
        <v>160</v>
      </c>
      <c r="AU452" s="219" t="s">
        <v>84</v>
      </c>
      <c r="AY452" s="20" t="s">
        <v>158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82</v>
      </c>
      <c r="BK452" s="220">
        <f>ROUND(I452*H452,2)</f>
        <v>0</v>
      </c>
      <c r="BL452" s="20" t="s">
        <v>165</v>
      </c>
      <c r="BM452" s="219" t="s">
        <v>520</v>
      </c>
    </row>
    <row r="453" s="2" customFormat="1">
      <c r="A453" s="41"/>
      <c r="B453" s="42"/>
      <c r="C453" s="43"/>
      <c r="D453" s="221" t="s">
        <v>167</v>
      </c>
      <c r="E453" s="43"/>
      <c r="F453" s="222" t="s">
        <v>519</v>
      </c>
      <c r="G453" s="43"/>
      <c r="H453" s="43"/>
      <c r="I453" s="223"/>
      <c r="J453" s="43"/>
      <c r="K453" s="43"/>
      <c r="L453" s="47"/>
      <c r="M453" s="224"/>
      <c r="N453" s="225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167</v>
      </c>
      <c r="AU453" s="20" t="s">
        <v>84</v>
      </c>
    </row>
    <row r="454" s="2" customFormat="1">
      <c r="A454" s="41"/>
      <c r="B454" s="42"/>
      <c r="C454" s="43"/>
      <c r="D454" s="226" t="s">
        <v>168</v>
      </c>
      <c r="E454" s="43"/>
      <c r="F454" s="227" t="s">
        <v>521</v>
      </c>
      <c r="G454" s="43"/>
      <c r="H454" s="43"/>
      <c r="I454" s="223"/>
      <c r="J454" s="43"/>
      <c r="K454" s="43"/>
      <c r="L454" s="47"/>
      <c r="M454" s="224"/>
      <c r="N454" s="225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168</v>
      </c>
      <c r="AU454" s="20" t="s">
        <v>84</v>
      </c>
    </row>
    <row r="455" s="13" customFormat="1">
      <c r="A455" s="13"/>
      <c r="B455" s="228"/>
      <c r="C455" s="229"/>
      <c r="D455" s="221" t="s">
        <v>170</v>
      </c>
      <c r="E455" s="230" t="s">
        <v>19</v>
      </c>
      <c r="F455" s="231" t="s">
        <v>371</v>
      </c>
      <c r="G455" s="229"/>
      <c r="H455" s="230" t="s">
        <v>19</v>
      </c>
      <c r="I455" s="232"/>
      <c r="J455" s="229"/>
      <c r="K455" s="229"/>
      <c r="L455" s="233"/>
      <c r="M455" s="234"/>
      <c r="N455" s="235"/>
      <c r="O455" s="235"/>
      <c r="P455" s="235"/>
      <c r="Q455" s="235"/>
      <c r="R455" s="235"/>
      <c r="S455" s="235"/>
      <c r="T455" s="23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7" t="s">
        <v>170</v>
      </c>
      <c r="AU455" s="237" t="s">
        <v>84</v>
      </c>
      <c r="AV455" s="13" t="s">
        <v>82</v>
      </c>
      <c r="AW455" s="13" t="s">
        <v>35</v>
      </c>
      <c r="AX455" s="13" t="s">
        <v>74</v>
      </c>
      <c r="AY455" s="237" t="s">
        <v>158</v>
      </c>
    </row>
    <row r="456" s="13" customFormat="1">
      <c r="A456" s="13"/>
      <c r="B456" s="228"/>
      <c r="C456" s="229"/>
      <c r="D456" s="221" t="s">
        <v>170</v>
      </c>
      <c r="E456" s="230" t="s">
        <v>19</v>
      </c>
      <c r="F456" s="231" t="s">
        <v>514</v>
      </c>
      <c r="G456" s="229"/>
      <c r="H456" s="230" t="s">
        <v>19</v>
      </c>
      <c r="I456" s="232"/>
      <c r="J456" s="229"/>
      <c r="K456" s="229"/>
      <c r="L456" s="233"/>
      <c r="M456" s="234"/>
      <c r="N456" s="235"/>
      <c r="O456" s="235"/>
      <c r="P456" s="235"/>
      <c r="Q456" s="235"/>
      <c r="R456" s="235"/>
      <c r="S456" s="235"/>
      <c r="T456" s="23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7" t="s">
        <v>170</v>
      </c>
      <c r="AU456" s="237" t="s">
        <v>84</v>
      </c>
      <c r="AV456" s="13" t="s">
        <v>82</v>
      </c>
      <c r="AW456" s="13" t="s">
        <v>35</v>
      </c>
      <c r="AX456" s="13" t="s">
        <v>74</v>
      </c>
      <c r="AY456" s="237" t="s">
        <v>158</v>
      </c>
    </row>
    <row r="457" s="14" customFormat="1">
      <c r="A457" s="14"/>
      <c r="B457" s="238"/>
      <c r="C457" s="239"/>
      <c r="D457" s="221" t="s">
        <v>170</v>
      </c>
      <c r="E457" s="240" t="s">
        <v>19</v>
      </c>
      <c r="F457" s="241" t="s">
        <v>522</v>
      </c>
      <c r="G457" s="239"/>
      <c r="H457" s="242">
        <v>13.244</v>
      </c>
      <c r="I457" s="243"/>
      <c r="J457" s="239"/>
      <c r="K457" s="239"/>
      <c r="L457" s="244"/>
      <c r="M457" s="245"/>
      <c r="N457" s="246"/>
      <c r="O457" s="246"/>
      <c r="P457" s="246"/>
      <c r="Q457" s="246"/>
      <c r="R457" s="246"/>
      <c r="S457" s="246"/>
      <c r="T457" s="24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8" t="s">
        <v>170</v>
      </c>
      <c r="AU457" s="248" t="s">
        <v>84</v>
      </c>
      <c r="AV457" s="14" t="s">
        <v>84</v>
      </c>
      <c r="AW457" s="14" t="s">
        <v>35</v>
      </c>
      <c r="AX457" s="14" t="s">
        <v>74</v>
      </c>
      <c r="AY457" s="248" t="s">
        <v>158</v>
      </c>
    </row>
    <row r="458" s="14" customFormat="1">
      <c r="A458" s="14"/>
      <c r="B458" s="238"/>
      <c r="C458" s="239"/>
      <c r="D458" s="221" t="s">
        <v>170</v>
      </c>
      <c r="E458" s="240" t="s">
        <v>19</v>
      </c>
      <c r="F458" s="241" t="s">
        <v>523</v>
      </c>
      <c r="G458" s="239"/>
      <c r="H458" s="242">
        <v>32.399999999999999</v>
      </c>
      <c r="I458" s="243"/>
      <c r="J458" s="239"/>
      <c r="K458" s="239"/>
      <c r="L458" s="244"/>
      <c r="M458" s="245"/>
      <c r="N458" s="246"/>
      <c r="O458" s="246"/>
      <c r="P458" s="246"/>
      <c r="Q458" s="246"/>
      <c r="R458" s="246"/>
      <c r="S458" s="246"/>
      <c r="T458" s="24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8" t="s">
        <v>170</v>
      </c>
      <c r="AU458" s="248" t="s">
        <v>84</v>
      </c>
      <c r="AV458" s="14" t="s">
        <v>84</v>
      </c>
      <c r="AW458" s="14" t="s">
        <v>35</v>
      </c>
      <c r="AX458" s="14" t="s">
        <v>74</v>
      </c>
      <c r="AY458" s="248" t="s">
        <v>158</v>
      </c>
    </row>
    <row r="459" s="14" customFormat="1">
      <c r="A459" s="14"/>
      <c r="B459" s="238"/>
      <c r="C459" s="239"/>
      <c r="D459" s="221" t="s">
        <v>170</v>
      </c>
      <c r="E459" s="240" t="s">
        <v>19</v>
      </c>
      <c r="F459" s="241" t="s">
        <v>524</v>
      </c>
      <c r="G459" s="239"/>
      <c r="H459" s="242">
        <v>25.515000000000001</v>
      </c>
      <c r="I459" s="243"/>
      <c r="J459" s="239"/>
      <c r="K459" s="239"/>
      <c r="L459" s="244"/>
      <c r="M459" s="245"/>
      <c r="N459" s="246"/>
      <c r="O459" s="246"/>
      <c r="P459" s="246"/>
      <c r="Q459" s="246"/>
      <c r="R459" s="246"/>
      <c r="S459" s="246"/>
      <c r="T459" s="24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8" t="s">
        <v>170</v>
      </c>
      <c r="AU459" s="248" t="s">
        <v>84</v>
      </c>
      <c r="AV459" s="14" t="s">
        <v>84</v>
      </c>
      <c r="AW459" s="14" t="s">
        <v>35</v>
      </c>
      <c r="AX459" s="14" t="s">
        <v>74</v>
      </c>
      <c r="AY459" s="248" t="s">
        <v>158</v>
      </c>
    </row>
    <row r="460" s="14" customFormat="1">
      <c r="A460" s="14"/>
      <c r="B460" s="238"/>
      <c r="C460" s="239"/>
      <c r="D460" s="221" t="s">
        <v>170</v>
      </c>
      <c r="E460" s="240" t="s">
        <v>19</v>
      </c>
      <c r="F460" s="241" t="s">
        <v>525</v>
      </c>
      <c r="G460" s="239"/>
      <c r="H460" s="242">
        <v>-13.5</v>
      </c>
      <c r="I460" s="243"/>
      <c r="J460" s="239"/>
      <c r="K460" s="239"/>
      <c r="L460" s="244"/>
      <c r="M460" s="245"/>
      <c r="N460" s="246"/>
      <c r="O460" s="246"/>
      <c r="P460" s="246"/>
      <c r="Q460" s="246"/>
      <c r="R460" s="246"/>
      <c r="S460" s="246"/>
      <c r="T460" s="24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8" t="s">
        <v>170</v>
      </c>
      <c r="AU460" s="248" t="s">
        <v>84</v>
      </c>
      <c r="AV460" s="14" t="s">
        <v>84</v>
      </c>
      <c r="AW460" s="14" t="s">
        <v>35</v>
      </c>
      <c r="AX460" s="14" t="s">
        <v>74</v>
      </c>
      <c r="AY460" s="248" t="s">
        <v>158</v>
      </c>
    </row>
    <row r="461" s="15" customFormat="1">
      <c r="A461" s="15"/>
      <c r="B461" s="249"/>
      <c r="C461" s="250"/>
      <c r="D461" s="221" t="s">
        <v>170</v>
      </c>
      <c r="E461" s="251" t="s">
        <v>19</v>
      </c>
      <c r="F461" s="252" t="s">
        <v>175</v>
      </c>
      <c r="G461" s="250"/>
      <c r="H461" s="253">
        <v>57.658999999999992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9" t="s">
        <v>170</v>
      </c>
      <c r="AU461" s="259" t="s">
        <v>84</v>
      </c>
      <c r="AV461" s="15" t="s">
        <v>165</v>
      </c>
      <c r="AW461" s="15" t="s">
        <v>35</v>
      </c>
      <c r="AX461" s="15" t="s">
        <v>82</v>
      </c>
      <c r="AY461" s="259" t="s">
        <v>158</v>
      </c>
    </row>
    <row r="462" s="2" customFormat="1" ht="24.15" customHeight="1">
      <c r="A462" s="41"/>
      <c r="B462" s="42"/>
      <c r="C462" s="208" t="s">
        <v>526</v>
      </c>
      <c r="D462" s="208" t="s">
        <v>160</v>
      </c>
      <c r="E462" s="209" t="s">
        <v>527</v>
      </c>
      <c r="F462" s="210" t="s">
        <v>528</v>
      </c>
      <c r="G462" s="211" t="s">
        <v>105</v>
      </c>
      <c r="H462" s="212">
        <v>347.08100000000002</v>
      </c>
      <c r="I462" s="213"/>
      <c r="J462" s="214">
        <f>ROUND(I462*H462,2)</f>
        <v>0</v>
      </c>
      <c r="K462" s="210" t="s">
        <v>164</v>
      </c>
      <c r="L462" s="47"/>
      <c r="M462" s="215" t="s">
        <v>19</v>
      </c>
      <c r="N462" s="216" t="s">
        <v>45</v>
      </c>
      <c r="O462" s="87"/>
      <c r="P462" s="217">
        <f>O462*H462</f>
        <v>0</v>
      </c>
      <c r="Q462" s="217">
        <v>0.15414</v>
      </c>
      <c r="R462" s="217">
        <f>Q462*H462</f>
        <v>53.499065340000001</v>
      </c>
      <c r="S462" s="217">
        <v>0</v>
      </c>
      <c r="T462" s="21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9" t="s">
        <v>165</v>
      </c>
      <c r="AT462" s="219" t="s">
        <v>160</v>
      </c>
      <c r="AU462" s="219" t="s">
        <v>84</v>
      </c>
      <c r="AY462" s="20" t="s">
        <v>158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82</v>
      </c>
      <c r="BK462" s="220">
        <f>ROUND(I462*H462,2)</f>
        <v>0</v>
      </c>
      <c r="BL462" s="20" t="s">
        <v>165</v>
      </c>
      <c r="BM462" s="219" t="s">
        <v>529</v>
      </c>
    </row>
    <row r="463" s="2" customFormat="1">
      <c r="A463" s="41"/>
      <c r="B463" s="42"/>
      <c r="C463" s="43"/>
      <c r="D463" s="221" t="s">
        <v>167</v>
      </c>
      <c r="E463" s="43"/>
      <c r="F463" s="222" t="s">
        <v>528</v>
      </c>
      <c r="G463" s="43"/>
      <c r="H463" s="43"/>
      <c r="I463" s="223"/>
      <c r="J463" s="43"/>
      <c r="K463" s="43"/>
      <c r="L463" s="47"/>
      <c r="M463" s="224"/>
      <c r="N463" s="225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167</v>
      </c>
      <c r="AU463" s="20" t="s">
        <v>84</v>
      </c>
    </row>
    <row r="464" s="2" customFormat="1">
      <c r="A464" s="41"/>
      <c r="B464" s="42"/>
      <c r="C464" s="43"/>
      <c r="D464" s="226" t="s">
        <v>168</v>
      </c>
      <c r="E464" s="43"/>
      <c r="F464" s="227" t="s">
        <v>530</v>
      </c>
      <c r="G464" s="43"/>
      <c r="H464" s="43"/>
      <c r="I464" s="223"/>
      <c r="J464" s="43"/>
      <c r="K464" s="43"/>
      <c r="L464" s="47"/>
      <c r="M464" s="224"/>
      <c r="N464" s="225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168</v>
      </c>
      <c r="AU464" s="20" t="s">
        <v>84</v>
      </c>
    </row>
    <row r="465" s="13" customFormat="1">
      <c r="A465" s="13"/>
      <c r="B465" s="228"/>
      <c r="C465" s="229"/>
      <c r="D465" s="221" t="s">
        <v>170</v>
      </c>
      <c r="E465" s="230" t="s">
        <v>19</v>
      </c>
      <c r="F465" s="231" t="s">
        <v>371</v>
      </c>
      <c r="G465" s="229"/>
      <c r="H465" s="230" t="s">
        <v>19</v>
      </c>
      <c r="I465" s="232"/>
      <c r="J465" s="229"/>
      <c r="K465" s="229"/>
      <c r="L465" s="233"/>
      <c r="M465" s="234"/>
      <c r="N465" s="235"/>
      <c r="O465" s="235"/>
      <c r="P465" s="235"/>
      <c r="Q465" s="235"/>
      <c r="R465" s="235"/>
      <c r="S465" s="235"/>
      <c r="T465" s="23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7" t="s">
        <v>170</v>
      </c>
      <c r="AU465" s="237" t="s">
        <v>84</v>
      </c>
      <c r="AV465" s="13" t="s">
        <v>82</v>
      </c>
      <c r="AW465" s="13" t="s">
        <v>35</v>
      </c>
      <c r="AX465" s="13" t="s">
        <v>74</v>
      </c>
      <c r="AY465" s="237" t="s">
        <v>158</v>
      </c>
    </row>
    <row r="466" s="13" customFormat="1">
      <c r="A466" s="13"/>
      <c r="B466" s="228"/>
      <c r="C466" s="229"/>
      <c r="D466" s="221" t="s">
        <v>170</v>
      </c>
      <c r="E466" s="230" t="s">
        <v>19</v>
      </c>
      <c r="F466" s="231" t="s">
        <v>508</v>
      </c>
      <c r="G466" s="229"/>
      <c r="H466" s="230" t="s">
        <v>19</v>
      </c>
      <c r="I466" s="232"/>
      <c r="J466" s="229"/>
      <c r="K466" s="229"/>
      <c r="L466" s="233"/>
      <c r="M466" s="234"/>
      <c r="N466" s="235"/>
      <c r="O466" s="235"/>
      <c r="P466" s="235"/>
      <c r="Q466" s="235"/>
      <c r="R466" s="235"/>
      <c r="S466" s="235"/>
      <c r="T466" s="23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7" t="s">
        <v>170</v>
      </c>
      <c r="AU466" s="237" t="s">
        <v>84</v>
      </c>
      <c r="AV466" s="13" t="s">
        <v>82</v>
      </c>
      <c r="AW466" s="13" t="s">
        <v>35</v>
      </c>
      <c r="AX466" s="13" t="s">
        <v>74</v>
      </c>
      <c r="AY466" s="237" t="s">
        <v>158</v>
      </c>
    </row>
    <row r="467" s="14" customFormat="1">
      <c r="A467" s="14"/>
      <c r="B467" s="238"/>
      <c r="C467" s="239"/>
      <c r="D467" s="221" t="s">
        <v>170</v>
      </c>
      <c r="E467" s="240" t="s">
        <v>19</v>
      </c>
      <c r="F467" s="241" t="s">
        <v>531</v>
      </c>
      <c r="G467" s="239"/>
      <c r="H467" s="242">
        <v>250.77600000000001</v>
      </c>
      <c r="I467" s="243"/>
      <c r="J467" s="239"/>
      <c r="K467" s="239"/>
      <c r="L467" s="244"/>
      <c r="M467" s="245"/>
      <c r="N467" s="246"/>
      <c r="O467" s="246"/>
      <c r="P467" s="246"/>
      <c r="Q467" s="246"/>
      <c r="R467" s="246"/>
      <c r="S467" s="246"/>
      <c r="T467" s="24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8" t="s">
        <v>170</v>
      </c>
      <c r="AU467" s="248" t="s">
        <v>84</v>
      </c>
      <c r="AV467" s="14" t="s">
        <v>84</v>
      </c>
      <c r="AW467" s="14" t="s">
        <v>35</v>
      </c>
      <c r="AX467" s="14" t="s">
        <v>74</v>
      </c>
      <c r="AY467" s="248" t="s">
        <v>158</v>
      </c>
    </row>
    <row r="468" s="14" customFormat="1">
      <c r="A468" s="14"/>
      <c r="B468" s="238"/>
      <c r="C468" s="239"/>
      <c r="D468" s="221" t="s">
        <v>170</v>
      </c>
      <c r="E468" s="240" t="s">
        <v>19</v>
      </c>
      <c r="F468" s="241" t="s">
        <v>532</v>
      </c>
      <c r="G468" s="239"/>
      <c r="H468" s="242">
        <v>3.5859999999999999</v>
      </c>
      <c r="I468" s="243"/>
      <c r="J468" s="239"/>
      <c r="K468" s="239"/>
      <c r="L468" s="244"/>
      <c r="M468" s="245"/>
      <c r="N468" s="246"/>
      <c r="O468" s="246"/>
      <c r="P468" s="246"/>
      <c r="Q468" s="246"/>
      <c r="R468" s="246"/>
      <c r="S468" s="246"/>
      <c r="T468" s="24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8" t="s">
        <v>170</v>
      </c>
      <c r="AU468" s="248" t="s">
        <v>84</v>
      </c>
      <c r="AV468" s="14" t="s">
        <v>84</v>
      </c>
      <c r="AW468" s="14" t="s">
        <v>35</v>
      </c>
      <c r="AX468" s="14" t="s">
        <v>74</v>
      </c>
      <c r="AY468" s="248" t="s">
        <v>158</v>
      </c>
    </row>
    <row r="469" s="14" customFormat="1">
      <c r="A469" s="14"/>
      <c r="B469" s="238"/>
      <c r="C469" s="239"/>
      <c r="D469" s="221" t="s">
        <v>170</v>
      </c>
      <c r="E469" s="240" t="s">
        <v>19</v>
      </c>
      <c r="F469" s="241" t="s">
        <v>533</v>
      </c>
      <c r="G469" s="239"/>
      <c r="H469" s="242">
        <v>-1.2</v>
      </c>
      <c r="I469" s="243"/>
      <c r="J469" s="239"/>
      <c r="K469" s="239"/>
      <c r="L469" s="244"/>
      <c r="M469" s="245"/>
      <c r="N469" s="246"/>
      <c r="O469" s="246"/>
      <c r="P469" s="246"/>
      <c r="Q469" s="246"/>
      <c r="R469" s="246"/>
      <c r="S469" s="246"/>
      <c r="T469" s="24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8" t="s">
        <v>170</v>
      </c>
      <c r="AU469" s="248" t="s">
        <v>84</v>
      </c>
      <c r="AV469" s="14" t="s">
        <v>84</v>
      </c>
      <c r="AW469" s="14" t="s">
        <v>35</v>
      </c>
      <c r="AX469" s="14" t="s">
        <v>74</v>
      </c>
      <c r="AY469" s="248" t="s">
        <v>158</v>
      </c>
    </row>
    <row r="470" s="14" customFormat="1">
      <c r="A470" s="14"/>
      <c r="B470" s="238"/>
      <c r="C470" s="239"/>
      <c r="D470" s="221" t="s">
        <v>170</v>
      </c>
      <c r="E470" s="240" t="s">
        <v>19</v>
      </c>
      <c r="F470" s="241" t="s">
        <v>534</v>
      </c>
      <c r="G470" s="239"/>
      <c r="H470" s="242">
        <v>-25.312999999999999</v>
      </c>
      <c r="I470" s="243"/>
      <c r="J470" s="239"/>
      <c r="K470" s="239"/>
      <c r="L470" s="244"/>
      <c r="M470" s="245"/>
      <c r="N470" s="246"/>
      <c r="O470" s="246"/>
      <c r="P470" s="246"/>
      <c r="Q470" s="246"/>
      <c r="R470" s="246"/>
      <c r="S470" s="246"/>
      <c r="T470" s="24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8" t="s">
        <v>170</v>
      </c>
      <c r="AU470" s="248" t="s">
        <v>84</v>
      </c>
      <c r="AV470" s="14" t="s">
        <v>84</v>
      </c>
      <c r="AW470" s="14" t="s">
        <v>35</v>
      </c>
      <c r="AX470" s="14" t="s">
        <v>74</v>
      </c>
      <c r="AY470" s="248" t="s">
        <v>158</v>
      </c>
    </row>
    <row r="471" s="16" customFormat="1">
      <c r="A471" s="16"/>
      <c r="B471" s="261"/>
      <c r="C471" s="262"/>
      <c r="D471" s="221" t="s">
        <v>170</v>
      </c>
      <c r="E471" s="263" t="s">
        <v>19</v>
      </c>
      <c r="F471" s="264" t="s">
        <v>187</v>
      </c>
      <c r="G471" s="262"/>
      <c r="H471" s="265">
        <v>227.84900000000005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71" t="s">
        <v>170</v>
      </c>
      <c r="AU471" s="271" t="s">
        <v>84</v>
      </c>
      <c r="AV471" s="16" t="s">
        <v>188</v>
      </c>
      <c r="AW471" s="16" t="s">
        <v>35</v>
      </c>
      <c r="AX471" s="16" t="s">
        <v>74</v>
      </c>
      <c r="AY471" s="271" t="s">
        <v>158</v>
      </c>
    </row>
    <row r="472" s="13" customFormat="1">
      <c r="A472" s="13"/>
      <c r="B472" s="228"/>
      <c r="C472" s="229"/>
      <c r="D472" s="221" t="s">
        <v>170</v>
      </c>
      <c r="E472" s="230" t="s">
        <v>19</v>
      </c>
      <c r="F472" s="231" t="s">
        <v>514</v>
      </c>
      <c r="G472" s="229"/>
      <c r="H472" s="230" t="s">
        <v>19</v>
      </c>
      <c r="I472" s="232"/>
      <c r="J472" s="229"/>
      <c r="K472" s="229"/>
      <c r="L472" s="233"/>
      <c r="M472" s="234"/>
      <c r="N472" s="235"/>
      <c r="O472" s="235"/>
      <c r="P472" s="235"/>
      <c r="Q472" s="235"/>
      <c r="R472" s="235"/>
      <c r="S472" s="235"/>
      <c r="T472" s="23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7" t="s">
        <v>170</v>
      </c>
      <c r="AU472" s="237" t="s">
        <v>84</v>
      </c>
      <c r="AV472" s="13" t="s">
        <v>82</v>
      </c>
      <c r="AW472" s="13" t="s">
        <v>35</v>
      </c>
      <c r="AX472" s="13" t="s">
        <v>74</v>
      </c>
      <c r="AY472" s="237" t="s">
        <v>158</v>
      </c>
    </row>
    <row r="473" s="14" customFormat="1">
      <c r="A473" s="14"/>
      <c r="B473" s="238"/>
      <c r="C473" s="239"/>
      <c r="D473" s="221" t="s">
        <v>170</v>
      </c>
      <c r="E473" s="240" t="s">
        <v>19</v>
      </c>
      <c r="F473" s="241" t="s">
        <v>535</v>
      </c>
      <c r="G473" s="239"/>
      <c r="H473" s="242">
        <v>122.432</v>
      </c>
      <c r="I473" s="243"/>
      <c r="J473" s="239"/>
      <c r="K473" s="239"/>
      <c r="L473" s="244"/>
      <c r="M473" s="245"/>
      <c r="N473" s="246"/>
      <c r="O473" s="246"/>
      <c r="P473" s="246"/>
      <c r="Q473" s="246"/>
      <c r="R473" s="246"/>
      <c r="S473" s="246"/>
      <c r="T473" s="24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8" t="s">
        <v>170</v>
      </c>
      <c r="AU473" s="248" t="s">
        <v>84</v>
      </c>
      <c r="AV473" s="14" t="s">
        <v>84</v>
      </c>
      <c r="AW473" s="14" t="s">
        <v>35</v>
      </c>
      <c r="AX473" s="14" t="s">
        <v>74</v>
      </c>
      <c r="AY473" s="248" t="s">
        <v>158</v>
      </c>
    </row>
    <row r="474" s="14" customFormat="1">
      <c r="A474" s="14"/>
      <c r="B474" s="238"/>
      <c r="C474" s="239"/>
      <c r="D474" s="221" t="s">
        <v>170</v>
      </c>
      <c r="E474" s="240" t="s">
        <v>19</v>
      </c>
      <c r="F474" s="241" t="s">
        <v>536</v>
      </c>
      <c r="G474" s="239"/>
      <c r="H474" s="242">
        <v>-2.7000000000000002</v>
      </c>
      <c r="I474" s="243"/>
      <c r="J474" s="239"/>
      <c r="K474" s="239"/>
      <c r="L474" s="244"/>
      <c r="M474" s="245"/>
      <c r="N474" s="246"/>
      <c r="O474" s="246"/>
      <c r="P474" s="246"/>
      <c r="Q474" s="246"/>
      <c r="R474" s="246"/>
      <c r="S474" s="246"/>
      <c r="T474" s="24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8" t="s">
        <v>170</v>
      </c>
      <c r="AU474" s="248" t="s">
        <v>84</v>
      </c>
      <c r="AV474" s="14" t="s">
        <v>84</v>
      </c>
      <c r="AW474" s="14" t="s">
        <v>35</v>
      </c>
      <c r="AX474" s="14" t="s">
        <v>74</v>
      </c>
      <c r="AY474" s="248" t="s">
        <v>158</v>
      </c>
    </row>
    <row r="475" s="14" customFormat="1">
      <c r="A475" s="14"/>
      <c r="B475" s="238"/>
      <c r="C475" s="239"/>
      <c r="D475" s="221" t="s">
        <v>170</v>
      </c>
      <c r="E475" s="240" t="s">
        <v>19</v>
      </c>
      <c r="F475" s="241" t="s">
        <v>537</v>
      </c>
      <c r="G475" s="239"/>
      <c r="H475" s="242">
        <v>-0.5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8" t="s">
        <v>170</v>
      </c>
      <c r="AU475" s="248" t="s">
        <v>84</v>
      </c>
      <c r="AV475" s="14" t="s">
        <v>84</v>
      </c>
      <c r="AW475" s="14" t="s">
        <v>35</v>
      </c>
      <c r="AX475" s="14" t="s">
        <v>74</v>
      </c>
      <c r="AY475" s="248" t="s">
        <v>158</v>
      </c>
    </row>
    <row r="476" s="16" customFormat="1">
      <c r="A476" s="16"/>
      <c r="B476" s="261"/>
      <c r="C476" s="262"/>
      <c r="D476" s="221" t="s">
        <v>170</v>
      </c>
      <c r="E476" s="263" t="s">
        <v>19</v>
      </c>
      <c r="F476" s="264" t="s">
        <v>187</v>
      </c>
      <c r="G476" s="262"/>
      <c r="H476" s="265">
        <v>119.232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1" t="s">
        <v>170</v>
      </c>
      <c r="AU476" s="271" t="s">
        <v>84</v>
      </c>
      <c r="AV476" s="16" t="s">
        <v>188</v>
      </c>
      <c r="AW476" s="16" t="s">
        <v>35</v>
      </c>
      <c r="AX476" s="16" t="s">
        <v>74</v>
      </c>
      <c r="AY476" s="271" t="s">
        <v>158</v>
      </c>
    </row>
    <row r="477" s="15" customFormat="1">
      <c r="A477" s="15"/>
      <c r="B477" s="249"/>
      <c r="C477" s="250"/>
      <c r="D477" s="221" t="s">
        <v>170</v>
      </c>
      <c r="E477" s="251" t="s">
        <v>19</v>
      </c>
      <c r="F477" s="252" t="s">
        <v>175</v>
      </c>
      <c r="G477" s="250"/>
      <c r="H477" s="253">
        <v>347.08100000000007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9" t="s">
        <v>170</v>
      </c>
      <c r="AU477" s="259" t="s">
        <v>84</v>
      </c>
      <c r="AV477" s="15" t="s">
        <v>165</v>
      </c>
      <c r="AW477" s="15" t="s">
        <v>35</v>
      </c>
      <c r="AX477" s="15" t="s">
        <v>82</v>
      </c>
      <c r="AY477" s="259" t="s">
        <v>158</v>
      </c>
    </row>
    <row r="478" s="2" customFormat="1" ht="24.15" customHeight="1">
      <c r="A478" s="41"/>
      <c r="B478" s="42"/>
      <c r="C478" s="208" t="s">
        <v>538</v>
      </c>
      <c r="D478" s="208" t="s">
        <v>160</v>
      </c>
      <c r="E478" s="209" t="s">
        <v>539</v>
      </c>
      <c r="F478" s="210" t="s">
        <v>540</v>
      </c>
      <c r="G478" s="211" t="s">
        <v>105</v>
      </c>
      <c r="H478" s="212">
        <v>3.5859999999999999</v>
      </c>
      <c r="I478" s="213"/>
      <c r="J478" s="214">
        <f>ROUND(I478*H478,2)</f>
        <v>0</v>
      </c>
      <c r="K478" s="210" t="s">
        <v>347</v>
      </c>
      <c r="L478" s="47"/>
      <c r="M478" s="215" t="s">
        <v>19</v>
      </c>
      <c r="N478" s="216" t="s">
        <v>45</v>
      </c>
      <c r="O478" s="87"/>
      <c r="P478" s="217">
        <f>O478*H478</f>
        <v>0</v>
      </c>
      <c r="Q478" s="217">
        <v>0.23777999999999999</v>
      </c>
      <c r="R478" s="217">
        <f>Q478*H478</f>
        <v>0.85267907999999992</v>
      </c>
      <c r="S478" s="217">
        <v>0</v>
      </c>
      <c r="T478" s="21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9" t="s">
        <v>165</v>
      </c>
      <c r="AT478" s="219" t="s">
        <v>160</v>
      </c>
      <c r="AU478" s="219" t="s">
        <v>84</v>
      </c>
      <c r="AY478" s="20" t="s">
        <v>158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82</v>
      </c>
      <c r="BK478" s="220">
        <f>ROUND(I478*H478,2)</f>
        <v>0</v>
      </c>
      <c r="BL478" s="20" t="s">
        <v>165</v>
      </c>
      <c r="BM478" s="219" t="s">
        <v>541</v>
      </c>
    </row>
    <row r="479" s="2" customFormat="1">
      <c r="A479" s="41"/>
      <c r="B479" s="42"/>
      <c r="C479" s="43"/>
      <c r="D479" s="221" t="s">
        <v>167</v>
      </c>
      <c r="E479" s="43"/>
      <c r="F479" s="222" t="s">
        <v>540</v>
      </c>
      <c r="G479" s="43"/>
      <c r="H479" s="43"/>
      <c r="I479" s="223"/>
      <c r="J479" s="43"/>
      <c r="K479" s="43"/>
      <c r="L479" s="47"/>
      <c r="M479" s="224"/>
      <c r="N479" s="225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167</v>
      </c>
      <c r="AU479" s="20" t="s">
        <v>84</v>
      </c>
    </row>
    <row r="480" s="13" customFormat="1">
      <c r="A480" s="13"/>
      <c r="B480" s="228"/>
      <c r="C480" s="229"/>
      <c r="D480" s="221" t="s">
        <v>170</v>
      </c>
      <c r="E480" s="230" t="s">
        <v>19</v>
      </c>
      <c r="F480" s="231" t="s">
        <v>371</v>
      </c>
      <c r="G480" s="229"/>
      <c r="H480" s="230" t="s">
        <v>19</v>
      </c>
      <c r="I480" s="232"/>
      <c r="J480" s="229"/>
      <c r="K480" s="229"/>
      <c r="L480" s="233"/>
      <c r="M480" s="234"/>
      <c r="N480" s="235"/>
      <c r="O480" s="235"/>
      <c r="P480" s="235"/>
      <c r="Q480" s="235"/>
      <c r="R480" s="235"/>
      <c r="S480" s="235"/>
      <c r="T480" s="23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7" t="s">
        <v>170</v>
      </c>
      <c r="AU480" s="237" t="s">
        <v>84</v>
      </c>
      <c r="AV480" s="13" t="s">
        <v>82</v>
      </c>
      <c r="AW480" s="13" t="s">
        <v>35</v>
      </c>
      <c r="AX480" s="13" t="s">
        <v>74</v>
      </c>
      <c r="AY480" s="237" t="s">
        <v>158</v>
      </c>
    </row>
    <row r="481" s="13" customFormat="1">
      <c r="A481" s="13"/>
      <c r="B481" s="228"/>
      <c r="C481" s="229"/>
      <c r="D481" s="221" t="s">
        <v>170</v>
      </c>
      <c r="E481" s="230" t="s">
        <v>19</v>
      </c>
      <c r="F481" s="231" t="s">
        <v>508</v>
      </c>
      <c r="G481" s="229"/>
      <c r="H481" s="230" t="s">
        <v>19</v>
      </c>
      <c r="I481" s="232"/>
      <c r="J481" s="229"/>
      <c r="K481" s="229"/>
      <c r="L481" s="233"/>
      <c r="M481" s="234"/>
      <c r="N481" s="235"/>
      <c r="O481" s="235"/>
      <c r="P481" s="235"/>
      <c r="Q481" s="235"/>
      <c r="R481" s="235"/>
      <c r="S481" s="235"/>
      <c r="T481" s="23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7" t="s">
        <v>170</v>
      </c>
      <c r="AU481" s="237" t="s">
        <v>84</v>
      </c>
      <c r="AV481" s="13" t="s">
        <v>82</v>
      </c>
      <c r="AW481" s="13" t="s">
        <v>35</v>
      </c>
      <c r="AX481" s="13" t="s">
        <v>74</v>
      </c>
      <c r="AY481" s="237" t="s">
        <v>158</v>
      </c>
    </row>
    <row r="482" s="14" customFormat="1">
      <c r="A482" s="14"/>
      <c r="B482" s="238"/>
      <c r="C482" s="239"/>
      <c r="D482" s="221" t="s">
        <v>170</v>
      </c>
      <c r="E482" s="240" t="s">
        <v>19</v>
      </c>
      <c r="F482" s="241" t="s">
        <v>532</v>
      </c>
      <c r="G482" s="239"/>
      <c r="H482" s="242">
        <v>3.5859999999999999</v>
      </c>
      <c r="I482" s="243"/>
      <c r="J482" s="239"/>
      <c r="K482" s="239"/>
      <c r="L482" s="244"/>
      <c r="M482" s="245"/>
      <c r="N482" s="246"/>
      <c r="O482" s="246"/>
      <c r="P482" s="246"/>
      <c r="Q482" s="246"/>
      <c r="R482" s="246"/>
      <c r="S482" s="246"/>
      <c r="T482" s="24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8" t="s">
        <v>170</v>
      </c>
      <c r="AU482" s="248" t="s">
        <v>84</v>
      </c>
      <c r="AV482" s="14" t="s">
        <v>84</v>
      </c>
      <c r="AW482" s="14" t="s">
        <v>35</v>
      </c>
      <c r="AX482" s="14" t="s">
        <v>74</v>
      </c>
      <c r="AY482" s="248" t="s">
        <v>158</v>
      </c>
    </row>
    <row r="483" s="15" customFormat="1">
      <c r="A483" s="15"/>
      <c r="B483" s="249"/>
      <c r="C483" s="250"/>
      <c r="D483" s="221" t="s">
        <v>170</v>
      </c>
      <c r="E483" s="251" t="s">
        <v>19</v>
      </c>
      <c r="F483" s="252" t="s">
        <v>175</v>
      </c>
      <c r="G483" s="250"/>
      <c r="H483" s="253">
        <v>3.5859999999999999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9" t="s">
        <v>170</v>
      </c>
      <c r="AU483" s="259" t="s">
        <v>84</v>
      </c>
      <c r="AV483" s="15" t="s">
        <v>165</v>
      </c>
      <c r="AW483" s="15" t="s">
        <v>35</v>
      </c>
      <c r="AX483" s="15" t="s">
        <v>82</v>
      </c>
      <c r="AY483" s="259" t="s">
        <v>158</v>
      </c>
    </row>
    <row r="484" s="12" customFormat="1" ht="22.8" customHeight="1">
      <c r="A484" s="12"/>
      <c r="B484" s="192"/>
      <c r="C484" s="193"/>
      <c r="D484" s="194" t="s">
        <v>73</v>
      </c>
      <c r="E484" s="206" t="s">
        <v>165</v>
      </c>
      <c r="F484" s="206" t="s">
        <v>542</v>
      </c>
      <c r="G484" s="193"/>
      <c r="H484" s="193"/>
      <c r="I484" s="196"/>
      <c r="J484" s="207">
        <f>BK484</f>
        <v>0</v>
      </c>
      <c r="K484" s="193"/>
      <c r="L484" s="198"/>
      <c r="M484" s="199"/>
      <c r="N484" s="200"/>
      <c r="O484" s="200"/>
      <c r="P484" s="201">
        <f>SUM(P485:P498)</f>
        <v>0</v>
      </c>
      <c r="Q484" s="200"/>
      <c r="R484" s="201">
        <f>SUM(R485:R498)</f>
        <v>1.0347762400000002</v>
      </c>
      <c r="S484" s="200"/>
      <c r="T484" s="202">
        <f>SUM(T485:T498)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3" t="s">
        <v>82</v>
      </c>
      <c r="AT484" s="204" t="s">
        <v>73</v>
      </c>
      <c r="AU484" s="204" t="s">
        <v>82</v>
      </c>
      <c r="AY484" s="203" t="s">
        <v>158</v>
      </c>
      <c r="BK484" s="205">
        <f>SUM(BK485:BK498)</f>
        <v>0</v>
      </c>
    </row>
    <row r="485" s="2" customFormat="1" ht="24.15" customHeight="1">
      <c r="A485" s="41"/>
      <c r="B485" s="42"/>
      <c r="C485" s="208" t="s">
        <v>543</v>
      </c>
      <c r="D485" s="208" t="s">
        <v>160</v>
      </c>
      <c r="E485" s="209" t="s">
        <v>544</v>
      </c>
      <c r="F485" s="210" t="s">
        <v>545</v>
      </c>
      <c r="G485" s="211" t="s">
        <v>163</v>
      </c>
      <c r="H485" s="212">
        <v>0.108</v>
      </c>
      <c r="I485" s="213"/>
      <c r="J485" s="214">
        <f>ROUND(I485*H485,2)</f>
        <v>0</v>
      </c>
      <c r="K485" s="210" t="s">
        <v>164</v>
      </c>
      <c r="L485" s="47"/>
      <c r="M485" s="215" t="s">
        <v>19</v>
      </c>
      <c r="N485" s="216" t="s">
        <v>45</v>
      </c>
      <c r="O485" s="87"/>
      <c r="P485" s="217">
        <f>O485*H485</f>
        <v>0</v>
      </c>
      <c r="Q485" s="217">
        <v>2.40978</v>
      </c>
      <c r="R485" s="217">
        <f>Q485*H485</f>
        <v>0.26025624000000003</v>
      </c>
      <c r="S485" s="217">
        <v>0</v>
      </c>
      <c r="T485" s="218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9" t="s">
        <v>165</v>
      </c>
      <c r="AT485" s="219" t="s">
        <v>160</v>
      </c>
      <c r="AU485" s="219" t="s">
        <v>84</v>
      </c>
      <c r="AY485" s="20" t="s">
        <v>158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82</v>
      </c>
      <c r="BK485" s="220">
        <f>ROUND(I485*H485,2)</f>
        <v>0</v>
      </c>
      <c r="BL485" s="20" t="s">
        <v>165</v>
      </c>
      <c r="BM485" s="219" t="s">
        <v>546</v>
      </c>
    </row>
    <row r="486" s="2" customFormat="1">
      <c r="A486" s="41"/>
      <c r="B486" s="42"/>
      <c r="C486" s="43"/>
      <c r="D486" s="221" t="s">
        <v>167</v>
      </c>
      <c r="E486" s="43"/>
      <c r="F486" s="222" t="s">
        <v>545</v>
      </c>
      <c r="G486" s="43"/>
      <c r="H486" s="43"/>
      <c r="I486" s="223"/>
      <c r="J486" s="43"/>
      <c r="K486" s="43"/>
      <c r="L486" s="47"/>
      <c r="M486" s="224"/>
      <c r="N486" s="225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167</v>
      </c>
      <c r="AU486" s="20" t="s">
        <v>84</v>
      </c>
    </row>
    <row r="487" s="2" customFormat="1">
      <c r="A487" s="41"/>
      <c r="B487" s="42"/>
      <c r="C487" s="43"/>
      <c r="D487" s="226" t="s">
        <v>168</v>
      </c>
      <c r="E487" s="43"/>
      <c r="F487" s="227" t="s">
        <v>547</v>
      </c>
      <c r="G487" s="43"/>
      <c r="H487" s="43"/>
      <c r="I487" s="223"/>
      <c r="J487" s="43"/>
      <c r="K487" s="43"/>
      <c r="L487" s="47"/>
      <c r="M487" s="224"/>
      <c r="N487" s="225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168</v>
      </c>
      <c r="AU487" s="20" t="s">
        <v>84</v>
      </c>
    </row>
    <row r="488" s="13" customFormat="1">
      <c r="A488" s="13"/>
      <c r="B488" s="228"/>
      <c r="C488" s="229"/>
      <c r="D488" s="221" t="s">
        <v>170</v>
      </c>
      <c r="E488" s="230" t="s">
        <v>19</v>
      </c>
      <c r="F488" s="231" t="s">
        <v>276</v>
      </c>
      <c r="G488" s="229"/>
      <c r="H488" s="230" t="s">
        <v>19</v>
      </c>
      <c r="I488" s="232"/>
      <c r="J488" s="229"/>
      <c r="K488" s="229"/>
      <c r="L488" s="233"/>
      <c r="M488" s="234"/>
      <c r="N488" s="235"/>
      <c r="O488" s="235"/>
      <c r="P488" s="235"/>
      <c r="Q488" s="235"/>
      <c r="R488" s="235"/>
      <c r="S488" s="235"/>
      <c r="T488" s="23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7" t="s">
        <v>170</v>
      </c>
      <c r="AU488" s="237" t="s">
        <v>84</v>
      </c>
      <c r="AV488" s="13" t="s">
        <v>82</v>
      </c>
      <c r="AW488" s="13" t="s">
        <v>35</v>
      </c>
      <c r="AX488" s="13" t="s">
        <v>74</v>
      </c>
      <c r="AY488" s="237" t="s">
        <v>158</v>
      </c>
    </row>
    <row r="489" s="13" customFormat="1">
      <c r="A489" s="13"/>
      <c r="B489" s="228"/>
      <c r="C489" s="229"/>
      <c r="D489" s="221" t="s">
        <v>170</v>
      </c>
      <c r="E489" s="230" t="s">
        <v>19</v>
      </c>
      <c r="F489" s="231" t="s">
        <v>548</v>
      </c>
      <c r="G489" s="229"/>
      <c r="H489" s="230" t="s">
        <v>19</v>
      </c>
      <c r="I489" s="232"/>
      <c r="J489" s="229"/>
      <c r="K489" s="229"/>
      <c r="L489" s="233"/>
      <c r="M489" s="234"/>
      <c r="N489" s="235"/>
      <c r="O489" s="235"/>
      <c r="P489" s="235"/>
      <c r="Q489" s="235"/>
      <c r="R489" s="235"/>
      <c r="S489" s="235"/>
      <c r="T489" s="23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7" t="s">
        <v>170</v>
      </c>
      <c r="AU489" s="237" t="s">
        <v>84</v>
      </c>
      <c r="AV489" s="13" t="s">
        <v>82</v>
      </c>
      <c r="AW489" s="13" t="s">
        <v>35</v>
      </c>
      <c r="AX489" s="13" t="s">
        <v>74</v>
      </c>
      <c r="AY489" s="237" t="s">
        <v>158</v>
      </c>
    </row>
    <row r="490" s="14" customFormat="1">
      <c r="A490" s="14"/>
      <c r="B490" s="238"/>
      <c r="C490" s="239"/>
      <c r="D490" s="221" t="s">
        <v>170</v>
      </c>
      <c r="E490" s="240" t="s">
        <v>19</v>
      </c>
      <c r="F490" s="241" t="s">
        <v>549</v>
      </c>
      <c r="G490" s="239"/>
      <c r="H490" s="242">
        <v>0.108</v>
      </c>
      <c r="I490" s="243"/>
      <c r="J490" s="239"/>
      <c r="K490" s="239"/>
      <c r="L490" s="244"/>
      <c r="M490" s="245"/>
      <c r="N490" s="246"/>
      <c r="O490" s="246"/>
      <c r="P490" s="246"/>
      <c r="Q490" s="246"/>
      <c r="R490" s="246"/>
      <c r="S490" s="246"/>
      <c r="T490" s="24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8" t="s">
        <v>170</v>
      </c>
      <c r="AU490" s="248" t="s">
        <v>84</v>
      </c>
      <c r="AV490" s="14" t="s">
        <v>84</v>
      </c>
      <c r="AW490" s="14" t="s">
        <v>35</v>
      </c>
      <c r="AX490" s="14" t="s">
        <v>74</v>
      </c>
      <c r="AY490" s="248" t="s">
        <v>158</v>
      </c>
    </row>
    <row r="491" s="15" customFormat="1">
      <c r="A491" s="15"/>
      <c r="B491" s="249"/>
      <c r="C491" s="250"/>
      <c r="D491" s="221" t="s">
        <v>170</v>
      </c>
      <c r="E491" s="251" t="s">
        <v>19</v>
      </c>
      <c r="F491" s="252" t="s">
        <v>175</v>
      </c>
      <c r="G491" s="250"/>
      <c r="H491" s="253">
        <v>0.108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9" t="s">
        <v>170</v>
      </c>
      <c r="AU491" s="259" t="s">
        <v>84</v>
      </c>
      <c r="AV491" s="15" t="s">
        <v>165</v>
      </c>
      <c r="AW491" s="15" t="s">
        <v>35</v>
      </c>
      <c r="AX491" s="15" t="s">
        <v>82</v>
      </c>
      <c r="AY491" s="259" t="s">
        <v>158</v>
      </c>
    </row>
    <row r="492" s="2" customFormat="1" ht="24.15" customHeight="1">
      <c r="A492" s="41"/>
      <c r="B492" s="42"/>
      <c r="C492" s="208" t="s">
        <v>550</v>
      </c>
      <c r="D492" s="208" t="s">
        <v>160</v>
      </c>
      <c r="E492" s="209" t="s">
        <v>551</v>
      </c>
      <c r="F492" s="210" t="s">
        <v>552</v>
      </c>
      <c r="G492" s="211" t="s">
        <v>387</v>
      </c>
      <c r="H492" s="212">
        <v>34</v>
      </c>
      <c r="I492" s="213"/>
      <c r="J492" s="214">
        <f>ROUND(I492*H492,2)</f>
        <v>0</v>
      </c>
      <c r="K492" s="210" t="s">
        <v>164</v>
      </c>
      <c r="L492" s="47"/>
      <c r="M492" s="215" t="s">
        <v>19</v>
      </c>
      <c r="N492" s="216" t="s">
        <v>45</v>
      </c>
      <c r="O492" s="87"/>
      <c r="P492" s="217">
        <f>O492*H492</f>
        <v>0</v>
      </c>
      <c r="Q492" s="217">
        <v>0.022780000000000002</v>
      </c>
      <c r="R492" s="217">
        <f>Q492*H492</f>
        <v>0.7745200000000001</v>
      </c>
      <c r="S492" s="217">
        <v>0</v>
      </c>
      <c r="T492" s="218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9" t="s">
        <v>165</v>
      </c>
      <c r="AT492" s="219" t="s">
        <v>160</v>
      </c>
      <c r="AU492" s="219" t="s">
        <v>84</v>
      </c>
      <c r="AY492" s="20" t="s">
        <v>158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82</v>
      </c>
      <c r="BK492" s="220">
        <f>ROUND(I492*H492,2)</f>
        <v>0</v>
      </c>
      <c r="BL492" s="20" t="s">
        <v>165</v>
      </c>
      <c r="BM492" s="219" t="s">
        <v>553</v>
      </c>
    </row>
    <row r="493" s="2" customFormat="1">
      <c r="A493" s="41"/>
      <c r="B493" s="42"/>
      <c r="C493" s="43"/>
      <c r="D493" s="221" t="s">
        <v>167</v>
      </c>
      <c r="E493" s="43"/>
      <c r="F493" s="222" t="s">
        <v>552</v>
      </c>
      <c r="G493" s="43"/>
      <c r="H493" s="43"/>
      <c r="I493" s="223"/>
      <c r="J493" s="43"/>
      <c r="K493" s="43"/>
      <c r="L493" s="47"/>
      <c r="M493" s="224"/>
      <c r="N493" s="225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167</v>
      </c>
      <c r="AU493" s="20" t="s">
        <v>84</v>
      </c>
    </row>
    <row r="494" s="2" customFormat="1">
      <c r="A494" s="41"/>
      <c r="B494" s="42"/>
      <c r="C494" s="43"/>
      <c r="D494" s="226" t="s">
        <v>168</v>
      </c>
      <c r="E494" s="43"/>
      <c r="F494" s="227" t="s">
        <v>554</v>
      </c>
      <c r="G494" s="43"/>
      <c r="H494" s="43"/>
      <c r="I494" s="223"/>
      <c r="J494" s="43"/>
      <c r="K494" s="43"/>
      <c r="L494" s="47"/>
      <c r="M494" s="224"/>
      <c r="N494" s="225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168</v>
      </c>
      <c r="AU494" s="20" t="s">
        <v>84</v>
      </c>
    </row>
    <row r="495" s="13" customFormat="1">
      <c r="A495" s="13"/>
      <c r="B495" s="228"/>
      <c r="C495" s="229"/>
      <c r="D495" s="221" t="s">
        <v>170</v>
      </c>
      <c r="E495" s="230" t="s">
        <v>19</v>
      </c>
      <c r="F495" s="231" t="s">
        <v>390</v>
      </c>
      <c r="G495" s="229"/>
      <c r="H495" s="230" t="s">
        <v>19</v>
      </c>
      <c r="I495" s="232"/>
      <c r="J495" s="229"/>
      <c r="K495" s="229"/>
      <c r="L495" s="233"/>
      <c r="M495" s="234"/>
      <c r="N495" s="235"/>
      <c r="O495" s="235"/>
      <c r="P495" s="235"/>
      <c r="Q495" s="235"/>
      <c r="R495" s="235"/>
      <c r="S495" s="235"/>
      <c r="T495" s="23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7" t="s">
        <v>170</v>
      </c>
      <c r="AU495" s="237" t="s">
        <v>84</v>
      </c>
      <c r="AV495" s="13" t="s">
        <v>82</v>
      </c>
      <c r="AW495" s="13" t="s">
        <v>35</v>
      </c>
      <c r="AX495" s="13" t="s">
        <v>74</v>
      </c>
      <c r="AY495" s="237" t="s">
        <v>158</v>
      </c>
    </row>
    <row r="496" s="14" customFormat="1">
      <c r="A496" s="14"/>
      <c r="B496" s="238"/>
      <c r="C496" s="239"/>
      <c r="D496" s="221" t="s">
        <v>170</v>
      </c>
      <c r="E496" s="240" t="s">
        <v>19</v>
      </c>
      <c r="F496" s="241" t="s">
        <v>555</v>
      </c>
      <c r="G496" s="239"/>
      <c r="H496" s="242">
        <v>18</v>
      </c>
      <c r="I496" s="243"/>
      <c r="J496" s="239"/>
      <c r="K496" s="239"/>
      <c r="L496" s="244"/>
      <c r="M496" s="245"/>
      <c r="N496" s="246"/>
      <c r="O496" s="246"/>
      <c r="P496" s="246"/>
      <c r="Q496" s="246"/>
      <c r="R496" s="246"/>
      <c r="S496" s="246"/>
      <c r="T496" s="24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8" t="s">
        <v>170</v>
      </c>
      <c r="AU496" s="248" t="s">
        <v>84</v>
      </c>
      <c r="AV496" s="14" t="s">
        <v>84</v>
      </c>
      <c r="AW496" s="14" t="s">
        <v>35</v>
      </c>
      <c r="AX496" s="14" t="s">
        <v>74</v>
      </c>
      <c r="AY496" s="248" t="s">
        <v>158</v>
      </c>
    </row>
    <row r="497" s="14" customFormat="1">
      <c r="A497" s="14"/>
      <c r="B497" s="238"/>
      <c r="C497" s="239"/>
      <c r="D497" s="221" t="s">
        <v>170</v>
      </c>
      <c r="E497" s="240" t="s">
        <v>19</v>
      </c>
      <c r="F497" s="241" t="s">
        <v>556</v>
      </c>
      <c r="G497" s="239"/>
      <c r="H497" s="242">
        <v>16</v>
      </c>
      <c r="I497" s="243"/>
      <c r="J497" s="239"/>
      <c r="K497" s="239"/>
      <c r="L497" s="244"/>
      <c r="M497" s="245"/>
      <c r="N497" s="246"/>
      <c r="O497" s="246"/>
      <c r="P497" s="246"/>
      <c r="Q497" s="246"/>
      <c r="R497" s="246"/>
      <c r="S497" s="246"/>
      <c r="T497" s="24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8" t="s">
        <v>170</v>
      </c>
      <c r="AU497" s="248" t="s">
        <v>84</v>
      </c>
      <c r="AV497" s="14" t="s">
        <v>84</v>
      </c>
      <c r="AW497" s="14" t="s">
        <v>35</v>
      </c>
      <c r="AX497" s="14" t="s">
        <v>74</v>
      </c>
      <c r="AY497" s="248" t="s">
        <v>158</v>
      </c>
    </row>
    <row r="498" s="15" customFormat="1">
      <c r="A498" s="15"/>
      <c r="B498" s="249"/>
      <c r="C498" s="250"/>
      <c r="D498" s="221" t="s">
        <v>170</v>
      </c>
      <c r="E498" s="251" t="s">
        <v>19</v>
      </c>
      <c r="F498" s="252" t="s">
        <v>175</v>
      </c>
      <c r="G498" s="250"/>
      <c r="H498" s="253">
        <v>34</v>
      </c>
      <c r="I498" s="254"/>
      <c r="J498" s="250"/>
      <c r="K498" s="250"/>
      <c r="L498" s="255"/>
      <c r="M498" s="256"/>
      <c r="N498" s="257"/>
      <c r="O498" s="257"/>
      <c r="P498" s="257"/>
      <c r="Q498" s="257"/>
      <c r="R498" s="257"/>
      <c r="S498" s="257"/>
      <c r="T498" s="25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9" t="s">
        <v>170</v>
      </c>
      <c r="AU498" s="259" t="s">
        <v>84</v>
      </c>
      <c r="AV498" s="15" t="s">
        <v>165</v>
      </c>
      <c r="AW498" s="15" t="s">
        <v>35</v>
      </c>
      <c r="AX498" s="15" t="s">
        <v>82</v>
      </c>
      <c r="AY498" s="259" t="s">
        <v>158</v>
      </c>
    </row>
    <row r="499" s="12" customFormat="1" ht="22.8" customHeight="1">
      <c r="A499" s="12"/>
      <c r="B499" s="192"/>
      <c r="C499" s="193"/>
      <c r="D499" s="194" t="s">
        <v>73</v>
      </c>
      <c r="E499" s="206" t="s">
        <v>216</v>
      </c>
      <c r="F499" s="206" t="s">
        <v>557</v>
      </c>
      <c r="G499" s="193"/>
      <c r="H499" s="193"/>
      <c r="I499" s="196"/>
      <c r="J499" s="207">
        <f>BK499</f>
        <v>0</v>
      </c>
      <c r="K499" s="193"/>
      <c r="L499" s="198"/>
      <c r="M499" s="199"/>
      <c r="N499" s="200"/>
      <c r="O499" s="200"/>
      <c r="P499" s="201">
        <f>SUM(P500:P1042)</f>
        <v>0</v>
      </c>
      <c r="Q499" s="200"/>
      <c r="R499" s="201">
        <f>SUM(R500:R1042)</f>
        <v>399.67836989999989</v>
      </c>
      <c r="S499" s="200"/>
      <c r="T499" s="202">
        <f>SUM(T500:T1042)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3" t="s">
        <v>82</v>
      </c>
      <c r="AT499" s="204" t="s">
        <v>73</v>
      </c>
      <c r="AU499" s="204" t="s">
        <v>82</v>
      </c>
      <c r="AY499" s="203" t="s">
        <v>158</v>
      </c>
      <c r="BK499" s="205">
        <f>SUM(BK500:BK1042)</f>
        <v>0</v>
      </c>
    </row>
    <row r="500" s="2" customFormat="1" ht="24.15" customHeight="1">
      <c r="A500" s="41"/>
      <c r="B500" s="42"/>
      <c r="C500" s="208" t="s">
        <v>558</v>
      </c>
      <c r="D500" s="208" t="s">
        <v>160</v>
      </c>
      <c r="E500" s="209" t="s">
        <v>559</v>
      </c>
      <c r="F500" s="210" t="s">
        <v>560</v>
      </c>
      <c r="G500" s="211" t="s">
        <v>105</v>
      </c>
      <c r="H500" s="212">
        <v>1206.239</v>
      </c>
      <c r="I500" s="213"/>
      <c r="J500" s="214">
        <f>ROUND(I500*H500,2)</f>
        <v>0</v>
      </c>
      <c r="K500" s="210" t="s">
        <v>164</v>
      </c>
      <c r="L500" s="47"/>
      <c r="M500" s="215" t="s">
        <v>19</v>
      </c>
      <c r="N500" s="216" t="s">
        <v>45</v>
      </c>
      <c r="O500" s="87"/>
      <c r="P500" s="217">
        <f>O500*H500</f>
        <v>0</v>
      </c>
      <c r="Q500" s="217">
        <v>0.0014</v>
      </c>
      <c r="R500" s="217">
        <f>Q500*H500</f>
        <v>1.6887346000000001</v>
      </c>
      <c r="S500" s="217">
        <v>0</v>
      </c>
      <c r="T500" s="218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9" t="s">
        <v>165</v>
      </c>
      <c r="AT500" s="219" t="s">
        <v>160</v>
      </c>
      <c r="AU500" s="219" t="s">
        <v>84</v>
      </c>
      <c r="AY500" s="20" t="s">
        <v>158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82</v>
      </c>
      <c r="BK500" s="220">
        <f>ROUND(I500*H500,2)</f>
        <v>0</v>
      </c>
      <c r="BL500" s="20" t="s">
        <v>165</v>
      </c>
      <c r="BM500" s="219" t="s">
        <v>561</v>
      </c>
    </row>
    <row r="501" s="2" customFormat="1">
      <c r="A501" s="41"/>
      <c r="B501" s="42"/>
      <c r="C501" s="43"/>
      <c r="D501" s="221" t="s">
        <v>167</v>
      </c>
      <c r="E501" s="43"/>
      <c r="F501" s="222" t="s">
        <v>560</v>
      </c>
      <c r="G501" s="43"/>
      <c r="H501" s="43"/>
      <c r="I501" s="223"/>
      <c r="J501" s="43"/>
      <c r="K501" s="43"/>
      <c r="L501" s="47"/>
      <c r="M501" s="224"/>
      <c r="N501" s="225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167</v>
      </c>
      <c r="AU501" s="20" t="s">
        <v>84</v>
      </c>
    </row>
    <row r="502" s="2" customFormat="1">
      <c r="A502" s="41"/>
      <c r="B502" s="42"/>
      <c r="C502" s="43"/>
      <c r="D502" s="226" t="s">
        <v>168</v>
      </c>
      <c r="E502" s="43"/>
      <c r="F502" s="227" t="s">
        <v>562</v>
      </c>
      <c r="G502" s="43"/>
      <c r="H502" s="43"/>
      <c r="I502" s="223"/>
      <c r="J502" s="43"/>
      <c r="K502" s="43"/>
      <c r="L502" s="47"/>
      <c r="M502" s="224"/>
      <c r="N502" s="225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168</v>
      </c>
      <c r="AU502" s="20" t="s">
        <v>84</v>
      </c>
    </row>
    <row r="503" s="13" customFormat="1">
      <c r="A503" s="13"/>
      <c r="B503" s="228"/>
      <c r="C503" s="229"/>
      <c r="D503" s="221" t="s">
        <v>170</v>
      </c>
      <c r="E503" s="230" t="s">
        <v>19</v>
      </c>
      <c r="F503" s="231" t="s">
        <v>563</v>
      </c>
      <c r="G503" s="229"/>
      <c r="H503" s="230" t="s">
        <v>19</v>
      </c>
      <c r="I503" s="232"/>
      <c r="J503" s="229"/>
      <c r="K503" s="229"/>
      <c r="L503" s="233"/>
      <c r="M503" s="234"/>
      <c r="N503" s="235"/>
      <c r="O503" s="235"/>
      <c r="P503" s="235"/>
      <c r="Q503" s="235"/>
      <c r="R503" s="235"/>
      <c r="S503" s="235"/>
      <c r="T503" s="23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7" t="s">
        <v>170</v>
      </c>
      <c r="AU503" s="237" t="s">
        <v>84</v>
      </c>
      <c r="AV503" s="13" t="s">
        <v>82</v>
      </c>
      <c r="AW503" s="13" t="s">
        <v>35</v>
      </c>
      <c r="AX503" s="13" t="s">
        <v>74</v>
      </c>
      <c r="AY503" s="237" t="s">
        <v>158</v>
      </c>
    </row>
    <row r="504" s="13" customFormat="1">
      <c r="A504" s="13"/>
      <c r="B504" s="228"/>
      <c r="C504" s="229"/>
      <c r="D504" s="221" t="s">
        <v>170</v>
      </c>
      <c r="E504" s="230" t="s">
        <v>19</v>
      </c>
      <c r="F504" s="231" t="s">
        <v>564</v>
      </c>
      <c r="G504" s="229"/>
      <c r="H504" s="230" t="s">
        <v>19</v>
      </c>
      <c r="I504" s="232"/>
      <c r="J504" s="229"/>
      <c r="K504" s="229"/>
      <c r="L504" s="233"/>
      <c r="M504" s="234"/>
      <c r="N504" s="235"/>
      <c r="O504" s="235"/>
      <c r="P504" s="235"/>
      <c r="Q504" s="235"/>
      <c r="R504" s="235"/>
      <c r="S504" s="235"/>
      <c r="T504" s="23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7" t="s">
        <v>170</v>
      </c>
      <c r="AU504" s="237" t="s">
        <v>84</v>
      </c>
      <c r="AV504" s="13" t="s">
        <v>82</v>
      </c>
      <c r="AW504" s="13" t="s">
        <v>35</v>
      </c>
      <c r="AX504" s="13" t="s">
        <v>74</v>
      </c>
      <c r="AY504" s="237" t="s">
        <v>158</v>
      </c>
    </row>
    <row r="505" s="13" customFormat="1">
      <c r="A505" s="13"/>
      <c r="B505" s="228"/>
      <c r="C505" s="229"/>
      <c r="D505" s="221" t="s">
        <v>170</v>
      </c>
      <c r="E505" s="230" t="s">
        <v>19</v>
      </c>
      <c r="F505" s="231" t="s">
        <v>565</v>
      </c>
      <c r="G505" s="229"/>
      <c r="H505" s="230" t="s">
        <v>19</v>
      </c>
      <c r="I505" s="232"/>
      <c r="J505" s="229"/>
      <c r="K505" s="229"/>
      <c r="L505" s="233"/>
      <c r="M505" s="234"/>
      <c r="N505" s="235"/>
      <c r="O505" s="235"/>
      <c r="P505" s="235"/>
      <c r="Q505" s="235"/>
      <c r="R505" s="235"/>
      <c r="S505" s="235"/>
      <c r="T505" s="23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7" t="s">
        <v>170</v>
      </c>
      <c r="AU505" s="237" t="s">
        <v>84</v>
      </c>
      <c r="AV505" s="13" t="s">
        <v>82</v>
      </c>
      <c r="AW505" s="13" t="s">
        <v>35</v>
      </c>
      <c r="AX505" s="13" t="s">
        <v>74</v>
      </c>
      <c r="AY505" s="237" t="s">
        <v>158</v>
      </c>
    </row>
    <row r="506" s="14" customFormat="1">
      <c r="A506" s="14"/>
      <c r="B506" s="238"/>
      <c r="C506" s="239"/>
      <c r="D506" s="221" t="s">
        <v>170</v>
      </c>
      <c r="E506" s="240" t="s">
        <v>19</v>
      </c>
      <c r="F506" s="241" t="s">
        <v>566</v>
      </c>
      <c r="G506" s="239"/>
      <c r="H506" s="242">
        <v>9.4499999999999993</v>
      </c>
      <c r="I506" s="243"/>
      <c r="J506" s="239"/>
      <c r="K506" s="239"/>
      <c r="L506" s="244"/>
      <c r="M506" s="245"/>
      <c r="N506" s="246"/>
      <c r="O506" s="246"/>
      <c r="P506" s="246"/>
      <c r="Q506" s="246"/>
      <c r="R506" s="246"/>
      <c r="S506" s="246"/>
      <c r="T506" s="24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8" t="s">
        <v>170</v>
      </c>
      <c r="AU506" s="248" t="s">
        <v>84</v>
      </c>
      <c r="AV506" s="14" t="s">
        <v>84</v>
      </c>
      <c r="AW506" s="14" t="s">
        <v>35</v>
      </c>
      <c r="AX506" s="14" t="s">
        <v>74</v>
      </c>
      <c r="AY506" s="248" t="s">
        <v>158</v>
      </c>
    </row>
    <row r="507" s="14" customFormat="1">
      <c r="A507" s="14"/>
      <c r="B507" s="238"/>
      <c r="C507" s="239"/>
      <c r="D507" s="221" t="s">
        <v>170</v>
      </c>
      <c r="E507" s="240" t="s">
        <v>19</v>
      </c>
      <c r="F507" s="241" t="s">
        <v>567</v>
      </c>
      <c r="G507" s="239"/>
      <c r="H507" s="242">
        <v>6.4199999999999999</v>
      </c>
      <c r="I507" s="243"/>
      <c r="J507" s="239"/>
      <c r="K507" s="239"/>
      <c r="L507" s="244"/>
      <c r="M507" s="245"/>
      <c r="N507" s="246"/>
      <c r="O507" s="246"/>
      <c r="P507" s="246"/>
      <c r="Q507" s="246"/>
      <c r="R507" s="246"/>
      <c r="S507" s="246"/>
      <c r="T507" s="24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8" t="s">
        <v>170</v>
      </c>
      <c r="AU507" s="248" t="s">
        <v>84</v>
      </c>
      <c r="AV507" s="14" t="s">
        <v>84</v>
      </c>
      <c r="AW507" s="14" t="s">
        <v>35</v>
      </c>
      <c r="AX507" s="14" t="s">
        <v>74</v>
      </c>
      <c r="AY507" s="248" t="s">
        <v>158</v>
      </c>
    </row>
    <row r="508" s="16" customFormat="1">
      <c r="A508" s="16"/>
      <c r="B508" s="261"/>
      <c r="C508" s="262"/>
      <c r="D508" s="221" t="s">
        <v>170</v>
      </c>
      <c r="E508" s="263" t="s">
        <v>19</v>
      </c>
      <c r="F508" s="264" t="s">
        <v>187</v>
      </c>
      <c r="G508" s="262"/>
      <c r="H508" s="265">
        <v>15.869999999999999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1" t="s">
        <v>170</v>
      </c>
      <c r="AU508" s="271" t="s">
        <v>84</v>
      </c>
      <c r="AV508" s="16" t="s">
        <v>188</v>
      </c>
      <c r="AW508" s="16" t="s">
        <v>35</v>
      </c>
      <c r="AX508" s="16" t="s">
        <v>74</v>
      </c>
      <c r="AY508" s="271" t="s">
        <v>158</v>
      </c>
    </row>
    <row r="509" s="13" customFormat="1">
      <c r="A509" s="13"/>
      <c r="B509" s="228"/>
      <c r="C509" s="229"/>
      <c r="D509" s="221" t="s">
        <v>170</v>
      </c>
      <c r="E509" s="230" t="s">
        <v>19</v>
      </c>
      <c r="F509" s="231" t="s">
        <v>568</v>
      </c>
      <c r="G509" s="229"/>
      <c r="H509" s="230" t="s">
        <v>19</v>
      </c>
      <c r="I509" s="232"/>
      <c r="J509" s="229"/>
      <c r="K509" s="229"/>
      <c r="L509" s="233"/>
      <c r="M509" s="234"/>
      <c r="N509" s="235"/>
      <c r="O509" s="235"/>
      <c r="P509" s="235"/>
      <c r="Q509" s="235"/>
      <c r="R509" s="235"/>
      <c r="S509" s="235"/>
      <c r="T509" s="23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7" t="s">
        <v>170</v>
      </c>
      <c r="AU509" s="237" t="s">
        <v>84</v>
      </c>
      <c r="AV509" s="13" t="s">
        <v>82</v>
      </c>
      <c r="AW509" s="13" t="s">
        <v>35</v>
      </c>
      <c r="AX509" s="13" t="s">
        <v>74</v>
      </c>
      <c r="AY509" s="237" t="s">
        <v>158</v>
      </c>
    </row>
    <row r="510" s="14" customFormat="1">
      <c r="A510" s="14"/>
      <c r="B510" s="238"/>
      <c r="C510" s="239"/>
      <c r="D510" s="221" t="s">
        <v>170</v>
      </c>
      <c r="E510" s="240" t="s">
        <v>19</v>
      </c>
      <c r="F510" s="241" t="s">
        <v>569</v>
      </c>
      <c r="G510" s="239"/>
      <c r="H510" s="242">
        <v>14.025</v>
      </c>
      <c r="I510" s="243"/>
      <c r="J510" s="239"/>
      <c r="K510" s="239"/>
      <c r="L510" s="244"/>
      <c r="M510" s="245"/>
      <c r="N510" s="246"/>
      <c r="O510" s="246"/>
      <c r="P510" s="246"/>
      <c r="Q510" s="246"/>
      <c r="R510" s="246"/>
      <c r="S510" s="246"/>
      <c r="T510" s="24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8" t="s">
        <v>170</v>
      </c>
      <c r="AU510" s="248" t="s">
        <v>84</v>
      </c>
      <c r="AV510" s="14" t="s">
        <v>84</v>
      </c>
      <c r="AW510" s="14" t="s">
        <v>35</v>
      </c>
      <c r="AX510" s="14" t="s">
        <v>74</v>
      </c>
      <c r="AY510" s="248" t="s">
        <v>158</v>
      </c>
    </row>
    <row r="511" s="14" customFormat="1">
      <c r="A511" s="14"/>
      <c r="B511" s="238"/>
      <c r="C511" s="239"/>
      <c r="D511" s="221" t="s">
        <v>170</v>
      </c>
      <c r="E511" s="240" t="s">
        <v>19</v>
      </c>
      <c r="F511" s="241" t="s">
        <v>570</v>
      </c>
      <c r="G511" s="239"/>
      <c r="H511" s="242">
        <v>6.7880000000000003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8" t="s">
        <v>170</v>
      </c>
      <c r="AU511" s="248" t="s">
        <v>84</v>
      </c>
      <c r="AV511" s="14" t="s">
        <v>84</v>
      </c>
      <c r="AW511" s="14" t="s">
        <v>35</v>
      </c>
      <c r="AX511" s="14" t="s">
        <v>74</v>
      </c>
      <c r="AY511" s="248" t="s">
        <v>158</v>
      </c>
    </row>
    <row r="512" s="16" customFormat="1">
      <c r="A512" s="16"/>
      <c r="B512" s="261"/>
      <c r="C512" s="262"/>
      <c r="D512" s="221" t="s">
        <v>170</v>
      </c>
      <c r="E512" s="263" t="s">
        <v>19</v>
      </c>
      <c r="F512" s="264" t="s">
        <v>187</v>
      </c>
      <c r="G512" s="262"/>
      <c r="H512" s="265">
        <v>20.813000000000002</v>
      </c>
      <c r="I512" s="266"/>
      <c r="J512" s="262"/>
      <c r="K512" s="262"/>
      <c r="L512" s="267"/>
      <c r="M512" s="268"/>
      <c r="N512" s="269"/>
      <c r="O512" s="269"/>
      <c r="P512" s="269"/>
      <c r="Q512" s="269"/>
      <c r="R512" s="269"/>
      <c r="S512" s="269"/>
      <c r="T512" s="270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1" t="s">
        <v>170</v>
      </c>
      <c r="AU512" s="271" t="s">
        <v>84</v>
      </c>
      <c r="AV512" s="16" t="s">
        <v>188</v>
      </c>
      <c r="AW512" s="16" t="s">
        <v>35</v>
      </c>
      <c r="AX512" s="16" t="s">
        <v>74</v>
      </c>
      <c r="AY512" s="271" t="s">
        <v>158</v>
      </c>
    </row>
    <row r="513" s="13" customFormat="1">
      <c r="A513" s="13"/>
      <c r="B513" s="228"/>
      <c r="C513" s="229"/>
      <c r="D513" s="221" t="s">
        <v>170</v>
      </c>
      <c r="E513" s="230" t="s">
        <v>19</v>
      </c>
      <c r="F513" s="231" t="s">
        <v>571</v>
      </c>
      <c r="G513" s="229"/>
      <c r="H513" s="230" t="s">
        <v>19</v>
      </c>
      <c r="I513" s="232"/>
      <c r="J513" s="229"/>
      <c r="K513" s="229"/>
      <c r="L513" s="233"/>
      <c r="M513" s="234"/>
      <c r="N513" s="235"/>
      <c r="O513" s="235"/>
      <c r="P513" s="235"/>
      <c r="Q513" s="235"/>
      <c r="R513" s="235"/>
      <c r="S513" s="235"/>
      <c r="T513" s="23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7" t="s">
        <v>170</v>
      </c>
      <c r="AU513" s="237" t="s">
        <v>84</v>
      </c>
      <c r="AV513" s="13" t="s">
        <v>82</v>
      </c>
      <c r="AW513" s="13" t="s">
        <v>35</v>
      </c>
      <c r="AX513" s="13" t="s">
        <v>74</v>
      </c>
      <c r="AY513" s="237" t="s">
        <v>158</v>
      </c>
    </row>
    <row r="514" s="14" customFormat="1">
      <c r="A514" s="14"/>
      <c r="B514" s="238"/>
      <c r="C514" s="239"/>
      <c r="D514" s="221" t="s">
        <v>170</v>
      </c>
      <c r="E514" s="240" t="s">
        <v>19</v>
      </c>
      <c r="F514" s="241" t="s">
        <v>572</v>
      </c>
      <c r="G514" s="239"/>
      <c r="H514" s="242">
        <v>38.369999999999997</v>
      </c>
      <c r="I514" s="243"/>
      <c r="J514" s="239"/>
      <c r="K514" s="239"/>
      <c r="L514" s="244"/>
      <c r="M514" s="245"/>
      <c r="N514" s="246"/>
      <c r="O514" s="246"/>
      <c r="P514" s="246"/>
      <c r="Q514" s="246"/>
      <c r="R514" s="246"/>
      <c r="S514" s="246"/>
      <c r="T514" s="24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8" t="s">
        <v>170</v>
      </c>
      <c r="AU514" s="248" t="s">
        <v>84</v>
      </c>
      <c r="AV514" s="14" t="s">
        <v>84</v>
      </c>
      <c r="AW514" s="14" t="s">
        <v>35</v>
      </c>
      <c r="AX514" s="14" t="s">
        <v>74</v>
      </c>
      <c r="AY514" s="248" t="s">
        <v>158</v>
      </c>
    </row>
    <row r="515" s="14" customFormat="1">
      <c r="A515" s="14"/>
      <c r="B515" s="238"/>
      <c r="C515" s="239"/>
      <c r="D515" s="221" t="s">
        <v>170</v>
      </c>
      <c r="E515" s="240" t="s">
        <v>19</v>
      </c>
      <c r="F515" s="241" t="s">
        <v>573</v>
      </c>
      <c r="G515" s="239"/>
      <c r="H515" s="242">
        <v>-0.38500000000000001</v>
      </c>
      <c r="I515" s="243"/>
      <c r="J515" s="239"/>
      <c r="K515" s="239"/>
      <c r="L515" s="244"/>
      <c r="M515" s="245"/>
      <c r="N515" s="246"/>
      <c r="O515" s="246"/>
      <c r="P515" s="246"/>
      <c r="Q515" s="246"/>
      <c r="R515" s="246"/>
      <c r="S515" s="246"/>
      <c r="T515" s="24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8" t="s">
        <v>170</v>
      </c>
      <c r="AU515" s="248" t="s">
        <v>84</v>
      </c>
      <c r="AV515" s="14" t="s">
        <v>84</v>
      </c>
      <c r="AW515" s="14" t="s">
        <v>35</v>
      </c>
      <c r="AX515" s="14" t="s">
        <v>74</v>
      </c>
      <c r="AY515" s="248" t="s">
        <v>158</v>
      </c>
    </row>
    <row r="516" s="14" customFormat="1">
      <c r="A516" s="14"/>
      <c r="B516" s="238"/>
      <c r="C516" s="239"/>
      <c r="D516" s="221" t="s">
        <v>170</v>
      </c>
      <c r="E516" s="240" t="s">
        <v>19</v>
      </c>
      <c r="F516" s="241" t="s">
        <v>574</v>
      </c>
      <c r="G516" s="239"/>
      <c r="H516" s="242">
        <v>12.060000000000001</v>
      </c>
      <c r="I516" s="243"/>
      <c r="J516" s="239"/>
      <c r="K516" s="239"/>
      <c r="L516" s="244"/>
      <c r="M516" s="245"/>
      <c r="N516" s="246"/>
      <c r="O516" s="246"/>
      <c r="P516" s="246"/>
      <c r="Q516" s="246"/>
      <c r="R516" s="246"/>
      <c r="S516" s="246"/>
      <c r="T516" s="24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8" t="s">
        <v>170</v>
      </c>
      <c r="AU516" s="248" t="s">
        <v>84</v>
      </c>
      <c r="AV516" s="14" t="s">
        <v>84</v>
      </c>
      <c r="AW516" s="14" t="s">
        <v>35</v>
      </c>
      <c r="AX516" s="14" t="s">
        <v>74</v>
      </c>
      <c r="AY516" s="248" t="s">
        <v>158</v>
      </c>
    </row>
    <row r="517" s="16" customFormat="1">
      <c r="A517" s="16"/>
      <c r="B517" s="261"/>
      <c r="C517" s="262"/>
      <c r="D517" s="221" t="s">
        <v>170</v>
      </c>
      <c r="E517" s="263" t="s">
        <v>19</v>
      </c>
      <c r="F517" s="264" t="s">
        <v>187</v>
      </c>
      <c r="G517" s="262"/>
      <c r="H517" s="265">
        <v>50.045000000000002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1" t="s">
        <v>170</v>
      </c>
      <c r="AU517" s="271" t="s">
        <v>84</v>
      </c>
      <c r="AV517" s="16" t="s">
        <v>188</v>
      </c>
      <c r="AW517" s="16" t="s">
        <v>35</v>
      </c>
      <c r="AX517" s="16" t="s">
        <v>74</v>
      </c>
      <c r="AY517" s="271" t="s">
        <v>158</v>
      </c>
    </row>
    <row r="518" s="13" customFormat="1">
      <c r="A518" s="13"/>
      <c r="B518" s="228"/>
      <c r="C518" s="229"/>
      <c r="D518" s="221" t="s">
        <v>170</v>
      </c>
      <c r="E518" s="230" t="s">
        <v>19</v>
      </c>
      <c r="F518" s="231" t="s">
        <v>575</v>
      </c>
      <c r="G518" s="229"/>
      <c r="H518" s="230" t="s">
        <v>19</v>
      </c>
      <c r="I518" s="232"/>
      <c r="J518" s="229"/>
      <c r="K518" s="229"/>
      <c r="L518" s="233"/>
      <c r="M518" s="234"/>
      <c r="N518" s="235"/>
      <c r="O518" s="235"/>
      <c r="P518" s="235"/>
      <c r="Q518" s="235"/>
      <c r="R518" s="235"/>
      <c r="S518" s="235"/>
      <c r="T518" s="23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7" t="s">
        <v>170</v>
      </c>
      <c r="AU518" s="237" t="s">
        <v>84</v>
      </c>
      <c r="AV518" s="13" t="s">
        <v>82</v>
      </c>
      <c r="AW518" s="13" t="s">
        <v>35</v>
      </c>
      <c r="AX518" s="13" t="s">
        <v>74</v>
      </c>
      <c r="AY518" s="237" t="s">
        <v>158</v>
      </c>
    </row>
    <row r="519" s="14" customFormat="1">
      <c r="A519" s="14"/>
      <c r="B519" s="238"/>
      <c r="C519" s="239"/>
      <c r="D519" s="221" t="s">
        <v>170</v>
      </c>
      <c r="E519" s="240" t="s">
        <v>19</v>
      </c>
      <c r="F519" s="241" t="s">
        <v>576</v>
      </c>
      <c r="G519" s="239"/>
      <c r="H519" s="242">
        <v>9.1500000000000004</v>
      </c>
      <c r="I519" s="243"/>
      <c r="J519" s="239"/>
      <c r="K519" s="239"/>
      <c r="L519" s="244"/>
      <c r="M519" s="245"/>
      <c r="N519" s="246"/>
      <c r="O519" s="246"/>
      <c r="P519" s="246"/>
      <c r="Q519" s="246"/>
      <c r="R519" s="246"/>
      <c r="S519" s="246"/>
      <c r="T519" s="24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8" t="s">
        <v>170</v>
      </c>
      <c r="AU519" s="248" t="s">
        <v>84</v>
      </c>
      <c r="AV519" s="14" t="s">
        <v>84</v>
      </c>
      <c r="AW519" s="14" t="s">
        <v>35</v>
      </c>
      <c r="AX519" s="14" t="s">
        <v>74</v>
      </c>
      <c r="AY519" s="248" t="s">
        <v>158</v>
      </c>
    </row>
    <row r="520" s="14" customFormat="1">
      <c r="A520" s="14"/>
      <c r="B520" s="238"/>
      <c r="C520" s="239"/>
      <c r="D520" s="221" t="s">
        <v>170</v>
      </c>
      <c r="E520" s="240" t="s">
        <v>19</v>
      </c>
      <c r="F520" s="241" t="s">
        <v>577</v>
      </c>
      <c r="G520" s="239"/>
      <c r="H520" s="242">
        <v>2.7000000000000002</v>
      </c>
      <c r="I520" s="243"/>
      <c r="J520" s="239"/>
      <c r="K520" s="239"/>
      <c r="L520" s="244"/>
      <c r="M520" s="245"/>
      <c r="N520" s="246"/>
      <c r="O520" s="246"/>
      <c r="P520" s="246"/>
      <c r="Q520" s="246"/>
      <c r="R520" s="246"/>
      <c r="S520" s="246"/>
      <c r="T520" s="24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8" t="s">
        <v>170</v>
      </c>
      <c r="AU520" s="248" t="s">
        <v>84</v>
      </c>
      <c r="AV520" s="14" t="s">
        <v>84</v>
      </c>
      <c r="AW520" s="14" t="s">
        <v>35</v>
      </c>
      <c r="AX520" s="14" t="s">
        <v>74</v>
      </c>
      <c r="AY520" s="248" t="s">
        <v>158</v>
      </c>
    </row>
    <row r="521" s="16" customFormat="1">
      <c r="A521" s="16"/>
      <c r="B521" s="261"/>
      <c r="C521" s="262"/>
      <c r="D521" s="221" t="s">
        <v>170</v>
      </c>
      <c r="E521" s="263" t="s">
        <v>19</v>
      </c>
      <c r="F521" s="264" t="s">
        <v>187</v>
      </c>
      <c r="G521" s="262"/>
      <c r="H521" s="265">
        <v>11.850000000000001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1" t="s">
        <v>170</v>
      </c>
      <c r="AU521" s="271" t="s">
        <v>84</v>
      </c>
      <c r="AV521" s="16" t="s">
        <v>188</v>
      </c>
      <c r="AW521" s="16" t="s">
        <v>35</v>
      </c>
      <c r="AX521" s="16" t="s">
        <v>74</v>
      </c>
      <c r="AY521" s="271" t="s">
        <v>158</v>
      </c>
    </row>
    <row r="522" s="13" customFormat="1">
      <c r="A522" s="13"/>
      <c r="B522" s="228"/>
      <c r="C522" s="229"/>
      <c r="D522" s="221" t="s">
        <v>170</v>
      </c>
      <c r="E522" s="230" t="s">
        <v>19</v>
      </c>
      <c r="F522" s="231" t="s">
        <v>578</v>
      </c>
      <c r="G522" s="229"/>
      <c r="H522" s="230" t="s">
        <v>19</v>
      </c>
      <c r="I522" s="232"/>
      <c r="J522" s="229"/>
      <c r="K522" s="229"/>
      <c r="L522" s="233"/>
      <c r="M522" s="234"/>
      <c r="N522" s="235"/>
      <c r="O522" s="235"/>
      <c r="P522" s="235"/>
      <c r="Q522" s="235"/>
      <c r="R522" s="235"/>
      <c r="S522" s="235"/>
      <c r="T522" s="23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7" t="s">
        <v>170</v>
      </c>
      <c r="AU522" s="237" t="s">
        <v>84</v>
      </c>
      <c r="AV522" s="13" t="s">
        <v>82</v>
      </c>
      <c r="AW522" s="13" t="s">
        <v>35</v>
      </c>
      <c r="AX522" s="13" t="s">
        <v>74</v>
      </c>
      <c r="AY522" s="237" t="s">
        <v>158</v>
      </c>
    </row>
    <row r="523" s="14" customFormat="1">
      <c r="A523" s="14"/>
      <c r="B523" s="238"/>
      <c r="C523" s="239"/>
      <c r="D523" s="221" t="s">
        <v>170</v>
      </c>
      <c r="E523" s="240" t="s">
        <v>19</v>
      </c>
      <c r="F523" s="241" t="s">
        <v>579</v>
      </c>
      <c r="G523" s="239"/>
      <c r="H523" s="242">
        <v>8.3879999999999999</v>
      </c>
      <c r="I523" s="243"/>
      <c r="J523" s="239"/>
      <c r="K523" s="239"/>
      <c r="L523" s="244"/>
      <c r="M523" s="245"/>
      <c r="N523" s="246"/>
      <c r="O523" s="246"/>
      <c r="P523" s="246"/>
      <c r="Q523" s="246"/>
      <c r="R523" s="246"/>
      <c r="S523" s="246"/>
      <c r="T523" s="24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8" t="s">
        <v>170</v>
      </c>
      <c r="AU523" s="248" t="s">
        <v>84</v>
      </c>
      <c r="AV523" s="14" t="s">
        <v>84</v>
      </c>
      <c r="AW523" s="14" t="s">
        <v>35</v>
      </c>
      <c r="AX523" s="14" t="s">
        <v>74</v>
      </c>
      <c r="AY523" s="248" t="s">
        <v>158</v>
      </c>
    </row>
    <row r="524" s="14" customFormat="1">
      <c r="A524" s="14"/>
      <c r="B524" s="238"/>
      <c r="C524" s="239"/>
      <c r="D524" s="221" t="s">
        <v>170</v>
      </c>
      <c r="E524" s="240" t="s">
        <v>19</v>
      </c>
      <c r="F524" s="241" t="s">
        <v>580</v>
      </c>
      <c r="G524" s="239"/>
      <c r="H524" s="242">
        <v>3.915</v>
      </c>
      <c r="I524" s="243"/>
      <c r="J524" s="239"/>
      <c r="K524" s="239"/>
      <c r="L524" s="244"/>
      <c r="M524" s="245"/>
      <c r="N524" s="246"/>
      <c r="O524" s="246"/>
      <c r="P524" s="246"/>
      <c r="Q524" s="246"/>
      <c r="R524" s="246"/>
      <c r="S524" s="246"/>
      <c r="T524" s="24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8" t="s">
        <v>170</v>
      </c>
      <c r="AU524" s="248" t="s">
        <v>84</v>
      </c>
      <c r="AV524" s="14" t="s">
        <v>84</v>
      </c>
      <c r="AW524" s="14" t="s">
        <v>35</v>
      </c>
      <c r="AX524" s="14" t="s">
        <v>74</v>
      </c>
      <c r="AY524" s="248" t="s">
        <v>158</v>
      </c>
    </row>
    <row r="525" s="16" customFormat="1">
      <c r="A525" s="16"/>
      <c r="B525" s="261"/>
      <c r="C525" s="262"/>
      <c r="D525" s="221" t="s">
        <v>170</v>
      </c>
      <c r="E525" s="263" t="s">
        <v>19</v>
      </c>
      <c r="F525" s="264" t="s">
        <v>187</v>
      </c>
      <c r="G525" s="262"/>
      <c r="H525" s="265">
        <v>12.303000000000001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71" t="s">
        <v>170</v>
      </c>
      <c r="AU525" s="271" t="s">
        <v>84</v>
      </c>
      <c r="AV525" s="16" t="s">
        <v>188</v>
      </c>
      <c r="AW525" s="16" t="s">
        <v>35</v>
      </c>
      <c r="AX525" s="16" t="s">
        <v>74</v>
      </c>
      <c r="AY525" s="271" t="s">
        <v>158</v>
      </c>
    </row>
    <row r="526" s="13" customFormat="1">
      <c r="A526" s="13"/>
      <c r="B526" s="228"/>
      <c r="C526" s="229"/>
      <c r="D526" s="221" t="s">
        <v>170</v>
      </c>
      <c r="E526" s="230" t="s">
        <v>19</v>
      </c>
      <c r="F526" s="231" t="s">
        <v>581</v>
      </c>
      <c r="G526" s="229"/>
      <c r="H526" s="230" t="s">
        <v>19</v>
      </c>
      <c r="I526" s="232"/>
      <c r="J526" s="229"/>
      <c r="K526" s="229"/>
      <c r="L526" s="233"/>
      <c r="M526" s="234"/>
      <c r="N526" s="235"/>
      <c r="O526" s="235"/>
      <c r="P526" s="235"/>
      <c r="Q526" s="235"/>
      <c r="R526" s="235"/>
      <c r="S526" s="235"/>
      <c r="T526" s="23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7" t="s">
        <v>170</v>
      </c>
      <c r="AU526" s="237" t="s">
        <v>84</v>
      </c>
      <c r="AV526" s="13" t="s">
        <v>82</v>
      </c>
      <c r="AW526" s="13" t="s">
        <v>35</v>
      </c>
      <c r="AX526" s="13" t="s">
        <v>74</v>
      </c>
      <c r="AY526" s="237" t="s">
        <v>158</v>
      </c>
    </row>
    <row r="527" s="14" customFormat="1">
      <c r="A527" s="14"/>
      <c r="B527" s="238"/>
      <c r="C527" s="239"/>
      <c r="D527" s="221" t="s">
        <v>170</v>
      </c>
      <c r="E527" s="240" t="s">
        <v>19</v>
      </c>
      <c r="F527" s="241" t="s">
        <v>582</v>
      </c>
      <c r="G527" s="239"/>
      <c r="H527" s="242">
        <v>6.2530000000000001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8" t="s">
        <v>170</v>
      </c>
      <c r="AU527" s="248" t="s">
        <v>84</v>
      </c>
      <c r="AV527" s="14" t="s">
        <v>84</v>
      </c>
      <c r="AW527" s="14" t="s">
        <v>35</v>
      </c>
      <c r="AX527" s="14" t="s">
        <v>74</v>
      </c>
      <c r="AY527" s="248" t="s">
        <v>158</v>
      </c>
    </row>
    <row r="528" s="14" customFormat="1">
      <c r="A528" s="14"/>
      <c r="B528" s="238"/>
      <c r="C528" s="239"/>
      <c r="D528" s="221" t="s">
        <v>170</v>
      </c>
      <c r="E528" s="240" t="s">
        <v>19</v>
      </c>
      <c r="F528" s="241" t="s">
        <v>583</v>
      </c>
      <c r="G528" s="239"/>
      <c r="H528" s="242">
        <v>2.5430000000000001</v>
      </c>
      <c r="I528" s="243"/>
      <c r="J528" s="239"/>
      <c r="K528" s="239"/>
      <c r="L528" s="244"/>
      <c r="M528" s="245"/>
      <c r="N528" s="246"/>
      <c r="O528" s="246"/>
      <c r="P528" s="246"/>
      <c r="Q528" s="246"/>
      <c r="R528" s="246"/>
      <c r="S528" s="246"/>
      <c r="T528" s="24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8" t="s">
        <v>170</v>
      </c>
      <c r="AU528" s="248" t="s">
        <v>84</v>
      </c>
      <c r="AV528" s="14" t="s">
        <v>84</v>
      </c>
      <c r="AW528" s="14" t="s">
        <v>35</v>
      </c>
      <c r="AX528" s="14" t="s">
        <v>74</v>
      </c>
      <c r="AY528" s="248" t="s">
        <v>158</v>
      </c>
    </row>
    <row r="529" s="16" customFormat="1">
      <c r="A529" s="16"/>
      <c r="B529" s="261"/>
      <c r="C529" s="262"/>
      <c r="D529" s="221" t="s">
        <v>170</v>
      </c>
      <c r="E529" s="263" t="s">
        <v>19</v>
      </c>
      <c r="F529" s="264" t="s">
        <v>187</v>
      </c>
      <c r="G529" s="262"/>
      <c r="H529" s="265">
        <v>8.7959999999999994</v>
      </c>
      <c r="I529" s="266"/>
      <c r="J529" s="262"/>
      <c r="K529" s="262"/>
      <c r="L529" s="267"/>
      <c r="M529" s="268"/>
      <c r="N529" s="269"/>
      <c r="O529" s="269"/>
      <c r="P529" s="269"/>
      <c r="Q529" s="269"/>
      <c r="R529" s="269"/>
      <c r="S529" s="269"/>
      <c r="T529" s="270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1" t="s">
        <v>170</v>
      </c>
      <c r="AU529" s="271" t="s">
        <v>84</v>
      </c>
      <c r="AV529" s="16" t="s">
        <v>188</v>
      </c>
      <c r="AW529" s="16" t="s">
        <v>35</v>
      </c>
      <c r="AX529" s="16" t="s">
        <v>74</v>
      </c>
      <c r="AY529" s="271" t="s">
        <v>158</v>
      </c>
    </row>
    <row r="530" s="13" customFormat="1">
      <c r="A530" s="13"/>
      <c r="B530" s="228"/>
      <c r="C530" s="229"/>
      <c r="D530" s="221" t="s">
        <v>170</v>
      </c>
      <c r="E530" s="230" t="s">
        <v>19</v>
      </c>
      <c r="F530" s="231" t="s">
        <v>584</v>
      </c>
      <c r="G530" s="229"/>
      <c r="H530" s="230" t="s">
        <v>19</v>
      </c>
      <c r="I530" s="232"/>
      <c r="J530" s="229"/>
      <c r="K530" s="229"/>
      <c r="L530" s="233"/>
      <c r="M530" s="234"/>
      <c r="N530" s="235"/>
      <c r="O530" s="235"/>
      <c r="P530" s="235"/>
      <c r="Q530" s="235"/>
      <c r="R530" s="235"/>
      <c r="S530" s="235"/>
      <c r="T530" s="23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7" t="s">
        <v>170</v>
      </c>
      <c r="AU530" s="237" t="s">
        <v>84</v>
      </c>
      <c r="AV530" s="13" t="s">
        <v>82</v>
      </c>
      <c r="AW530" s="13" t="s">
        <v>35</v>
      </c>
      <c r="AX530" s="13" t="s">
        <v>74</v>
      </c>
      <c r="AY530" s="237" t="s">
        <v>158</v>
      </c>
    </row>
    <row r="531" s="14" customFormat="1">
      <c r="A531" s="14"/>
      <c r="B531" s="238"/>
      <c r="C531" s="239"/>
      <c r="D531" s="221" t="s">
        <v>170</v>
      </c>
      <c r="E531" s="240" t="s">
        <v>19</v>
      </c>
      <c r="F531" s="241" t="s">
        <v>585</v>
      </c>
      <c r="G531" s="239"/>
      <c r="H531" s="242">
        <v>3.6899999999999999</v>
      </c>
      <c r="I531" s="243"/>
      <c r="J531" s="239"/>
      <c r="K531" s="239"/>
      <c r="L531" s="244"/>
      <c r="M531" s="245"/>
      <c r="N531" s="246"/>
      <c r="O531" s="246"/>
      <c r="P531" s="246"/>
      <c r="Q531" s="246"/>
      <c r="R531" s="246"/>
      <c r="S531" s="246"/>
      <c r="T531" s="24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8" t="s">
        <v>170</v>
      </c>
      <c r="AU531" s="248" t="s">
        <v>84</v>
      </c>
      <c r="AV531" s="14" t="s">
        <v>84</v>
      </c>
      <c r="AW531" s="14" t="s">
        <v>35</v>
      </c>
      <c r="AX531" s="14" t="s">
        <v>74</v>
      </c>
      <c r="AY531" s="248" t="s">
        <v>158</v>
      </c>
    </row>
    <row r="532" s="16" customFormat="1">
      <c r="A532" s="16"/>
      <c r="B532" s="261"/>
      <c r="C532" s="262"/>
      <c r="D532" s="221" t="s">
        <v>170</v>
      </c>
      <c r="E532" s="263" t="s">
        <v>19</v>
      </c>
      <c r="F532" s="264" t="s">
        <v>187</v>
      </c>
      <c r="G532" s="262"/>
      <c r="H532" s="265">
        <v>3.6899999999999999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1" t="s">
        <v>170</v>
      </c>
      <c r="AU532" s="271" t="s">
        <v>84</v>
      </c>
      <c r="AV532" s="16" t="s">
        <v>188</v>
      </c>
      <c r="AW532" s="16" t="s">
        <v>35</v>
      </c>
      <c r="AX532" s="16" t="s">
        <v>74</v>
      </c>
      <c r="AY532" s="271" t="s">
        <v>158</v>
      </c>
    </row>
    <row r="533" s="13" customFormat="1">
      <c r="A533" s="13"/>
      <c r="B533" s="228"/>
      <c r="C533" s="229"/>
      <c r="D533" s="221" t="s">
        <v>170</v>
      </c>
      <c r="E533" s="230" t="s">
        <v>19</v>
      </c>
      <c r="F533" s="231" t="s">
        <v>586</v>
      </c>
      <c r="G533" s="229"/>
      <c r="H533" s="230" t="s">
        <v>19</v>
      </c>
      <c r="I533" s="232"/>
      <c r="J533" s="229"/>
      <c r="K533" s="229"/>
      <c r="L533" s="233"/>
      <c r="M533" s="234"/>
      <c r="N533" s="235"/>
      <c r="O533" s="235"/>
      <c r="P533" s="235"/>
      <c r="Q533" s="235"/>
      <c r="R533" s="235"/>
      <c r="S533" s="235"/>
      <c r="T533" s="23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7" t="s">
        <v>170</v>
      </c>
      <c r="AU533" s="237" t="s">
        <v>84</v>
      </c>
      <c r="AV533" s="13" t="s">
        <v>82</v>
      </c>
      <c r="AW533" s="13" t="s">
        <v>35</v>
      </c>
      <c r="AX533" s="13" t="s">
        <v>74</v>
      </c>
      <c r="AY533" s="237" t="s">
        <v>158</v>
      </c>
    </row>
    <row r="534" s="14" customFormat="1">
      <c r="A534" s="14"/>
      <c r="B534" s="238"/>
      <c r="C534" s="239"/>
      <c r="D534" s="221" t="s">
        <v>170</v>
      </c>
      <c r="E534" s="240" t="s">
        <v>19</v>
      </c>
      <c r="F534" s="241" t="s">
        <v>587</v>
      </c>
      <c r="G534" s="239"/>
      <c r="H534" s="242">
        <v>1.6200000000000001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8" t="s">
        <v>170</v>
      </c>
      <c r="AU534" s="248" t="s">
        <v>84</v>
      </c>
      <c r="AV534" s="14" t="s">
        <v>84</v>
      </c>
      <c r="AW534" s="14" t="s">
        <v>35</v>
      </c>
      <c r="AX534" s="14" t="s">
        <v>74</v>
      </c>
      <c r="AY534" s="248" t="s">
        <v>158</v>
      </c>
    </row>
    <row r="535" s="16" customFormat="1">
      <c r="A535" s="16"/>
      <c r="B535" s="261"/>
      <c r="C535" s="262"/>
      <c r="D535" s="221" t="s">
        <v>170</v>
      </c>
      <c r="E535" s="263" t="s">
        <v>19</v>
      </c>
      <c r="F535" s="264" t="s">
        <v>187</v>
      </c>
      <c r="G535" s="262"/>
      <c r="H535" s="265">
        <v>1.6200000000000001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71" t="s">
        <v>170</v>
      </c>
      <c r="AU535" s="271" t="s">
        <v>84</v>
      </c>
      <c r="AV535" s="16" t="s">
        <v>188</v>
      </c>
      <c r="AW535" s="16" t="s">
        <v>35</v>
      </c>
      <c r="AX535" s="16" t="s">
        <v>74</v>
      </c>
      <c r="AY535" s="271" t="s">
        <v>158</v>
      </c>
    </row>
    <row r="536" s="13" customFormat="1">
      <c r="A536" s="13"/>
      <c r="B536" s="228"/>
      <c r="C536" s="229"/>
      <c r="D536" s="221" t="s">
        <v>170</v>
      </c>
      <c r="E536" s="230" t="s">
        <v>19</v>
      </c>
      <c r="F536" s="231" t="s">
        <v>588</v>
      </c>
      <c r="G536" s="229"/>
      <c r="H536" s="230" t="s">
        <v>19</v>
      </c>
      <c r="I536" s="232"/>
      <c r="J536" s="229"/>
      <c r="K536" s="229"/>
      <c r="L536" s="233"/>
      <c r="M536" s="234"/>
      <c r="N536" s="235"/>
      <c r="O536" s="235"/>
      <c r="P536" s="235"/>
      <c r="Q536" s="235"/>
      <c r="R536" s="235"/>
      <c r="S536" s="235"/>
      <c r="T536" s="23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7" t="s">
        <v>170</v>
      </c>
      <c r="AU536" s="237" t="s">
        <v>84</v>
      </c>
      <c r="AV536" s="13" t="s">
        <v>82</v>
      </c>
      <c r="AW536" s="13" t="s">
        <v>35</v>
      </c>
      <c r="AX536" s="13" t="s">
        <v>74</v>
      </c>
      <c r="AY536" s="237" t="s">
        <v>158</v>
      </c>
    </row>
    <row r="537" s="14" customFormat="1">
      <c r="A537" s="14"/>
      <c r="B537" s="238"/>
      <c r="C537" s="239"/>
      <c r="D537" s="221" t="s">
        <v>170</v>
      </c>
      <c r="E537" s="240" t="s">
        <v>19</v>
      </c>
      <c r="F537" s="241" t="s">
        <v>589</v>
      </c>
      <c r="G537" s="239"/>
      <c r="H537" s="242">
        <v>2.3780000000000001</v>
      </c>
      <c r="I537" s="243"/>
      <c r="J537" s="239"/>
      <c r="K537" s="239"/>
      <c r="L537" s="244"/>
      <c r="M537" s="245"/>
      <c r="N537" s="246"/>
      <c r="O537" s="246"/>
      <c r="P537" s="246"/>
      <c r="Q537" s="246"/>
      <c r="R537" s="246"/>
      <c r="S537" s="246"/>
      <c r="T537" s="24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8" t="s">
        <v>170</v>
      </c>
      <c r="AU537" s="248" t="s">
        <v>84</v>
      </c>
      <c r="AV537" s="14" t="s">
        <v>84</v>
      </c>
      <c r="AW537" s="14" t="s">
        <v>35</v>
      </c>
      <c r="AX537" s="14" t="s">
        <v>74</v>
      </c>
      <c r="AY537" s="248" t="s">
        <v>158</v>
      </c>
    </row>
    <row r="538" s="16" customFormat="1">
      <c r="A538" s="16"/>
      <c r="B538" s="261"/>
      <c r="C538" s="262"/>
      <c r="D538" s="221" t="s">
        <v>170</v>
      </c>
      <c r="E538" s="263" t="s">
        <v>19</v>
      </c>
      <c r="F538" s="264" t="s">
        <v>187</v>
      </c>
      <c r="G538" s="262"/>
      <c r="H538" s="265">
        <v>2.3780000000000001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71" t="s">
        <v>170</v>
      </c>
      <c r="AU538" s="271" t="s">
        <v>84</v>
      </c>
      <c r="AV538" s="16" t="s">
        <v>188</v>
      </c>
      <c r="AW538" s="16" t="s">
        <v>35</v>
      </c>
      <c r="AX538" s="16" t="s">
        <v>74</v>
      </c>
      <c r="AY538" s="271" t="s">
        <v>158</v>
      </c>
    </row>
    <row r="539" s="13" customFormat="1">
      <c r="A539" s="13"/>
      <c r="B539" s="228"/>
      <c r="C539" s="229"/>
      <c r="D539" s="221" t="s">
        <v>170</v>
      </c>
      <c r="E539" s="230" t="s">
        <v>19</v>
      </c>
      <c r="F539" s="231" t="s">
        <v>256</v>
      </c>
      <c r="G539" s="229"/>
      <c r="H539" s="230" t="s">
        <v>19</v>
      </c>
      <c r="I539" s="232"/>
      <c r="J539" s="229"/>
      <c r="K539" s="229"/>
      <c r="L539" s="233"/>
      <c r="M539" s="234"/>
      <c r="N539" s="235"/>
      <c r="O539" s="235"/>
      <c r="P539" s="235"/>
      <c r="Q539" s="235"/>
      <c r="R539" s="235"/>
      <c r="S539" s="235"/>
      <c r="T539" s="23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7" t="s">
        <v>170</v>
      </c>
      <c r="AU539" s="237" t="s">
        <v>84</v>
      </c>
      <c r="AV539" s="13" t="s">
        <v>82</v>
      </c>
      <c r="AW539" s="13" t="s">
        <v>35</v>
      </c>
      <c r="AX539" s="13" t="s">
        <v>74</v>
      </c>
      <c r="AY539" s="237" t="s">
        <v>158</v>
      </c>
    </row>
    <row r="540" s="14" customFormat="1">
      <c r="A540" s="14"/>
      <c r="B540" s="238"/>
      <c r="C540" s="239"/>
      <c r="D540" s="221" t="s">
        <v>170</v>
      </c>
      <c r="E540" s="240" t="s">
        <v>19</v>
      </c>
      <c r="F540" s="241" t="s">
        <v>590</v>
      </c>
      <c r="G540" s="239"/>
      <c r="H540" s="242">
        <v>102.00400000000001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8" t="s">
        <v>170</v>
      </c>
      <c r="AU540" s="248" t="s">
        <v>84</v>
      </c>
      <c r="AV540" s="14" t="s">
        <v>84</v>
      </c>
      <c r="AW540" s="14" t="s">
        <v>35</v>
      </c>
      <c r="AX540" s="14" t="s">
        <v>74</v>
      </c>
      <c r="AY540" s="248" t="s">
        <v>158</v>
      </c>
    </row>
    <row r="541" s="14" customFormat="1">
      <c r="A541" s="14"/>
      <c r="B541" s="238"/>
      <c r="C541" s="239"/>
      <c r="D541" s="221" t="s">
        <v>170</v>
      </c>
      <c r="E541" s="240" t="s">
        <v>19</v>
      </c>
      <c r="F541" s="241" t="s">
        <v>591</v>
      </c>
      <c r="G541" s="239"/>
      <c r="H541" s="242">
        <v>43.133000000000003</v>
      </c>
      <c r="I541" s="243"/>
      <c r="J541" s="239"/>
      <c r="K541" s="239"/>
      <c r="L541" s="244"/>
      <c r="M541" s="245"/>
      <c r="N541" s="246"/>
      <c r="O541" s="246"/>
      <c r="P541" s="246"/>
      <c r="Q541" s="246"/>
      <c r="R541" s="246"/>
      <c r="S541" s="246"/>
      <c r="T541" s="24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8" t="s">
        <v>170</v>
      </c>
      <c r="AU541" s="248" t="s">
        <v>84</v>
      </c>
      <c r="AV541" s="14" t="s">
        <v>84</v>
      </c>
      <c r="AW541" s="14" t="s">
        <v>35</v>
      </c>
      <c r="AX541" s="14" t="s">
        <v>74</v>
      </c>
      <c r="AY541" s="248" t="s">
        <v>158</v>
      </c>
    </row>
    <row r="542" s="16" customFormat="1">
      <c r="A542" s="16"/>
      <c r="B542" s="261"/>
      <c r="C542" s="262"/>
      <c r="D542" s="221" t="s">
        <v>170</v>
      </c>
      <c r="E542" s="263" t="s">
        <v>19</v>
      </c>
      <c r="F542" s="264" t="s">
        <v>187</v>
      </c>
      <c r="G542" s="262"/>
      <c r="H542" s="265">
        <v>145.137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71" t="s">
        <v>170</v>
      </c>
      <c r="AU542" s="271" t="s">
        <v>84</v>
      </c>
      <c r="AV542" s="16" t="s">
        <v>188</v>
      </c>
      <c r="AW542" s="16" t="s">
        <v>35</v>
      </c>
      <c r="AX542" s="16" t="s">
        <v>74</v>
      </c>
      <c r="AY542" s="271" t="s">
        <v>158</v>
      </c>
    </row>
    <row r="543" s="13" customFormat="1">
      <c r="A543" s="13"/>
      <c r="B543" s="228"/>
      <c r="C543" s="229"/>
      <c r="D543" s="221" t="s">
        <v>170</v>
      </c>
      <c r="E543" s="230" t="s">
        <v>19</v>
      </c>
      <c r="F543" s="231" t="s">
        <v>259</v>
      </c>
      <c r="G543" s="229"/>
      <c r="H543" s="230" t="s">
        <v>19</v>
      </c>
      <c r="I543" s="232"/>
      <c r="J543" s="229"/>
      <c r="K543" s="229"/>
      <c r="L543" s="233"/>
      <c r="M543" s="234"/>
      <c r="N543" s="235"/>
      <c r="O543" s="235"/>
      <c r="P543" s="235"/>
      <c r="Q543" s="235"/>
      <c r="R543" s="235"/>
      <c r="S543" s="235"/>
      <c r="T543" s="23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7" t="s">
        <v>170</v>
      </c>
      <c r="AU543" s="237" t="s">
        <v>84</v>
      </c>
      <c r="AV543" s="13" t="s">
        <v>82</v>
      </c>
      <c r="AW543" s="13" t="s">
        <v>35</v>
      </c>
      <c r="AX543" s="13" t="s">
        <v>74</v>
      </c>
      <c r="AY543" s="237" t="s">
        <v>158</v>
      </c>
    </row>
    <row r="544" s="14" customFormat="1">
      <c r="A544" s="14"/>
      <c r="B544" s="238"/>
      <c r="C544" s="239"/>
      <c r="D544" s="221" t="s">
        <v>170</v>
      </c>
      <c r="E544" s="240" t="s">
        <v>19</v>
      </c>
      <c r="F544" s="241" t="s">
        <v>592</v>
      </c>
      <c r="G544" s="239"/>
      <c r="H544" s="242">
        <v>46.740000000000002</v>
      </c>
      <c r="I544" s="243"/>
      <c r="J544" s="239"/>
      <c r="K544" s="239"/>
      <c r="L544" s="244"/>
      <c r="M544" s="245"/>
      <c r="N544" s="246"/>
      <c r="O544" s="246"/>
      <c r="P544" s="246"/>
      <c r="Q544" s="246"/>
      <c r="R544" s="246"/>
      <c r="S544" s="246"/>
      <c r="T544" s="24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8" t="s">
        <v>170</v>
      </c>
      <c r="AU544" s="248" t="s">
        <v>84</v>
      </c>
      <c r="AV544" s="14" t="s">
        <v>84</v>
      </c>
      <c r="AW544" s="14" t="s">
        <v>35</v>
      </c>
      <c r="AX544" s="14" t="s">
        <v>74</v>
      </c>
      <c r="AY544" s="248" t="s">
        <v>158</v>
      </c>
    </row>
    <row r="545" s="14" customFormat="1">
      <c r="A545" s="14"/>
      <c r="B545" s="238"/>
      <c r="C545" s="239"/>
      <c r="D545" s="221" t="s">
        <v>170</v>
      </c>
      <c r="E545" s="240" t="s">
        <v>19</v>
      </c>
      <c r="F545" s="241" t="s">
        <v>593</v>
      </c>
      <c r="G545" s="239"/>
      <c r="H545" s="242">
        <v>22.015000000000001</v>
      </c>
      <c r="I545" s="243"/>
      <c r="J545" s="239"/>
      <c r="K545" s="239"/>
      <c r="L545" s="244"/>
      <c r="M545" s="245"/>
      <c r="N545" s="246"/>
      <c r="O545" s="246"/>
      <c r="P545" s="246"/>
      <c r="Q545" s="246"/>
      <c r="R545" s="246"/>
      <c r="S545" s="246"/>
      <c r="T545" s="24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8" t="s">
        <v>170</v>
      </c>
      <c r="AU545" s="248" t="s">
        <v>84</v>
      </c>
      <c r="AV545" s="14" t="s">
        <v>84</v>
      </c>
      <c r="AW545" s="14" t="s">
        <v>35</v>
      </c>
      <c r="AX545" s="14" t="s">
        <v>74</v>
      </c>
      <c r="AY545" s="248" t="s">
        <v>158</v>
      </c>
    </row>
    <row r="546" s="16" customFormat="1">
      <c r="A546" s="16"/>
      <c r="B546" s="261"/>
      <c r="C546" s="262"/>
      <c r="D546" s="221" t="s">
        <v>170</v>
      </c>
      <c r="E546" s="263" t="s">
        <v>19</v>
      </c>
      <c r="F546" s="264" t="s">
        <v>187</v>
      </c>
      <c r="G546" s="262"/>
      <c r="H546" s="265">
        <v>68.754999999999995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71" t="s">
        <v>170</v>
      </c>
      <c r="AU546" s="271" t="s">
        <v>84</v>
      </c>
      <c r="AV546" s="16" t="s">
        <v>188</v>
      </c>
      <c r="AW546" s="16" t="s">
        <v>35</v>
      </c>
      <c r="AX546" s="16" t="s">
        <v>74</v>
      </c>
      <c r="AY546" s="271" t="s">
        <v>158</v>
      </c>
    </row>
    <row r="547" s="13" customFormat="1">
      <c r="A547" s="13"/>
      <c r="B547" s="228"/>
      <c r="C547" s="229"/>
      <c r="D547" s="221" t="s">
        <v>170</v>
      </c>
      <c r="E547" s="230" t="s">
        <v>19</v>
      </c>
      <c r="F547" s="231" t="s">
        <v>261</v>
      </c>
      <c r="G547" s="229"/>
      <c r="H547" s="230" t="s">
        <v>19</v>
      </c>
      <c r="I547" s="232"/>
      <c r="J547" s="229"/>
      <c r="K547" s="229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170</v>
      </c>
      <c r="AU547" s="237" t="s">
        <v>84</v>
      </c>
      <c r="AV547" s="13" t="s">
        <v>82</v>
      </c>
      <c r="AW547" s="13" t="s">
        <v>35</v>
      </c>
      <c r="AX547" s="13" t="s">
        <v>74</v>
      </c>
      <c r="AY547" s="237" t="s">
        <v>158</v>
      </c>
    </row>
    <row r="548" s="14" customFormat="1">
      <c r="A548" s="14"/>
      <c r="B548" s="238"/>
      <c r="C548" s="239"/>
      <c r="D548" s="221" t="s">
        <v>170</v>
      </c>
      <c r="E548" s="240" t="s">
        <v>19</v>
      </c>
      <c r="F548" s="241" t="s">
        <v>594</v>
      </c>
      <c r="G548" s="239"/>
      <c r="H548" s="242">
        <v>48.847999999999999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170</v>
      </c>
      <c r="AU548" s="248" t="s">
        <v>84</v>
      </c>
      <c r="AV548" s="14" t="s">
        <v>84</v>
      </c>
      <c r="AW548" s="14" t="s">
        <v>35</v>
      </c>
      <c r="AX548" s="14" t="s">
        <v>74</v>
      </c>
      <c r="AY548" s="248" t="s">
        <v>158</v>
      </c>
    </row>
    <row r="549" s="14" customFormat="1">
      <c r="A549" s="14"/>
      <c r="B549" s="238"/>
      <c r="C549" s="239"/>
      <c r="D549" s="221" t="s">
        <v>170</v>
      </c>
      <c r="E549" s="240" t="s">
        <v>19</v>
      </c>
      <c r="F549" s="241" t="s">
        <v>595</v>
      </c>
      <c r="G549" s="239"/>
      <c r="H549" s="242">
        <v>22.77</v>
      </c>
      <c r="I549" s="243"/>
      <c r="J549" s="239"/>
      <c r="K549" s="239"/>
      <c r="L549" s="244"/>
      <c r="M549" s="245"/>
      <c r="N549" s="246"/>
      <c r="O549" s="246"/>
      <c r="P549" s="246"/>
      <c r="Q549" s="246"/>
      <c r="R549" s="246"/>
      <c r="S549" s="246"/>
      <c r="T549" s="24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8" t="s">
        <v>170</v>
      </c>
      <c r="AU549" s="248" t="s">
        <v>84</v>
      </c>
      <c r="AV549" s="14" t="s">
        <v>84</v>
      </c>
      <c r="AW549" s="14" t="s">
        <v>35</v>
      </c>
      <c r="AX549" s="14" t="s">
        <v>74</v>
      </c>
      <c r="AY549" s="248" t="s">
        <v>158</v>
      </c>
    </row>
    <row r="550" s="16" customFormat="1">
      <c r="A550" s="16"/>
      <c r="B550" s="261"/>
      <c r="C550" s="262"/>
      <c r="D550" s="221" t="s">
        <v>170</v>
      </c>
      <c r="E550" s="263" t="s">
        <v>19</v>
      </c>
      <c r="F550" s="264" t="s">
        <v>187</v>
      </c>
      <c r="G550" s="262"/>
      <c r="H550" s="265">
        <v>71.617999999999995</v>
      </c>
      <c r="I550" s="266"/>
      <c r="J550" s="262"/>
      <c r="K550" s="262"/>
      <c r="L550" s="267"/>
      <c r="M550" s="268"/>
      <c r="N550" s="269"/>
      <c r="O550" s="269"/>
      <c r="P550" s="269"/>
      <c r="Q550" s="269"/>
      <c r="R550" s="269"/>
      <c r="S550" s="269"/>
      <c r="T550" s="270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1" t="s">
        <v>170</v>
      </c>
      <c r="AU550" s="271" t="s">
        <v>84</v>
      </c>
      <c r="AV550" s="16" t="s">
        <v>188</v>
      </c>
      <c r="AW550" s="16" t="s">
        <v>35</v>
      </c>
      <c r="AX550" s="16" t="s">
        <v>74</v>
      </c>
      <c r="AY550" s="271" t="s">
        <v>158</v>
      </c>
    </row>
    <row r="551" s="13" customFormat="1">
      <c r="A551" s="13"/>
      <c r="B551" s="228"/>
      <c r="C551" s="229"/>
      <c r="D551" s="221" t="s">
        <v>170</v>
      </c>
      <c r="E551" s="230" t="s">
        <v>19</v>
      </c>
      <c r="F551" s="231" t="s">
        <v>263</v>
      </c>
      <c r="G551" s="229"/>
      <c r="H551" s="230" t="s">
        <v>19</v>
      </c>
      <c r="I551" s="232"/>
      <c r="J551" s="229"/>
      <c r="K551" s="229"/>
      <c r="L551" s="233"/>
      <c r="M551" s="234"/>
      <c r="N551" s="235"/>
      <c r="O551" s="235"/>
      <c r="P551" s="235"/>
      <c r="Q551" s="235"/>
      <c r="R551" s="235"/>
      <c r="S551" s="235"/>
      <c r="T551" s="23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7" t="s">
        <v>170</v>
      </c>
      <c r="AU551" s="237" t="s">
        <v>84</v>
      </c>
      <c r="AV551" s="13" t="s">
        <v>82</v>
      </c>
      <c r="AW551" s="13" t="s">
        <v>35</v>
      </c>
      <c r="AX551" s="13" t="s">
        <v>74</v>
      </c>
      <c r="AY551" s="237" t="s">
        <v>158</v>
      </c>
    </row>
    <row r="552" s="14" customFormat="1">
      <c r="A552" s="14"/>
      <c r="B552" s="238"/>
      <c r="C552" s="239"/>
      <c r="D552" s="221" t="s">
        <v>170</v>
      </c>
      <c r="E552" s="240" t="s">
        <v>19</v>
      </c>
      <c r="F552" s="241" t="s">
        <v>596</v>
      </c>
      <c r="G552" s="239"/>
      <c r="H552" s="242">
        <v>66.156999999999996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8" t="s">
        <v>170</v>
      </c>
      <c r="AU552" s="248" t="s">
        <v>84</v>
      </c>
      <c r="AV552" s="14" t="s">
        <v>84</v>
      </c>
      <c r="AW552" s="14" t="s">
        <v>35</v>
      </c>
      <c r="AX552" s="14" t="s">
        <v>74</v>
      </c>
      <c r="AY552" s="248" t="s">
        <v>158</v>
      </c>
    </row>
    <row r="553" s="14" customFormat="1">
      <c r="A553" s="14"/>
      <c r="B553" s="238"/>
      <c r="C553" s="239"/>
      <c r="D553" s="221" t="s">
        <v>170</v>
      </c>
      <c r="E553" s="240" t="s">
        <v>19</v>
      </c>
      <c r="F553" s="241" t="s">
        <v>597</v>
      </c>
      <c r="G553" s="239"/>
      <c r="H553" s="242">
        <v>24</v>
      </c>
      <c r="I553" s="243"/>
      <c r="J553" s="239"/>
      <c r="K553" s="239"/>
      <c r="L553" s="244"/>
      <c r="M553" s="245"/>
      <c r="N553" s="246"/>
      <c r="O553" s="246"/>
      <c r="P553" s="246"/>
      <c r="Q553" s="246"/>
      <c r="R553" s="246"/>
      <c r="S553" s="246"/>
      <c r="T553" s="24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8" t="s">
        <v>170</v>
      </c>
      <c r="AU553" s="248" t="s">
        <v>84</v>
      </c>
      <c r="AV553" s="14" t="s">
        <v>84</v>
      </c>
      <c r="AW553" s="14" t="s">
        <v>35</v>
      </c>
      <c r="AX553" s="14" t="s">
        <v>74</v>
      </c>
      <c r="AY553" s="248" t="s">
        <v>158</v>
      </c>
    </row>
    <row r="554" s="16" customFormat="1">
      <c r="A554" s="16"/>
      <c r="B554" s="261"/>
      <c r="C554" s="262"/>
      <c r="D554" s="221" t="s">
        <v>170</v>
      </c>
      <c r="E554" s="263" t="s">
        <v>19</v>
      </c>
      <c r="F554" s="264" t="s">
        <v>187</v>
      </c>
      <c r="G554" s="262"/>
      <c r="H554" s="265">
        <v>90.156999999999996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71" t="s">
        <v>170</v>
      </c>
      <c r="AU554" s="271" t="s">
        <v>84</v>
      </c>
      <c r="AV554" s="16" t="s">
        <v>188</v>
      </c>
      <c r="AW554" s="16" t="s">
        <v>35</v>
      </c>
      <c r="AX554" s="16" t="s">
        <v>74</v>
      </c>
      <c r="AY554" s="271" t="s">
        <v>158</v>
      </c>
    </row>
    <row r="555" s="13" customFormat="1">
      <c r="A555" s="13"/>
      <c r="B555" s="228"/>
      <c r="C555" s="229"/>
      <c r="D555" s="221" t="s">
        <v>170</v>
      </c>
      <c r="E555" s="230" t="s">
        <v>19</v>
      </c>
      <c r="F555" s="231" t="s">
        <v>598</v>
      </c>
      <c r="G555" s="229"/>
      <c r="H555" s="230" t="s">
        <v>19</v>
      </c>
      <c r="I555" s="232"/>
      <c r="J555" s="229"/>
      <c r="K555" s="229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170</v>
      </c>
      <c r="AU555" s="237" t="s">
        <v>84</v>
      </c>
      <c r="AV555" s="13" t="s">
        <v>82</v>
      </c>
      <c r="AW555" s="13" t="s">
        <v>35</v>
      </c>
      <c r="AX555" s="13" t="s">
        <v>74</v>
      </c>
      <c r="AY555" s="237" t="s">
        <v>158</v>
      </c>
    </row>
    <row r="556" s="14" customFormat="1">
      <c r="A556" s="14"/>
      <c r="B556" s="238"/>
      <c r="C556" s="239"/>
      <c r="D556" s="221" t="s">
        <v>170</v>
      </c>
      <c r="E556" s="240" t="s">
        <v>19</v>
      </c>
      <c r="F556" s="241" t="s">
        <v>599</v>
      </c>
      <c r="G556" s="239"/>
      <c r="H556" s="242">
        <v>134.35499999999999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8" t="s">
        <v>170</v>
      </c>
      <c r="AU556" s="248" t="s">
        <v>84</v>
      </c>
      <c r="AV556" s="14" t="s">
        <v>84</v>
      </c>
      <c r="AW556" s="14" t="s">
        <v>35</v>
      </c>
      <c r="AX556" s="14" t="s">
        <v>74</v>
      </c>
      <c r="AY556" s="248" t="s">
        <v>158</v>
      </c>
    </row>
    <row r="557" s="14" customFormat="1">
      <c r="A557" s="14"/>
      <c r="B557" s="238"/>
      <c r="C557" s="239"/>
      <c r="D557" s="221" t="s">
        <v>170</v>
      </c>
      <c r="E557" s="240" t="s">
        <v>19</v>
      </c>
      <c r="F557" s="241" t="s">
        <v>600</v>
      </c>
      <c r="G557" s="239"/>
      <c r="H557" s="242">
        <v>38.171999999999997</v>
      </c>
      <c r="I557" s="243"/>
      <c r="J557" s="239"/>
      <c r="K557" s="239"/>
      <c r="L557" s="244"/>
      <c r="M557" s="245"/>
      <c r="N557" s="246"/>
      <c r="O557" s="246"/>
      <c r="P557" s="246"/>
      <c r="Q557" s="246"/>
      <c r="R557" s="246"/>
      <c r="S557" s="246"/>
      <c r="T557" s="24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8" t="s">
        <v>170</v>
      </c>
      <c r="AU557" s="248" t="s">
        <v>84</v>
      </c>
      <c r="AV557" s="14" t="s">
        <v>84</v>
      </c>
      <c r="AW557" s="14" t="s">
        <v>35</v>
      </c>
      <c r="AX557" s="14" t="s">
        <v>74</v>
      </c>
      <c r="AY557" s="248" t="s">
        <v>158</v>
      </c>
    </row>
    <row r="558" s="16" customFormat="1">
      <c r="A558" s="16"/>
      <c r="B558" s="261"/>
      <c r="C558" s="262"/>
      <c r="D558" s="221" t="s">
        <v>170</v>
      </c>
      <c r="E558" s="263" t="s">
        <v>19</v>
      </c>
      <c r="F558" s="264" t="s">
        <v>187</v>
      </c>
      <c r="G558" s="262"/>
      <c r="H558" s="265">
        <v>172.52699999999999</v>
      </c>
      <c r="I558" s="266"/>
      <c r="J558" s="262"/>
      <c r="K558" s="262"/>
      <c r="L558" s="267"/>
      <c r="M558" s="268"/>
      <c r="N558" s="269"/>
      <c r="O558" s="269"/>
      <c r="P558" s="269"/>
      <c r="Q558" s="269"/>
      <c r="R558" s="269"/>
      <c r="S558" s="269"/>
      <c r="T558" s="270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T558" s="271" t="s">
        <v>170</v>
      </c>
      <c r="AU558" s="271" t="s">
        <v>84</v>
      </c>
      <c r="AV558" s="16" t="s">
        <v>188</v>
      </c>
      <c r="AW558" s="16" t="s">
        <v>35</v>
      </c>
      <c r="AX558" s="16" t="s">
        <v>74</v>
      </c>
      <c r="AY558" s="271" t="s">
        <v>158</v>
      </c>
    </row>
    <row r="559" s="13" customFormat="1">
      <c r="A559" s="13"/>
      <c r="B559" s="228"/>
      <c r="C559" s="229"/>
      <c r="D559" s="221" t="s">
        <v>170</v>
      </c>
      <c r="E559" s="230" t="s">
        <v>19</v>
      </c>
      <c r="F559" s="231" t="s">
        <v>341</v>
      </c>
      <c r="G559" s="229"/>
      <c r="H559" s="230" t="s">
        <v>19</v>
      </c>
      <c r="I559" s="232"/>
      <c r="J559" s="229"/>
      <c r="K559" s="229"/>
      <c r="L559" s="233"/>
      <c r="M559" s="234"/>
      <c r="N559" s="235"/>
      <c r="O559" s="235"/>
      <c r="P559" s="235"/>
      <c r="Q559" s="235"/>
      <c r="R559" s="235"/>
      <c r="S559" s="235"/>
      <c r="T559" s="23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7" t="s">
        <v>170</v>
      </c>
      <c r="AU559" s="237" t="s">
        <v>84</v>
      </c>
      <c r="AV559" s="13" t="s">
        <v>82</v>
      </c>
      <c r="AW559" s="13" t="s">
        <v>35</v>
      </c>
      <c r="AX559" s="13" t="s">
        <v>74</v>
      </c>
      <c r="AY559" s="237" t="s">
        <v>158</v>
      </c>
    </row>
    <row r="560" s="14" customFormat="1">
      <c r="A560" s="14"/>
      <c r="B560" s="238"/>
      <c r="C560" s="239"/>
      <c r="D560" s="221" t="s">
        <v>170</v>
      </c>
      <c r="E560" s="240" t="s">
        <v>19</v>
      </c>
      <c r="F560" s="241" t="s">
        <v>601</v>
      </c>
      <c r="G560" s="239"/>
      <c r="H560" s="242">
        <v>20.001000000000001</v>
      </c>
      <c r="I560" s="243"/>
      <c r="J560" s="239"/>
      <c r="K560" s="239"/>
      <c r="L560" s="244"/>
      <c r="M560" s="245"/>
      <c r="N560" s="246"/>
      <c r="O560" s="246"/>
      <c r="P560" s="246"/>
      <c r="Q560" s="246"/>
      <c r="R560" s="246"/>
      <c r="S560" s="246"/>
      <c r="T560" s="24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8" t="s">
        <v>170</v>
      </c>
      <c r="AU560" s="248" t="s">
        <v>84</v>
      </c>
      <c r="AV560" s="14" t="s">
        <v>84</v>
      </c>
      <c r="AW560" s="14" t="s">
        <v>35</v>
      </c>
      <c r="AX560" s="14" t="s">
        <v>74</v>
      </c>
      <c r="AY560" s="248" t="s">
        <v>158</v>
      </c>
    </row>
    <row r="561" s="14" customFormat="1">
      <c r="A561" s="14"/>
      <c r="B561" s="238"/>
      <c r="C561" s="239"/>
      <c r="D561" s="221" t="s">
        <v>170</v>
      </c>
      <c r="E561" s="240" t="s">
        <v>19</v>
      </c>
      <c r="F561" s="241" t="s">
        <v>602</v>
      </c>
      <c r="G561" s="239"/>
      <c r="H561" s="242">
        <v>11.888999999999999</v>
      </c>
      <c r="I561" s="243"/>
      <c r="J561" s="239"/>
      <c r="K561" s="239"/>
      <c r="L561" s="244"/>
      <c r="M561" s="245"/>
      <c r="N561" s="246"/>
      <c r="O561" s="246"/>
      <c r="P561" s="246"/>
      <c r="Q561" s="246"/>
      <c r="R561" s="246"/>
      <c r="S561" s="246"/>
      <c r="T561" s="24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8" t="s">
        <v>170</v>
      </c>
      <c r="AU561" s="248" t="s">
        <v>84</v>
      </c>
      <c r="AV561" s="14" t="s">
        <v>84</v>
      </c>
      <c r="AW561" s="14" t="s">
        <v>35</v>
      </c>
      <c r="AX561" s="14" t="s">
        <v>74</v>
      </c>
      <c r="AY561" s="248" t="s">
        <v>158</v>
      </c>
    </row>
    <row r="562" s="16" customFormat="1">
      <c r="A562" s="16"/>
      <c r="B562" s="261"/>
      <c r="C562" s="262"/>
      <c r="D562" s="221" t="s">
        <v>170</v>
      </c>
      <c r="E562" s="263" t="s">
        <v>19</v>
      </c>
      <c r="F562" s="264" t="s">
        <v>187</v>
      </c>
      <c r="G562" s="262"/>
      <c r="H562" s="265">
        <v>31.890000000000001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71" t="s">
        <v>170</v>
      </c>
      <c r="AU562" s="271" t="s">
        <v>84</v>
      </c>
      <c r="AV562" s="16" t="s">
        <v>188</v>
      </c>
      <c r="AW562" s="16" t="s">
        <v>35</v>
      </c>
      <c r="AX562" s="16" t="s">
        <v>74</v>
      </c>
      <c r="AY562" s="271" t="s">
        <v>158</v>
      </c>
    </row>
    <row r="563" s="13" customFormat="1">
      <c r="A563" s="13"/>
      <c r="B563" s="228"/>
      <c r="C563" s="229"/>
      <c r="D563" s="221" t="s">
        <v>170</v>
      </c>
      <c r="E563" s="230" t="s">
        <v>19</v>
      </c>
      <c r="F563" s="231" t="s">
        <v>548</v>
      </c>
      <c r="G563" s="229"/>
      <c r="H563" s="230" t="s">
        <v>19</v>
      </c>
      <c r="I563" s="232"/>
      <c r="J563" s="229"/>
      <c r="K563" s="229"/>
      <c r="L563" s="233"/>
      <c r="M563" s="234"/>
      <c r="N563" s="235"/>
      <c r="O563" s="235"/>
      <c r="P563" s="235"/>
      <c r="Q563" s="235"/>
      <c r="R563" s="235"/>
      <c r="S563" s="235"/>
      <c r="T563" s="23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7" t="s">
        <v>170</v>
      </c>
      <c r="AU563" s="237" t="s">
        <v>84</v>
      </c>
      <c r="AV563" s="13" t="s">
        <v>82</v>
      </c>
      <c r="AW563" s="13" t="s">
        <v>35</v>
      </c>
      <c r="AX563" s="13" t="s">
        <v>74</v>
      </c>
      <c r="AY563" s="237" t="s">
        <v>158</v>
      </c>
    </row>
    <row r="564" s="14" customFormat="1">
      <c r="A564" s="14"/>
      <c r="B564" s="238"/>
      <c r="C564" s="239"/>
      <c r="D564" s="221" t="s">
        <v>170</v>
      </c>
      <c r="E564" s="240" t="s">
        <v>19</v>
      </c>
      <c r="F564" s="241" t="s">
        <v>603</v>
      </c>
      <c r="G564" s="239"/>
      <c r="H564" s="242">
        <v>22.167999999999999</v>
      </c>
      <c r="I564" s="243"/>
      <c r="J564" s="239"/>
      <c r="K564" s="239"/>
      <c r="L564" s="244"/>
      <c r="M564" s="245"/>
      <c r="N564" s="246"/>
      <c r="O564" s="246"/>
      <c r="P564" s="246"/>
      <c r="Q564" s="246"/>
      <c r="R564" s="246"/>
      <c r="S564" s="246"/>
      <c r="T564" s="24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8" t="s">
        <v>170</v>
      </c>
      <c r="AU564" s="248" t="s">
        <v>84</v>
      </c>
      <c r="AV564" s="14" t="s">
        <v>84</v>
      </c>
      <c r="AW564" s="14" t="s">
        <v>35</v>
      </c>
      <c r="AX564" s="14" t="s">
        <v>74</v>
      </c>
      <c r="AY564" s="248" t="s">
        <v>158</v>
      </c>
    </row>
    <row r="565" s="14" customFormat="1">
      <c r="A565" s="14"/>
      <c r="B565" s="238"/>
      <c r="C565" s="239"/>
      <c r="D565" s="221" t="s">
        <v>170</v>
      </c>
      <c r="E565" s="240" t="s">
        <v>19</v>
      </c>
      <c r="F565" s="241" t="s">
        <v>604</v>
      </c>
      <c r="G565" s="239"/>
      <c r="H565" s="242">
        <v>16.484999999999999</v>
      </c>
      <c r="I565" s="243"/>
      <c r="J565" s="239"/>
      <c r="K565" s="239"/>
      <c r="L565" s="244"/>
      <c r="M565" s="245"/>
      <c r="N565" s="246"/>
      <c r="O565" s="246"/>
      <c r="P565" s="246"/>
      <c r="Q565" s="246"/>
      <c r="R565" s="246"/>
      <c r="S565" s="246"/>
      <c r="T565" s="24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8" t="s">
        <v>170</v>
      </c>
      <c r="AU565" s="248" t="s">
        <v>84</v>
      </c>
      <c r="AV565" s="14" t="s">
        <v>84</v>
      </c>
      <c r="AW565" s="14" t="s">
        <v>35</v>
      </c>
      <c r="AX565" s="14" t="s">
        <v>74</v>
      </c>
      <c r="AY565" s="248" t="s">
        <v>158</v>
      </c>
    </row>
    <row r="566" s="14" customFormat="1">
      <c r="A566" s="14"/>
      <c r="B566" s="238"/>
      <c r="C566" s="239"/>
      <c r="D566" s="221" t="s">
        <v>170</v>
      </c>
      <c r="E566" s="240" t="s">
        <v>19</v>
      </c>
      <c r="F566" s="241" t="s">
        <v>605</v>
      </c>
      <c r="G566" s="239"/>
      <c r="H566" s="242">
        <v>4.1100000000000003</v>
      </c>
      <c r="I566" s="243"/>
      <c r="J566" s="239"/>
      <c r="K566" s="239"/>
      <c r="L566" s="244"/>
      <c r="M566" s="245"/>
      <c r="N566" s="246"/>
      <c r="O566" s="246"/>
      <c r="P566" s="246"/>
      <c r="Q566" s="246"/>
      <c r="R566" s="246"/>
      <c r="S566" s="246"/>
      <c r="T566" s="24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8" t="s">
        <v>170</v>
      </c>
      <c r="AU566" s="248" t="s">
        <v>84</v>
      </c>
      <c r="AV566" s="14" t="s">
        <v>84</v>
      </c>
      <c r="AW566" s="14" t="s">
        <v>35</v>
      </c>
      <c r="AX566" s="14" t="s">
        <v>74</v>
      </c>
      <c r="AY566" s="248" t="s">
        <v>158</v>
      </c>
    </row>
    <row r="567" s="16" customFormat="1">
      <c r="A567" s="16"/>
      <c r="B567" s="261"/>
      <c r="C567" s="262"/>
      <c r="D567" s="221" t="s">
        <v>170</v>
      </c>
      <c r="E567" s="263" t="s">
        <v>19</v>
      </c>
      <c r="F567" s="264" t="s">
        <v>187</v>
      </c>
      <c r="G567" s="262"/>
      <c r="H567" s="265">
        <v>42.762999999999998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71" t="s">
        <v>170</v>
      </c>
      <c r="AU567" s="271" t="s">
        <v>84</v>
      </c>
      <c r="AV567" s="16" t="s">
        <v>188</v>
      </c>
      <c r="AW567" s="16" t="s">
        <v>35</v>
      </c>
      <c r="AX567" s="16" t="s">
        <v>74</v>
      </c>
      <c r="AY567" s="271" t="s">
        <v>158</v>
      </c>
    </row>
    <row r="568" s="13" customFormat="1">
      <c r="A568" s="13"/>
      <c r="B568" s="228"/>
      <c r="C568" s="229"/>
      <c r="D568" s="221" t="s">
        <v>170</v>
      </c>
      <c r="E568" s="230" t="s">
        <v>19</v>
      </c>
      <c r="F568" s="231" t="s">
        <v>265</v>
      </c>
      <c r="G568" s="229"/>
      <c r="H568" s="230" t="s">
        <v>19</v>
      </c>
      <c r="I568" s="232"/>
      <c r="J568" s="229"/>
      <c r="K568" s="229"/>
      <c r="L568" s="233"/>
      <c r="M568" s="234"/>
      <c r="N568" s="235"/>
      <c r="O568" s="235"/>
      <c r="P568" s="235"/>
      <c r="Q568" s="235"/>
      <c r="R568" s="235"/>
      <c r="S568" s="235"/>
      <c r="T568" s="23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7" t="s">
        <v>170</v>
      </c>
      <c r="AU568" s="237" t="s">
        <v>84</v>
      </c>
      <c r="AV568" s="13" t="s">
        <v>82</v>
      </c>
      <c r="AW568" s="13" t="s">
        <v>35</v>
      </c>
      <c r="AX568" s="13" t="s">
        <v>74</v>
      </c>
      <c r="AY568" s="237" t="s">
        <v>158</v>
      </c>
    </row>
    <row r="569" s="14" customFormat="1">
      <c r="A569" s="14"/>
      <c r="B569" s="238"/>
      <c r="C569" s="239"/>
      <c r="D569" s="221" t="s">
        <v>170</v>
      </c>
      <c r="E569" s="240" t="s">
        <v>19</v>
      </c>
      <c r="F569" s="241" t="s">
        <v>606</v>
      </c>
      <c r="G569" s="239"/>
      <c r="H569" s="242">
        <v>311.66000000000003</v>
      </c>
      <c r="I569" s="243"/>
      <c r="J569" s="239"/>
      <c r="K569" s="239"/>
      <c r="L569" s="244"/>
      <c r="M569" s="245"/>
      <c r="N569" s="246"/>
      <c r="O569" s="246"/>
      <c r="P569" s="246"/>
      <c r="Q569" s="246"/>
      <c r="R569" s="246"/>
      <c r="S569" s="246"/>
      <c r="T569" s="24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8" t="s">
        <v>170</v>
      </c>
      <c r="AU569" s="248" t="s">
        <v>84</v>
      </c>
      <c r="AV569" s="14" t="s">
        <v>84</v>
      </c>
      <c r="AW569" s="14" t="s">
        <v>35</v>
      </c>
      <c r="AX569" s="14" t="s">
        <v>74</v>
      </c>
      <c r="AY569" s="248" t="s">
        <v>158</v>
      </c>
    </row>
    <row r="570" s="14" customFormat="1">
      <c r="A570" s="14"/>
      <c r="B570" s="238"/>
      <c r="C570" s="239"/>
      <c r="D570" s="221" t="s">
        <v>170</v>
      </c>
      <c r="E570" s="240" t="s">
        <v>19</v>
      </c>
      <c r="F570" s="241" t="s">
        <v>607</v>
      </c>
      <c r="G570" s="239"/>
      <c r="H570" s="242">
        <v>-0.95999999999999996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8" t="s">
        <v>170</v>
      </c>
      <c r="AU570" s="248" t="s">
        <v>84</v>
      </c>
      <c r="AV570" s="14" t="s">
        <v>84</v>
      </c>
      <c r="AW570" s="14" t="s">
        <v>35</v>
      </c>
      <c r="AX570" s="14" t="s">
        <v>74</v>
      </c>
      <c r="AY570" s="248" t="s">
        <v>158</v>
      </c>
    </row>
    <row r="571" s="14" customFormat="1">
      <c r="A571" s="14"/>
      <c r="B571" s="238"/>
      <c r="C571" s="239"/>
      <c r="D571" s="221" t="s">
        <v>170</v>
      </c>
      <c r="E571" s="240" t="s">
        <v>19</v>
      </c>
      <c r="F571" s="241" t="s">
        <v>608</v>
      </c>
      <c r="G571" s="239"/>
      <c r="H571" s="242">
        <v>113.612</v>
      </c>
      <c r="I571" s="243"/>
      <c r="J571" s="239"/>
      <c r="K571" s="239"/>
      <c r="L571" s="244"/>
      <c r="M571" s="245"/>
      <c r="N571" s="246"/>
      <c r="O571" s="246"/>
      <c r="P571" s="246"/>
      <c r="Q571" s="246"/>
      <c r="R571" s="246"/>
      <c r="S571" s="246"/>
      <c r="T571" s="24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8" t="s">
        <v>170</v>
      </c>
      <c r="AU571" s="248" t="s">
        <v>84</v>
      </c>
      <c r="AV571" s="14" t="s">
        <v>84</v>
      </c>
      <c r="AW571" s="14" t="s">
        <v>35</v>
      </c>
      <c r="AX571" s="14" t="s">
        <v>74</v>
      </c>
      <c r="AY571" s="248" t="s">
        <v>158</v>
      </c>
    </row>
    <row r="572" s="16" customFormat="1">
      <c r="A572" s="16"/>
      <c r="B572" s="261"/>
      <c r="C572" s="262"/>
      <c r="D572" s="221" t="s">
        <v>170</v>
      </c>
      <c r="E572" s="263" t="s">
        <v>19</v>
      </c>
      <c r="F572" s="264" t="s">
        <v>187</v>
      </c>
      <c r="G572" s="262"/>
      <c r="H572" s="265">
        <v>424.31200000000001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T572" s="271" t="s">
        <v>170</v>
      </c>
      <c r="AU572" s="271" t="s">
        <v>84</v>
      </c>
      <c r="AV572" s="16" t="s">
        <v>188</v>
      </c>
      <c r="AW572" s="16" t="s">
        <v>35</v>
      </c>
      <c r="AX572" s="16" t="s">
        <v>74</v>
      </c>
      <c r="AY572" s="271" t="s">
        <v>158</v>
      </c>
    </row>
    <row r="573" s="13" customFormat="1">
      <c r="A573" s="13"/>
      <c r="B573" s="228"/>
      <c r="C573" s="229"/>
      <c r="D573" s="221" t="s">
        <v>170</v>
      </c>
      <c r="E573" s="230" t="s">
        <v>19</v>
      </c>
      <c r="F573" s="231" t="s">
        <v>609</v>
      </c>
      <c r="G573" s="229"/>
      <c r="H573" s="230" t="s">
        <v>19</v>
      </c>
      <c r="I573" s="232"/>
      <c r="J573" s="229"/>
      <c r="K573" s="229"/>
      <c r="L573" s="233"/>
      <c r="M573" s="234"/>
      <c r="N573" s="235"/>
      <c r="O573" s="235"/>
      <c r="P573" s="235"/>
      <c r="Q573" s="235"/>
      <c r="R573" s="235"/>
      <c r="S573" s="235"/>
      <c r="T573" s="23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7" t="s">
        <v>170</v>
      </c>
      <c r="AU573" s="237" t="s">
        <v>84</v>
      </c>
      <c r="AV573" s="13" t="s">
        <v>82</v>
      </c>
      <c r="AW573" s="13" t="s">
        <v>35</v>
      </c>
      <c r="AX573" s="13" t="s">
        <v>74</v>
      </c>
      <c r="AY573" s="237" t="s">
        <v>158</v>
      </c>
    </row>
    <row r="574" s="14" customFormat="1">
      <c r="A574" s="14"/>
      <c r="B574" s="238"/>
      <c r="C574" s="239"/>
      <c r="D574" s="221" t="s">
        <v>170</v>
      </c>
      <c r="E574" s="240" t="s">
        <v>19</v>
      </c>
      <c r="F574" s="241" t="s">
        <v>610</v>
      </c>
      <c r="G574" s="239"/>
      <c r="H574" s="242">
        <v>23.699999999999999</v>
      </c>
      <c r="I574" s="243"/>
      <c r="J574" s="239"/>
      <c r="K574" s="239"/>
      <c r="L574" s="244"/>
      <c r="M574" s="245"/>
      <c r="N574" s="246"/>
      <c r="O574" s="246"/>
      <c r="P574" s="246"/>
      <c r="Q574" s="246"/>
      <c r="R574" s="246"/>
      <c r="S574" s="246"/>
      <c r="T574" s="24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8" t="s">
        <v>170</v>
      </c>
      <c r="AU574" s="248" t="s">
        <v>84</v>
      </c>
      <c r="AV574" s="14" t="s">
        <v>84</v>
      </c>
      <c r="AW574" s="14" t="s">
        <v>35</v>
      </c>
      <c r="AX574" s="14" t="s">
        <v>74</v>
      </c>
      <c r="AY574" s="248" t="s">
        <v>158</v>
      </c>
    </row>
    <row r="575" s="14" customFormat="1">
      <c r="A575" s="14"/>
      <c r="B575" s="238"/>
      <c r="C575" s="239"/>
      <c r="D575" s="221" t="s">
        <v>170</v>
      </c>
      <c r="E575" s="240" t="s">
        <v>19</v>
      </c>
      <c r="F575" s="241" t="s">
        <v>611</v>
      </c>
      <c r="G575" s="239"/>
      <c r="H575" s="242">
        <v>8.0150000000000006</v>
      </c>
      <c r="I575" s="243"/>
      <c r="J575" s="239"/>
      <c r="K575" s="239"/>
      <c r="L575" s="244"/>
      <c r="M575" s="245"/>
      <c r="N575" s="246"/>
      <c r="O575" s="246"/>
      <c r="P575" s="246"/>
      <c r="Q575" s="246"/>
      <c r="R575" s="246"/>
      <c r="S575" s="246"/>
      <c r="T575" s="24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8" t="s">
        <v>170</v>
      </c>
      <c r="AU575" s="248" t="s">
        <v>84</v>
      </c>
      <c r="AV575" s="14" t="s">
        <v>84</v>
      </c>
      <c r="AW575" s="14" t="s">
        <v>35</v>
      </c>
      <c r="AX575" s="14" t="s">
        <v>74</v>
      </c>
      <c r="AY575" s="248" t="s">
        <v>158</v>
      </c>
    </row>
    <row r="576" s="16" customFormat="1">
      <c r="A576" s="16"/>
      <c r="B576" s="261"/>
      <c r="C576" s="262"/>
      <c r="D576" s="221" t="s">
        <v>170</v>
      </c>
      <c r="E576" s="263" t="s">
        <v>19</v>
      </c>
      <c r="F576" s="264" t="s">
        <v>187</v>
      </c>
      <c r="G576" s="262"/>
      <c r="H576" s="265">
        <v>31.715</v>
      </c>
      <c r="I576" s="266"/>
      <c r="J576" s="262"/>
      <c r="K576" s="262"/>
      <c r="L576" s="267"/>
      <c r="M576" s="268"/>
      <c r="N576" s="269"/>
      <c r="O576" s="269"/>
      <c r="P576" s="269"/>
      <c r="Q576" s="269"/>
      <c r="R576" s="269"/>
      <c r="S576" s="269"/>
      <c r="T576" s="270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271" t="s">
        <v>170</v>
      </c>
      <c r="AU576" s="271" t="s">
        <v>84</v>
      </c>
      <c r="AV576" s="16" t="s">
        <v>188</v>
      </c>
      <c r="AW576" s="16" t="s">
        <v>35</v>
      </c>
      <c r="AX576" s="16" t="s">
        <v>74</v>
      </c>
      <c r="AY576" s="271" t="s">
        <v>158</v>
      </c>
    </row>
    <row r="577" s="15" customFormat="1">
      <c r="A577" s="15"/>
      <c r="B577" s="249"/>
      <c r="C577" s="250"/>
      <c r="D577" s="221" t="s">
        <v>170</v>
      </c>
      <c r="E577" s="251" t="s">
        <v>110</v>
      </c>
      <c r="F577" s="252" t="s">
        <v>175</v>
      </c>
      <c r="G577" s="250"/>
      <c r="H577" s="253">
        <v>1206.2390000000003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59" t="s">
        <v>170</v>
      </c>
      <c r="AU577" s="259" t="s">
        <v>84</v>
      </c>
      <c r="AV577" s="15" t="s">
        <v>165</v>
      </c>
      <c r="AW577" s="15" t="s">
        <v>35</v>
      </c>
      <c r="AX577" s="15" t="s">
        <v>82</v>
      </c>
      <c r="AY577" s="259" t="s">
        <v>158</v>
      </c>
    </row>
    <row r="578" s="2" customFormat="1" ht="24.15" customHeight="1">
      <c r="A578" s="41"/>
      <c r="B578" s="42"/>
      <c r="C578" s="208" t="s">
        <v>612</v>
      </c>
      <c r="D578" s="208" t="s">
        <v>160</v>
      </c>
      <c r="E578" s="209" t="s">
        <v>613</v>
      </c>
      <c r="F578" s="210" t="s">
        <v>614</v>
      </c>
      <c r="G578" s="211" t="s">
        <v>105</v>
      </c>
      <c r="H578" s="212">
        <v>1206.239</v>
      </c>
      <c r="I578" s="213"/>
      <c r="J578" s="214">
        <f>ROUND(I578*H578,2)</f>
        <v>0</v>
      </c>
      <c r="K578" s="210" t="s">
        <v>164</v>
      </c>
      <c r="L578" s="47"/>
      <c r="M578" s="215" t="s">
        <v>19</v>
      </c>
      <c r="N578" s="216" t="s">
        <v>45</v>
      </c>
      <c r="O578" s="87"/>
      <c r="P578" s="217">
        <f>O578*H578</f>
        <v>0</v>
      </c>
      <c r="Q578" s="217">
        <v>0.0043800000000000002</v>
      </c>
      <c r="R578" s="217">
        <f>Q578*H578</f>
        <v>5.2833268200000001</v>
      </c>
      <c r="S578" s="217">
        <v>0</v>
      </c>
      <c r="T578" s="218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9" t="s">
        <v>165</v>
      </c>
      <c r="AT578" s="219" t="s">
        <v>160</v>
      </c>
      <c r="AU578" s="219" t="s">
        <v>84</v>
      </c>
      <c r="AY578" s="20" t="s">
        <v>158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20" t="s">
        <v>82</v>
      </c>
      <c r="BK578" s="220">
        <f>ROUND(I578*H578,2)</f>
        <v>0</v>
      </c>
      <c r="BL578" s="20" t="s">
        <v>165</v>
      </c>
      <c r="BM578" s="219" t="s">
        <v>615</v>
      </c>
    </row>
    <row r="579" s="2" customFormat="1">
      <c r="A579" s="41"/>
      <c r="B579" s="42"/>
      <c r="C579" s="43"/>
      <c r="D579" s="221" t="s">
        <v>167</v>
      </c>
      <c r="E579" s="43"/>
      <c r="F579" s="222" t="s">
        <v>614</v>
      </c>
      <c r="G579" s="43"/>
      <c r="H579" s="43"/>
      <c r="I579" s="223"/>
      <c r="J579" s="43"/>
      <c r="K579" s="43"/>
      <c r="L579" s="47"/>
      <c r="M579" s="224"/>
      <c r="N579" s="225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167</v>
      </c>
      <c r="AU579" s="20" t="s">
        <v>84</v>
      </c>
    </row>
    <row r="580" s="2" customFormat="1">
      <c r="A580" s="41"/>
      <c r="B580" s="42"/>
      <c r="C580" s="43"/>
      <c r="D580" s="226" t="s">
        <v>168</v>
      </c>
      <c r="E580" s="43"/>
      <c r="F580" s="227" t="s">
        <v>616</v>
      </c>
      <c r="G580" s="43"/>
      <c r="H580" s="43"/>
      <c r="I580" s="223"/>
      <c r="J580" s="43"/>
      <c r="K580" s="43"/>
      <c r="L580" s="47"/>
      <c r="M580" s="224"/>
      <c r="N580" s="225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168</v>
      </c>
      <c r="AU580" s="20" t="s">
        <v>84</v>
      </c>
    </row>
    <row r="581" s="14" customFormat="1">
      <c r="A581" s="14"/>
      <c r="B581" s="238"/>
      <c r="C581" s="239"/>
      <c r="D581" s="221" t="s">
        <v>170</v>
      </c>
      <c r="E581" s="240" t="s">
        <v>19</v>
      </c>
      <c r="F581" s="241" t="s">
        <v>110</v>
      </c>
      <c r="G581" s="239"/>
      <c r="H581" s="242">
        <v>1206.239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8" t="s">
        <v>170</v>
      </c>
      <c r="AU581" s="248" t="s">
        <v>84</v>
      </c>
      <c r="AV581" s="14" t="s">
        <v>84</v>
      </c>
      <c r="AW581" s="14" t="s">
        <v>35</v>
      </c>
      <c r="AX581" s="14" t="s">
        <v>74</v>
      </c>
      <c r="AY581" s="248" t="s">
        <v>158</v>
      </c>
    </row>
    <row r="582" s="15" customFormat="1">
      <c r="A582" s="15"/>
      <c r="B582" s="249"/>
      <c r="C582" s="250"/>
      <c r="D582" s="221" t="s">
        <v>170</v>
      </c>
      <c r="E582" s="251" t="s">
        <v>19</v>
      </c>
      <c r="F582" s="252" t="s">
        <v>175</v>
      </c>
      <c r="G582" s="250"/>
      <c r="H582" s="253">
        <v>1206.239</v>
      </c>
      <c r="I582" s="254"/>
      <c r="J582" s="250"/>
      <c r="K582" s="250"/>
      <c r="L582" s="255"/>
      <c r="M582" s="256"/>
      <c r="N582" s="257"/>
      <c r="O582" s="257"/>
      <c r="P582" s="257"/>
      <c r="Q582" s="257"/>
      <c r="R582" s="257"/>
      <c r="S582" s="257"/>
      <c r="T582" s="25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9" t="s">
        <v>170</v>
      </c>
      <c r="AU582" s="259" t="s">
        <v>84</v>
      </c>
      <c r="AV582" s="15" t="s">
        <v>165</v>
      </c>
      <c r="AW582" s="15" t="s">
        <v>35</v>
      </c>
      <c r="AX582" s="15" t="s">
        <v>82</v>
      </c>
      <c r="AY582" s="259" t="s">
        <v>158</v>
      </c>
    </row>
    <row r="583" s="2" customFormat="1" ht="24.15" customHeight="1">
      <c r="A583" s="41"/>
      <c r="B583" s="42"/>
      <c r="C583" s="208" t="s">
        <v>617</v>
      </c>
      <c r="D583" s="208" t="s">
        <v>160</v>
      </c>
      <c r="E583" s="209" t="s">
        <v>618</v>
      </c>
      <c r="F583" s="210" t="s">
        <v>619</v>
      </c>
      <c r="G583" s="211" t="s">
        <v>105</v>
      </c>
      <c r="H583" s="212">
        <v>1206.239</v>
      </c>
      <c r="I583" s="213"/>
      <c r="J583" s="214">
        <f>ROUND(I583*H583,2)</f>
        <v>0</v>
      </c>
      <c r="K583" s="210" t="s">
        <v>164</v>
      </c>
      <c r="L583" s="47"/>
      <c r="M583" s="215" t="s">
        <v>19</v>
      </c>
      <c r="N583" s="216" t="s">
        <v>45</v>
      </c>
      <c r="O583" s="87"/>
      <c r="P583" s="217">
        <f>O583*H583</f>
        <v>0</v>
      </c>
      <c r="Q583" s="217">
        <v>0.0038899999999999998</v>
      </c>
      <c r="R583" s="217">
        <f>Q583*H583</f>
        <v>4.6922697099999997</v>
      </c>
      <c r="S583" s="217">
        <v>0</v>
      </c>
      <c r="T583" s="218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9" t="s">
        <v>165</v>
      </c>
      <c r="AT583" s="219" t="s">
        <v>160</v>
      </c>
      <c r="AU583" s="219" t="s">
        <v>84</v>
      </c>
      <c r="AY583" s="20" t="s">
        <v>158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20" t="s">
        <v>82</v>
      </c>
      <c r="BK583" s="220">
        <f>ROUND(I583*H583,2)</f>
        <v>0</v>
      </c>
      <c r="BL583" s="20" t="s">
        <v>165</v>
      </c>
      <c r="BM583" s="219" t="s">
        <v>620</v>
      </c>
    </row>
    <row r="584" s="2" customFormat="1">
      <c r="A584" s="41"/>
      <c r="B584" s="42"/>
      <c r="C584" s="43"/>
      <c r="D584" s="221" t="s">
        <v>167</v>
      </c>
      <c r="E584" s="43"/>
      <c r="F584" s="222" t="s">
        <v>619</v>
      </c>
      <c r="G584" s="43"/>
      <c r="H584" s="43"/>
      <c r="I584" s="223"/>
      <c r="J584" s="43"/>
      <c r="K584" s="43"/>
      <c r="L584" s="47"/>
      <c r="M584" s="224"/>
      <c r="N584" s="225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167</v>
      </c>
      <c r="AU584" s="20" t="s">
        <v>84</v>
      </c>
    </row>
    <row r="585" s="2" customFormat="1">
      <c r="A585" s="41"/>
      <c r="B585" s="42"/>
      <c r="C585" s="43"/>
      <c r="D585" s="226" t="s">
        <v>168</v>
      </c>
      <c r="E585" s="43"/>
      <c r="F585" s="227" t="s">
        <v>621</v>
      </c>
      <c r="G585" s="43"/>
      <c r="H585" s="43"/>
      <c r="I585" s="223"/>
      <c r="J585" s="43"/>
      <c r="K585" s="43"/>
      <c r="L585" s="47"/>
      <c r="M585" s="224"/>
      <c r="N585" s="225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168</v>
      </c>
      <c r="AU585" s="20" t="s">
        <v>84</v>
      </c>
    </row>
    <row r="586" s="14" customFormat="1">
      <c r="A586" s="14"/>
      <c r="B586" s="238"/>
      <c r="C586" s="239"/>
      <c r="D586" s="221" t="s">
        <v>170</v>
      </c>
      <c r="E586" s="240" t="s">
        <v>19</v>
      </c>
      <c r="F586" s="241" t="s">
        <v>110</v>
      </c>
      <c r="G586" s="239"/>
      <c r="H586" s="242">
        <v>1206.239</v>
      </c>
      <c r="I586" s="243"/>
      <c r="J586" s="239"/>
      <c r="K586" s="239"/>
      <c r="L586" s="244"/>
      <c r="M586" s="245"/>
      <c r="N586" s="246"/>
      <c r="O586" s="246"/>
      <c r="P586" s="246"/>
      <c r="Q586" s="246"/>
      <c r="R586" s="246"/>
      <c r="S586" s="246"/>
      <c r="T586" s="24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8" t="s">
        <v>170</v>
      </c>
      <c r="AU586" s="248" t="s">
        <v>84</v>
      </c>
      <c r="AV586" s="14" t="s">
        <v>84</v>
      </c>
      <c r="AW586" s="14" t="s">
        <v>35</v>
      </c>
      <c r="AX586" s="14" t="s">
        <v>74</v>
      </c>
      <c r="AY586" s="248" t="s">
        <v>158</v>
      </c>
    </row>
    <row r="587" s="15" customFormat="1">
      <c r="A587" s="15"/>
      <c r="B587" s="249"/>
      <c r="C587" s="250"/>
      <c r="D587" s="221" t="s">
        <v>170</v>
      </c>
      <c r="E587" s="251" t="s">
        <v>19</v>
      </c>
      <c r="F587" s="252" t="s">
        <v>175</v>
      </c>
      <c r="G587" s="250"/>
      <c r="H587" s="253">
        <v>1206.239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9" t="s">
        <v>170</v>
      </c>
      <c r="AU587" s="259" t="s">
        <v>84</v>
      </c>
      <c r="AV587" s="15" t="s">
        <v>165</v>
      </c>
      <c r="AW587" s="15" t="s">
        <v>35</v>
      </c>
      <c r="AX587" s="15" t="s">
        <v>82</v>
      </c>
      <c r="AY587" s="259" t="s">
        <v>158</v>
      </c>
    </row>
    <row r="588" s="2" customFormat="1" ht="24.15" customHeight="1">
      <c r="A588" s="41"/>
      <c r="B588" s="42"/>
      <c r="C588" s="208" t="s">
        <v>622</v>
      </c>
      <c r="D588" s="208" t="s">
        <v>160</v>
      </c>
      <c r="E588" s="209" t="s">
        <v>623</v>
      </c>
      <c r="F588" s="210" t="s">
        <v>624</v>
      </c>
      <c r="G588" s="211" t="s">
        <v>105</v>
      </c>
      <c r="H588" s="212">
        <v>1143.0930000000001</v>
      </c>
      <c r="I588" s="213"/>
      <c r="J588" s="214">
        <f>ROUND(I588*H588,2)</f>
        <v>0</v>
      </c>
      <c r="K588" s="210" t="s">
        <v>164</v>
      </c>
      <c r="L588" s="47"/>
      <c r="M588" s="215" t="s">
        <v>19</v>
      </c>
      <c r="N588" s="216" t="s">
        <v>45</v>
      </c>
      <c r="O588" s="87"/>
      <c r="P588" s="217">
        <f>O588*H588</f>
        <v>0</v>
      </c>
      <c r="Q588" s="217">
        <v>0.0014</v>
      </c>
      <c r="R588" s="217">
        <f>Q588*H588</f>
        <v>1.6003302000000002</v>
      </c>
      <c r="S588" s="217">
        <v>0</v>
      </c>
      <c r="T588" s="218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9" t="s">
        <v>165</v>
      </c>
      <c r="AT588" s="219" t="s">
        <v>160</v>
      </c>
      <c r="AU588" s="219" t="s">
        <v>84</v>
      </c>
      <c r="AY588" s="20" t="s">
        <v>158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20" t="s">
        <v>82</v>
      </c>
      <c r="BK588" s="220">
        <f>ROUND(I588*H588,2)</f>
        <v>0</v>
      </c>
      <c r="BL588" s="20" t="s">
        <v>165</v>
      </c>
      <c r="BM588" s="219" t="s">
        <v>625</v>
      </c>
    </row>
    <row r="589" s="2" customFormat="1">
      <c r="A589" s="41"/>
      <c r="B589" s="42"/>
      <c r="C589" s="43"/>
      <c r="D589" s="221" t="s">
        <v>167</v>
      </c>
      <c r="E589" s="43"/>
      <c r="F589" s="222" t="s">
        <v>624</v>
      </c>
      <c r="G589" s="43"/>
      <c r="H589" s="43"/>
      <c r="I589" s="223"/>
      <c r="J589" s="43"/>
      <c r="K589" s="43"/>
      <c r="L589" s="47"/>
      <c r="M589" s="224"/>
      <c r="N589" s="225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167</v>
      </c>
      <c r="AU589" s="20" t="s">
        <v>84</v>
      </c>
    </row>
    <row r="590" s="2" customFormat="1">
      <c r="A590" s="41"/>
      <c r="B590" s="42"/>
      <c r="C590" s="43"/>
      <c r="D590" s="226" t="s">
        <v>168</v>
      </c>
      <c r="E590" s="43"/>
      <c r="F590" s="227" t="s">
        <v>626</v>
      </c>
      <c r="G590" s="43"/>
      <c r="H590" s="43"/>
      <c r="I590" s="223"/>
      <c r="J590" s="43"/>
      <c r="K590" s="43"/>
      <c r="L590" s="47"/>
      <c r="M590" s="224"/>
      <c r="N590" s="225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168</v>
      </c>
      <c r="AU590" s="20" t="s">
        <v>84</v>
      </c>
    </row>
    <row r="591" s="13" customFormat="1">
      <c r="A591" s="13"/>
      <c r="B591" s="228"/>
      <c r="C591" s="229"/>
      <c r="D591" s="221" t="s">
        <v>170</v>
      </c>
      <c r="E591" s="230" t="s">
        <v>19</v>
      </c>
      <c r="F591" s="231" t="s">
        <v>627</v>
      </c>
      <c r="G591" s="229"/>
      <c r="H591" s="230" t="s">
        <v>19</v>
      </c>
      <c r="I591" s="232"/>
      <c r="J591" s="229"/>
      <c r="K591" s="229"/>
      <c r="L591" s="233"/>
      <c r="M591" s="234"/>
      <c r="N591" s="235"/>
      <c r="O591" s="235"/>
      <c r="P591" s="235"/>
      <c r="Q591" s="235"/>
      <c r="R591" s="235"/>
      <c r="S591" s="235"/>
      <c r="T591" s="23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7" t="s">
        <v>170</v>
      </c>
      <c r="AU591" s="237" t="s">
        <v>84</v>
      </c>
      <c r="AV591" s="13" t="s">
        <v>82</v>
      </c>
      <c r="AW591" s="13" t="s">
        <v>35</v>
      </c>
      <c r="AX591" s="13" t="s">
        <v>74</v>
      </c>
      <c r="AY591" s="237" t="s">
        <v>158</v>
      </c>
    </row>
    <row r="592" s="13" customFormat="1">
      <c r="A592" s="13"/>
      <c r="B592" s="228"/>
      <c r="C592" s="229"/>
      <c r="D592" s="221" t="s">
        <v>170</v>
      </c>
      <c r="E592" s="230" t="s">
        <v>19</v>
      </c>
      <c r="F592" s="231" t="s">
        <v>628</v>
      </c>
      <c r="G592" s="229"/>
      <c r="H592" s="230" t="s">
        <v>19</v>
      </c>
      <c r="I592" s="232"/>
      <c r="J592" s="229"/>
      <c r="K592" s="229"/>
      <c r="L592" s="233"/>
      <c r="M592" s="234"/>
      <c r="N592" s="235"/>
      <c r="O592" s="235"/>
      <c r="P592" s="235"/>
      <c r="Q592" s="235"/>
      <c r="R592" s="235"/>
      <c r="S592" s="235"/>
      <c r="T592" s="23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7" t="s">
        <v>170</v>
      </c>
      <c r="AU592" s="237" t="s">
        <v>84</v>
      </c>
      <c r="AV592" s="13" t="s">
        <v>82</v>
      </c>
      <c r="AW592" s="13" t="s">
        <v>35</v>
      </c>
      <c r="AX592" s="13" t="s">
        <v>74</v>
      </c>
      <c r="AY592" s="237" t="s">
        <v>158</v>
      </c>
    </row>
    <row r="593" s="14" customFormat="1">
      <c r="A593" s="14"/>
      <c r="B593" s="238"/>
      <c r="C593" s="239"/>
      <c r="D593" s="221" t="s">
        <v>170</v>
      </c>
      <c r="E593" s="240" t="s">
        <v>19</v>
      </c>
      <c r="F593" s="241" t="s">
        <v>629</v>
      </c>
      <c r="G593" s="239"/>
      <c r="H593" s="242">
        <v>1143.0930000000001</v>
      </c>
      <c r="I593" s="243"/>
      <c r="J593" s="239"/>
      <c r="K593" s="239"/>
      <c r="L593" s="244"/>
      <c r="M593" s="245"/>
      <c r="N593" s="246"/>
      <c r="O593" s="246"/>
      <c r="P593" s="246"/>
      <c r="Q593" s="246"/>
      <c r="R593" s="246"/>
      <c r="S593" s="246"/>
      <c r="T593" s="24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8" t="s">
        <v>170</v>
      </c>
      <c r="AU593" s="248" t="s">
        <v>84</v>
      </c>
      <c r="AV593" s="14" t="s">
        <v>84</v>
      </c>
      <c r="AW593" s="14" t="s">
        <v>35</v>
      </c>
      <c r="AX593" s="14" t="s">
        <v>74</v>
      </c>
      <c r="AY593" s="248" t="s">
        <v>158</v>
      </c>
    </row>
    <row r="594" s="15" customFormat="1">
      <c r="A594" s="15"/>
      <c r="B594" s="249"/>
      <c r="C594" s="250"/>
      <c r="D594" s="221" t="s">
        <v>170</v>
      </c>
      <c r="E594" s="251" t="s">
        <v>19</v>
      </c>
      <c r="F594" s="252" t="s">
        <v>175</v>
      </c>
      <c r="G594" s="250"/>
      <c r="H594" s="253">
        <v>1143.0930000000001</v>
      </c>
      <c r="I594" s="254"/>
      <c r="J594" s="250"/>
      <c r="K594" s="250"/>
      <c r="L594" s="255"/>
      <c r="M594" s="256"/>
      <c r="N594" s="257"/>
      <c r="O594" s="257"/>
      <c r="P594" s="257"/>
      <c r="Q594" s="257"/>
      <c r="R594" s="257"/>
      <c r="S594" s="257"/>
      <c r="T594" s="25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9" t="s">
        <v>170</v>
      </c>
      <c r="AU594" s="259" t="s">
        <v>84</v>
      </c>
      <c r="AV594" s="15" t="s">
        <v>165</v>
      </c>
      <c r="AW594" s="15" t="s">
        <v>35</v>
      </c>
      <c r="AX594" s="15" t="s">
        <v>82</v>
      </c>
      <c r="AY594" s="259" t="s">
        <v>158</v>
      </c>
    </row>
    <row r="595" s="2" customFormat="1" ht="16.5" customHeight="1">
      <c r="A595" s="41"/>
      <c r="B595" s="42"/>
      <c r="C595" s="208" t="s">
        <v>630</v>
      </c>
      <c r="D595" s="208" t="s">
        <v>160</v>
      </c>
      <c r="E595" s="209" t="s">
        <v>631</v>
      </c>
      <c r="F595" s="210" t="s">
        <v>632</v>
      </c>
      <c r="G595" s="211" t="s">
        <v>105</v>
      </c>
      <c r="H595" s="212">
        <v>1569.489</v>
      </c>
      <c r="I595" s="213"/>
      <c r="J595" s="214">
        <f>ROUND(I595*H595,2)</f>
        <v>0</v>
      </c>
      <c r="K595" s="210" t="s">
        <v>164</v>
      </c>
      <c r="L595" s="47"/>
      <c r="M595" s="215" t="s">
        <v>19</v>
      </c>
      <c r="N595" s="216" t="s">
        <v>45</v>
      </c>
      <c r="O595" s="87"/>
      <c r="P595" s="217">
        <f>O595*H595</f>
        <v>0</v>
      </c>
      <c r="Q595" s="217">
        <v>0.00025999999999999998</v>
      </c>
      <c r="R595" s="217">
        <f>Q595*H595</f>
        <v>0.40806713999999999</v>
      </c>
      <c r="S595" s="217">
        <v>0</v>
      </c>
      <c r="T595" s="218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9" t="s">
        <v>165</v>
      </c>
      <c r="AT595" s="219" t="s">
        <v>160</v>
      </c>
      <c r="AU595" s="219" t="s">
        <v>84</v>
      </c>
      <c r="AY595" s="20" t="s">
        <v>158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82</v>
      </c>
      <c r="BK595" s="220">
        <f>ROUND(I595*H595,2)</f>
        <v>0</v>
      </c>
      <c r="BL595" s="20" t="s">
        <v>165</v>
      </c>
      <c r="BM595" s="219" t="s">
        <v>633</v>
      </c>
    </row>
    <row r="596" s="2" customFormat="1">
      <c r="A596" s="41"/>
      <c r="B596" s="42"/>
      <c r="C596" s="43"/>
      <c r="D596" s="221" t="s">
        <v>167</v>
      </c>
      <c r="E596" s="43"/>
      <c r="F596" s="222" t="s">
        <v>632</v>
      </c>
      <c r="G596" s="43"/>
      <c r="H596" s="43"/>
      <c r="I596" s="223"/>
      <c r="J596" s="43"/>
      <c r="K596" s="43"/>
      <c r="L596" s="47"/>
      <c r="M596" s="224"/>
      <c r="N596" s="225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167</v>
      </c>
      <c r="AU596" s="20" t="s">
        <v>84</v>
      </c>
    </row>
    <row r="597" s="2" customFormat="1">
      <c r="A597" s="41"/>
      <c r="B597" s="42"/>
      <c r="C597" s="43"/>
      <c r="D597" s="226" t="s">
        <v>168</v>
      </c>
      <c r="E597" s="43"/>
      <c r="F597" s="227" t="s">
        <v>634</v>
      </c>
      <c r="G597" s="43"/>
      <c r="H597" s="43"/>
      <c r="I597" s="223"/>
      <c r="J597" s="43"/>
      <c r="K597" s="43"/>
      <c r="L597" s="47"/>
      <c r="M597" s="224"/>
      <c r="N597" s="225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168</v>
      </c>
      <c r="AU597" s="20" t="s">
        <v>84</v>
      </c>
    </row>
    <row r="598" s="13" customFormat="1">
      <c r="A598" s="13"/>
      <c r="B598" s="228"/>
      <c r="C598" s="229"/>
      <c r="D598" s="221" t="s">
        <v>170</v>
      </c>
      <c r="E598" s="230" t="s">
        <v>19</v>
      </c>
      <c r="F598" s="231" t="s">
        <v>563</v>
      </c>
      <c r="G598" s="229"/>
      <c r="H598" s="230" t="s">
        <v>19</v>
      </c>
      <c r="I598" s="232"/>
      <c r="J598" s="229"/>
      <c r="K598" s="229"/>
      <c r="L598" s="233"/>
      <c r="M598" s="234"/>
      <c r="N598" s="235"/>
      <c r="O598" s="235"/>
      <c r="P598" s="235"/>
      <c r="Q598" s="235"/>
      <c r="R598" s="235"/>
      <c r="S598" s="235"/>
      <c r="T598" s="23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7" t="s">
        <v>170</v>
      </c>
      <c r="AU598" s="237" t="s">
        <v>84</v>
      </c>
      <c r="AV598" s="13" t="s">
        <v>82</v>
      </c>
      <c r="AW598" s="13" t="s">
        <v>35</v>
      </c>
      <c r="AX598" s="13" t="s">
        <v>74</v>
      </c>
      <c r="AY598" s="237" t="s">
        <v>158</v>
      </c>
    </row>
    <row r="599" s="13" customFormat="1">
      <c r="A599" s="13"/>
      <c r="B599" s="228"/>
      <c r="C599" s="229"/>
      <c r="D599" s="221" t="s">
        <v>170</v>
      </c>
      <c r="E599" s="230" t="s">
        <v>19</v>
      </c>
      <c r="F599" s="231" t="s">
        <v>565</v>
      </c>
      <c r="G599" s="229"/>
      <c r="H599" s="230" t="s">
        <v>19</v>
      </c>
      <c r="I599" s="232"/>
      <c r="J599" s="229"/>
      <c r="K599" s="229"/>
      <c r="L599" s="233"/>
      <c r="M599" s="234"/>
      <c r="N599" s="235"/>
      <c r="O599" s="235"/>
      <c r="P599" s="235"/>
      <c r="Q599" s="235"/>
      <c r="R599" s="235"/>
      <c r="S599" s="235"/>
      <c r="T599" s="23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7" t="s">
        <v>170</v>
      </c>
      <c r="AU599" s="237" t="s">
        <v>84</v>
      </c>
      <c r="AV599" s="13" t="s">
        <v>82</v>
      </c>
      <c r="AW599" s="13" t="s">
        <v>35</v>
      </c>
      <c r="AX599" s="13" t="s">
        <v>74</v>
      </c>
      <c r="AY599" s="237" t="s">
        <v>158</v>
      </c>
    </row>
    <row r="600" s="14" customFormat="1">
      <c r="A600" s="14"/>
      <c r="B600" s="238"/>
      <c r="C600" s="239"/>
      <c r="D600" s="221" t="s">
        <v>170</v>
      </c>
      <c r="E600" s="240" t="s">
        <v>19</v>
      </c>
      <c r="F600" s="241" t="s">
        <v>635</v>
      </c>
      <c r="G600" s="239"/>
      <c r="H600" s="242">
        <v>47.969999999999999</v>
      </c>
      <c r="I600" s="243"/>
      <c r="J600" s="239"/>
      <c r="K600" s="239"/>
      <c r="L600" s="244"/>
      <c r="M600" s="245"/>
      <c r="N600" s="246"/>
      <c r="O600" s="246"/>
      <c r="P600" s="246"/>
      <c r="Q600" s="246"/>
      <c r="R600" s="246"/>
      <c r="S600" s="246"/>
      <c r="T600" s="24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8" t="s">
        <v>170</v>
      </c>
      <c r="AU600" s="248" t="s">
        <v>84</v>
      </c>
      <c r="AV600" s="14" t="s">
        <v>84</v>
      </c>
      <c r="AW600" s="14" t="s">
        <v>35</v>
      </c>
      <c r="AX600" s="14" t="s">
        <v>74</v>
      </c>
      <c r="AY600" s="248" t="s">
        <v>158</v>
      </c>
    </row>
    <row r="601" s="14" customFormat="1">
      <c r="A601" s="14"/>
      <c r="B601" s="238"/>
      <c r="C601" s="239"/>
      <c r="D601" s="221" t="s">
        <v>170</v>
      </c>
      <c r="E601" s="240" t="s">
        <v>19</v>
      </c>
      <c r="F601" s="241" t="s">
        <v>636</v>
      </c>
      <c r="G601" s="239"/>
      <c r="H601" s="242">
        <v>-1.575</v>
      </c>
      <c r="I601" s="243"/>
      <c r="J601" s="239"/>
      <c r="K601" s="239"/>
      <c r="L601" s="244"/>
      <c r="M601" s="245"/>
      <c r="N601" s="246"/>
      <c r="O601" s="246"/>
      <c r="P601" s="246"/>
      <c r="Q601" s="246"/>
      <c r="R601" s="246"/>
      <c r="S601" s="246"/>
      <c r="T601" s="24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8" t="s">
        <v>170</v>
      </c>
      <c r="AU601" s="248" t="s">
        <v>84</v>
      </c>
      <c r="AV601" s="14" t="s">
        <v>84</v>
      </c>
      <c r="AW601" s="14" t="s">
        <v>35</v>
      </c>
      <c r="AX601" s="14" t="s">
        <v>74</v>
      </c>
      <c r="AY601" s="248" t="s">
        <v>158</v>
      </c>
    </row>
    <row r="602" s="14" customFormat="1">
      <c r="A602" s="14"/>
      <c r="B602" s="238"/>
      <c r="C602" s="239"/>
      <c r="D602" s="221" t="s">
        <v>170</v>
      </c>
      <c r="E602" s="240" t="s">
        <v>19</v>
      </c>
      <c r="F602" s="241" t="s">
        <v>637</v>
      </c>
      <c r="G602" s="239"/>
      <c r="H602" s="242">
        <v>-17.850000000000001</v>
      </c>
      <c r="I602" s="243"/>
      <c r="J602" s="239"/>
      <c r="K602" s="239"/>
      <c r="L602" s="244"/>
      <c r="M602" s="245"/>
      <c r="N602" s="246"/>
      <c r="O602" s="246"/>
      <c r="P602" s="246"/>
      <c r="Q602" s="246"/>
      <c r="R602" s="246"/>
      <c r="S602" s="246"/>
      <c r="T602" s="24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8" t="s">
        <v>170</v>
      </c>
      <c r="AU602" s="248" t="s">
        <v>84</v>
      </c>
      <c r="AV602" s="14" t="s">
        <v>84</v>
      </c>
      <c r="AW602" s="14" t="s">
        <v>35</v>
      </c>
      <c r="AX602" s="14" t="s">
        <v>74</v>
      </c>
      <c r="AY602" s="248" t="s">
        <v>158</v>
      </c>
    </row>
    <row r="603" s="16" customFormat="1">
      <c r="A603" s="16"/>
      <c r="B603" s="261"/>
      <c r="C603" s="262"/>
      <c r="D603" s="221" t="s">
        <v>170</v>
      </c>
      <c r="E603" s="263" t="s">
        <v>19</v>
      </c>
      <c r="F603" s="264" t="s">
        <v>187</v>
      </c>
      <c r="G603" s="262"/>
      <c r="H603" s="265">
        <v>28.544999999999995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71" t="s">
        <v>170</v>
      </c>
      <c r="AU603" s="271" t="s">
        <v>84</v>
      </c>
      <c r="AV603" s="16" t="s">
        <v>188</v>
      </c>
      <c r="AW603" s="16" t="s">
        <v>35</v>
      </c>
      <c r="AX603" s="16" t="s">
        <v>74</v>
      </c>
      <c r="AY603" s="271" t="s">
        <v>158</v>
      </c>
    </row>
    <row r="604" s="13" customFormat="1">
      <c r="A604" s="13"/>
      <c r="B604" s="228"/>
      <c r="C604" s="229"/>
      <c r="D604" s="221" t="s">
        <v>170</v>
      </c>
      <c r="E604" s="230" t="s">
        <v>19</v>
      </c>
      <c r="F604" s="231" t="s">
        <v>568</v>
      </c>
      <c r="G604" s="229"/>
      <c r="H604" s="230" t="s">
        <v>19</v>
      </c>
      <c r="I604" s="232"/>
      <c r="J604" s="229"/>
      <c r="K604" s="229"/>
      <c r="L604" s="233"/>
      <c r="M604" s="234"/>
      <c r="N604" s="235"/>
      <c r="O604" s="235"/>
      <c r="P604" s="235"/>
      <c r="Q604" s="235"/>
      <c r="R604" s="235"/>
      <c r="S604" s="235"/>
      <c r="T604" s="236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7" t="s">
        <v>170</v>
      </c>
      <c r="AU604" s="237" t="s">
        <v>84</v>
      </c>
      <c r="AV604" s="13" t="s">
        <v>82</v>
      </c>
      <c r="AW604" s="13" t="s">
        <v>35</v>
      </c>
      <c r="AX604" s="13" t="s">
        <v>74</v>
      </c>
      <c r="AY604" s="237" t="s">
        <v>158</v>
      </c>
    </row>
    <row r="605" s="14" customFormat="1">
      <c r="A605" s="14"/>
      <c r="B605" s="238"/>
      <c r="C605" s="239"/>
      <c r="D605" s="221" t="s">
        <v>170</v>
      </c>
      <c r="E605" s="240" t="s">
        <v>19</v>
      </c>
      <c r="F605" s="241" t="s">
        <v>638</v>
      </c>
      <c r="G605" s="239"/>
      <c r="H605" s="242">
        <v>66.105000000000004</v>
      </c>
      <c r="I605" s="243"/>
      <c r="J605" s="239"/>
      <c r="K605" s="239"/>
      <c r="L605" s="244"/>
      <c r="M605" s="245"/>
      <c r="N605" s="246"/>
      <c r="O605" s="246"/>
      <c r="P605" s="246"/>
      <c r="Q605" s="246"/>
      <c r="R605" s="246"/>
      <c r="S605" s="246"/>
      <c r="T605" s="24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8" t="s">
        <v>170</v>
      </c>
      <c r="AU605" s="248" t="s">
        <v>84</v>
      </c>
      <c r="AV605" s="14" t="s">
        <v>84</v>
      </c>
      <c r="AW605" s="14" t="s">
        <v>35</v>
      </c>
      <c r="AX605" s="14" t="s">
        <v>74</v>
      </c>
      <c r="AY605" s="248" t="s">
        <v>158</v>
      </c>
    </row>
    <row r="606" s="14" customFormat="1">
      <c r="A606" s="14"/>
      <c r="B606" s="238"/>
      <c r="C606" s="239"/>
      <c r="D606" s="221" t="s">
        <v>170</v>
      </c>
      <c r="E606" s="240" t="s">
        <v>19</v>
      </c>
      <c r="F606" s="241" t="s">
        <v>639</v>
      </c>
      <c r="G606" s="239"/>
      <c r="H606" s="242">
        <v>-2.9249999999999998</v>
      </c>
      <c r="I606" s="243"/>
      <c r="J606" s="239"/>
      <c r="K606" s="239"/>
      <c r="L606" s="244"/>
      <c r="M606" s="245"/>
      <c r="N606" s="246"/>
      <c r="O606" s="246"/>
      <c r="P606" s="246"/>
      <c r="Q606" s="246"/>
      <c r="R606" s="246"/>
      <c r="S606" s="246"/>
      <c r="T606" s="24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8" t="s">
        <v>170</v>
      </c>
      <c r="AU606" s="248" t="s">
        <v>84</v>
      </c>
      <c r="AV606" s="14" t="s">
        <v>84</v>
      </c>
      <c r="AW606" s="14" t="s">
        <v>35</v>
      </c>
      <c r="AX606" s="14" t="s">
        <v>74</v>
      </c>
      <c r="AY606" s="248" t="s">
        <v>158</v>
      </c>
    </row>
    <row r="607" s="14" customFormat="1">
      <c r="A607" s="14"/>
      <c r="B607" s="238"/>
      <c r="C607" s="239"/>
      <c r="D607" s="221" t="s">
        <v>170</v>
      </c>
      <c r="E607" s="240" t="s">
        <v>19</v>
      </c>
      <c r="F607" s="241" t="s">
        <v>640</v>
      </c>
      <c r="G607" s="239"/>
      <c r="H607" s="242">
        <v>-19.652000000000001</v>
      </c>
      <c r="I607" s="243"/>
      <c r="J607" s="239"/>
      <c r="K607" s="239"/>
      <c r="L607" s="244"/>
      <c r="M607" s="245"/>
      <c r="N607" s="246"/>
      <c r="O607" s="246"/>
      <c r="P607" s="246"/>
      <c r="Q607" s="246"/>
      <c r="R607" s="246"/>
      <c r="S607" s="246"/>
      <c r="T607" s="24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8" t="s">
        <v>170</v>
      </c>
      <c r="AU607" s="248" t="s">
        <v>84</v>
      </c>
      <c r="AV607" s="14" t="s">
        <v>84</v>
      </c>
      <c r="AW607" s="14" t="s">
        <v>35</v>
      </c>
      <c r="AX607" s="14" t="s">
        <v>74</v>
      </c>
      <c r="AY607" s="248" t="s">
        <v>158</v>
      </c>
    </row>
    <row r="608" s="16" customFormat="1">
      <c r="A608" s="16"/>
      <c r="B608" s="261"/>
      <c r="C608" s="262"/>
      <c r="D608" s="221" t="s">
        <v>170</v>
      </c>
      <c r="E608" s="263" t="s">
        <v>19</v>
      </c>
      <c r="F608" s="264" t="s">
        <v>187</v>
      </c>
      <c r="G608" s="262"/>
      <c r="H608" s="265">
        <v>43.528000000000006</v>
      </c>
      <c r="I608" s="266"/>
      <c r="J608" s="262"/>
      <c r="K608" s="262"/>
      <c r="L608" s="267"/>
      <c r="M608" s="268"/>
      <c r="N608" s="269"/>
      <c r="O608" s="269"/>
      <c r="P608" s="269"/>
      <c r="Q608" s="269"/>
      <c r="R608" s="269"/>
      <c r="S608" s="269"/>
      <c r="T608" s="270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T608" s="271" t="s">
        <v>170</v>
      </c>
      <c r="AU608" s="271" t="s">
        <v>84</v>
      </c>
      <c r="AV608" s="16" t="s">
        <v>188</v>
      </c>
      <c r="AW608" s="16" t="s">
        <v>35</v>
      </c>
      <c r="AX608" s="16" t="s">
        <v>74</v>
      </c>
      <c r="AY608" s="271" t="s">
        <v>158</v>
      </c>
    </row>
    <row r="609" s="13" customFormat="1">
      <c r="A609" s="13"/>
      <c r="B609" s="228"/>
      <c r="C609" s="229"/>
      <c r="D609" s="221" t="s">
        <v>170</v>
      </c>
      <c r="E609" s="230" t="s">
        <v>19</v>
      </c>
      <c r="F609" s="231" t="s">
        <v>571</v>
      </c>
      <c r="G609" s="229"/>
      <c r="H609" s="230" t="s">
        <v>19</v>
      </c>
      <c r="I609" s="232"/>
      <c r="J609" s="229"/>
      <c r="K609" s="229"/>
      <c r="L609" s="233"/>
      <c r="M609" s="234"/>
      <c r="N609" s="235"/>
      <c r="O609" s="235"/>
      <c r="P609" s="235"/>
      <c r="Q609" s="235"/>
      <c r="R609" s="235"/>
      <c r="S609" s="235"/>
      <c r="T609" s="23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7" t="s">
        <v>170</v>
      </c>
      <c r="AU609" s="237" t="s">
        <v>84</v>
      </c>
      <c r="AV609" s="13" t="s">
        <v>82</v>
      </c>
      <c r="AW609" s="13" t="s">
        <v>35</v>
      </c>
      <c r="AX609" s="13" t="s">
        <v>74</v>
      </c>
      <c r="AY609" s="237" t="s">
        <v>158</v>
      </c>
    </row>
    <row r="610" s="14" customFormat="1">
      <c r="A610" s="14"/>
      <c r="B610" s="238"/>
      <c r="C610" s="239"/>
      <c r="D610" s="221" t="s">
        <v>170</v>
      </c>
      <c r="E610" s="240" t="s">
        <v>19</v>
      </c>
      <c r="F610" s="241" t="s">
        <v>641</v>
      </c>
      <c r="G610" s="239"/>
      <c r="H610" s="242">
        <v>102.56999999999999</v>
      </c>
      <c r="I610" s="243"/>
      <c r="J610" s="239"/>
      <c r="K610" s="239"/>
      <c r="L610" s="244"/>
      <c r="M610" s="245"/>
      <c r="N610" s="246"/>
      <c r="O610" s="246"/>
      <c r="P610" s="246"/>
      <c r="Q610" s="246"/>
      <c r="R610" s="246"/>
      <c r="S610" s="246"/>
      <c r="T610" s="24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8" t="s">
        <v>170</v>
      </c>
      <c r="AU610" s="248" t="s">
        <v>84</v>
      </c>
      <c r="AV610" s="14" t="s">
        <v>84</v>
      </c>
      <c r="AW610" s="14" t="s">
        <v>35</v>
      </c>
      <c r="AX610" s="14" t="s">
        <v>74</v>
      </c>
      <c r="AY610" s="248" t="s">
        <v>158</v>
      </c>
    </row>
    <row r="611" s="14" customFormat="1">
      <c r="A611" s="14"/>
      <c r="B611" s="238"/>
      <c r="C611" s="239"/>
      <c r="D611" s="221" t="s">
        <v>170</v>
      </c>
      <c r="E611" s="240" t="s">
        <v>19</v>
      </c>
      <c r="F611" s="241" t="s">
        <v>642</v>
      </c>
      <c r="G611" s="239"/>
      <c r="H611" s="242">
        <v>8.75</v>
      </c>
      <c r="I611" s="243"/>
      <c r="J611" s="239"/>
      <c r="K611" s="239"/>
      <c r="L611" s="244"/>
      <c r="M611" s="245"/>
      <c r="N611" s="246"/>
      <c r="O611" s="246"/>
      <c r="P611" s="246"/>
      <c r="Q611" s="246"/>
      <c r="R611" s="246"/>
      <c r="S611" s="246"/>
      <c r="T611" s="24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8" t="s">
        <v>170</v>
      </c>
      <c r="AU611" s="248" t="s">
        <v>84</v>
      </c>
      <c r="AV611" s="14" t="s">
        <v>84</v>
      </c>
      <c r="AW611" s="14" t="s">
        <v>35</v>
      </c>
      <c r="AX611" s="14" t="s">
        <v>74</v>
      </c>
      <c r="AY611" s="248" t="s">
        <v>158</v>
      </c>
    </row>
    <row r="612" s="14" customFormat="1">
      <c r="A612" s="14"/>
      <c r="B612" s="238"/>
      <c r="C612" s="239"/>
      <c r="D612" s="221" t="s">
        <v>170</v>
      </c>
      <c r="E612" s="240" t="s">
        <v>19</v>
      </c>
      <c r="F612" s="241" t="s">
        <v>643</v>
      </c>
      <c r="G612" s="239"/>
      <c r="H612" s="242">
        <v>7.6500000000000004</v>
      </c>
      <c r="I612" s="243"/>
      <c r="J612" s="239"/>
      <c r="K612" s="239"/>
      <c r="L612" s="244"/>
      <c r="M612" s="245"/>
      <c r="N612" s="246"/>
      <c r="O612" s="246"/>
      <c r="P612" s="246"/>
      <c r="Q612" s="246"/>
      <c r="R612" s="246"/>
      <c r="S612" s="246"/>
      <c r="T612" s="24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8" t="s">
        <v>170</v>
      </c>
      <c r="AU612" s="248" t="s">
        <v>84</v>
      </c>
      <c r="AV612" s="14" t="s">
        <v>84</v>
      </c>
      <c r="AW612" s="14" t="s">
        <v>35</v>
      </c>
      <c r="AX612" s="14" t="s">
        <v>74</v>
      </c>
      <c r="AY612" s="248" t="s">
        <v>158</v>
      </c>
    </row>
    <row r="613" s="14" customFormat="1">
      <c r="A613" s="14"/>
      <c r="B613" s="238"/>
      <c r="C613" s="239"/>
      <c r="D613" s="221" t="s">
        <v>170</v>
      </c>
      <c r="E613" s="240" t="s">
        <v>19</v>
      </c>
      <c r="F613" s="241" t="s">
        <v>644</v>
      </c>
      <c r="G613" s="239"/>
      <c r="H613" s="242">
        <v>-10.800000000000001</v>
      </c>
      <c r="I613" s="243"/>
      <c r="J613" s="239"/>
      <c r="K613" s="239"/>
      <c r="L613" s="244"/>
      <c r="M613" s="245"/>
      <c r="N613" s="246"/>
      <c r="O613" s="246"/>
      <c r="P613" s="246"/>
      <c r="Q613" s="246"/>
      <c r="R613" s="246"/>
      <c r="S613" s="246"/>
      <c r="T613" s="24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8" t="s">
        <v>170</v>
      </c>
      <c r="AU613" s="248" t="s">
        <v>84</v>
      </c>
      <c r="AV613" s="14" t="s">
        <v>84</v>
      </c>
      <c r="AW613" s="14" t="s">
        <v>35</v>
      </c>
      <c r="AX613" s="14" t="s">
        <v>74</v>
      </c>
      <c r="AY613" s="248" t="s">
        <v>158</v>
      </c>
    </row>
    <row r="614" s="14" customFormat="1">
      <c r="A614" s="14"/>
      <c r="B614" s="238"/>
      <c r="C614" s="239"/>
      <c r="D614" s="221" t="s">
        <v>170</v>
      </c>
      <c r="E614" s="240" t="s">
        <v>19</v>
      </c>
      <c r="F614" s="241" t="s">
        <v>645</v>
      </c>
      <c r="G614" s="239"/>
      <c r="H614" s="242">
        <v>-1.5760000000000001</v>
      </c>
      <c r="I614" s="243"/>
      <c r="J614" s="239"/>
      <c r="K614" s="239"/>
      <c r="L614" s="244"/>
      <c r="M614" s="245"/>
      <c r="N614" s="246"/>
      <c r="O614" s="246"/>
      <c r="P614" s="246"/>
      <c r="Q614" s="246"/>
      <c r="R614" s="246"/>
      <c r="S614" s="246"/>
      <c r="T614" s="24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8" t="s">
        <v>170</v>
      </c>
      <c r="AU614" s="248" t="s">
        <v>84</v>
      </c>
      <c r="AV614" s="14" t="s">
        <v>84</v>
      </c>
      <c r="AW614" s="14" t="s">
        <v>35</v>
      </c>
      <c r="AX614" s="14" t="s">
        <v>74</v>
      </c>
      <c r="AY614" s="248" t="s">
        <v>158</v>
      </c>
    </row>
    <row r="615" s="14" customFormat="1">
      <c r="A615" s="14"/>
      <c r="B615" s="238"/>
      <c r="C615" s="239"/>
      <c r="D615" s="221" t="s">
        <v>170</v>
      </c>
      <c r="E615" s="240" t="s">
        <v>19</v>
      </c>
      <c r="F615" s="241" t="s">
        <v>646</v>
      </c>
      <c r="G615" s="239"/>
      <c r="H615" s="242">
        <v>-0.95999999999999996</v>
      </c>
      <c r="I615" s="243"/>
      <c r="J615" s="239"/>
      <c r="K615" s="239"/>
      <c r="L615" s="244"/>
      <c r="M615" s="245"/>
      <c r="N615" s="246"/>
      <c r="O615" s="246"/>
      <c r="P615" s="246"/>
      <c r="Q615" s="246"/>
      <c r="R615" s="246"/>
      <c r="S615" s="246"/>
      <c r="T615" s="24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8" t="s">
        <v>170</v>
      </c>
      <c r="AU615" s="248" t="s">
        <v>84</v>
      </c>
      <c r="AV615" s="14" t="s">
        <v>84</v>
      </c>
      <c r="AW615" s="14" t="s">
        <v>35</v>
      </c>
      <c r="AX615" s="14" t="s">
        <v>74</v>
      </c>
      <c r="AY615" s="248" t="s">
        <v>158</v>
      </c>
    </row>
    <row r="616" s="16" customFormat="1">
      <c r="A616" s="16"/>
      <c r="B616" s="261"/>
      <c r="C616" s="262"/>
      <c r="D616" s="221" t="s">
        <v>170</v>
      </c>
      <c r="E616" s="263" t="s">
        <v>19</v>
      </c>
      <c r="F616" s="264" t="s">
        <v>187</v>
      </c>
      <c r="G616" s="262"/>
      <c r="H616" s="265">
        <v>105.63400000000002</v>
      </c>
      <c r="I616" s="266"/>
      <c r="J616" s="262"/>
      <c r="K616" s="262"/>
      <c r="L616" s="267"/>
      <c r="M616" s="268"/>
      <c r="N616" s="269"/>
      <c r="O616" s="269"/>
      <c r="P616" s="269"/>
      <c r="Q616" s="269"/>
      <c r="R616" s="269"/>
      <c r="S616" s="269"/>
      <c r="T616" s="270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1" t="s">
        <v>170</v>
      </c>
      <c r="AU616" s="271" t="s">
        <v>84</v>
      </c>
      <c r="AV616" s="16" t="s">
        <v>188</v>
      </c>
      <c r="AW616" s="16" t="s">
        <v>35</v>
      </c>
      <c r="AX616" s="16" t="s">
        <v>74</v>
      </c>
      <c r="AY616" s="271" t="s">
        <v>158</v>
      </c>
    </row>
    <row r="617" s="13" customFormat="1">
      <c r="A617" s="13"/>
      <c r="B617" s="228"/>
      <c r="C617" s="229"/>
      <c r="D617" s="221" t="s">
        <v>170</v>
      </c>
      <c r="E617" s="230" t="s">
        <v>19</v>
      </c>
      <c r="F617" s="231" t="s">
        <v>575</v>
      </c>
      <c r="G617" s="229"/>
      <c r="H617" s="230" t="s">
        <v>19</v>
      </c>
      <c r="I617" s="232"/>
      <c r="J617" s="229"/>
      <c r="K617" s="229"/>
      <c r="L617" s="233"/>
      <c r="M617" s="234"/>
      <c r="N617" s="235"/>
      <c r="O617" s="235"/>
      <c r="P617" s="235"/>
      <c r="Q617" s="235"/>
      <c r="R617" s="235"/>
      <c r="S617" s="235"/>
      <c r="T617" s="23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7" t="s">
        <v>170</v>
      </c>
      <c r="AU617" s="237" t="s">
        <v>84</v>
      </c>
      <c r="AV617" s="13" t="s">
        <v>82</v>
      </c>
      <c r="AW617" s="13" t="s">
        <v>35</v>
      </c>
      <c r="AX617" s="13" t="s">
        <v>74</v>
      </c>
      <c r="AY617" s="237" t="s">
        <v>158</v>
      </c>
    </row>
    <row r="618" s="14" customFormat="1">
      <c r="A618" s="14"/>
      <c r="B618" s="238"/>
      <c r="C618" s="239"/>
      <c r="D618" s="221" t="s">
        <v>170</v>
      </c>
      <c r="E618" s="240" t="s">
        <v>19</v>
      </c>
      <c r="F618" s="241" t="s">
        <v>647</v>
      </c>
      <c r="G618" s="239"/>
      <c r="H618" s="242">
        <v>59.280000000000001</v>
      </c>
      <c r="I618" s="243"/>
      <c r="J618" s="239"/>
      <c r="K618" s="239"/>
      <c r="L618" s="244"/>
      <c r="M618" s="245"/>
      <c r="N618" s="246"/>
      <c r="O618" s="246"/>
      <c r="P618" s="246"/>
      <c r="Q618" s="246"/>
      <c r="R618" s="246"/>
      <c r="S618" s="246"/>
      <c r="T618" s="24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8" t="s">
        <v>170</v>
      </c>
      <c r="AU618" s="248" t="s">
        <v>84</v>
      </c>
      <c r="AV618" s="14" t="s">
        <v>84</v>
      </c>
      <c r="AW618" s="14" t="s">
        <v>35</v>
      </c>
      <c r="AX618" s="14" t="s">
        <v>74</v>
      </c>
      <c r="AY618" s="248" t="s">
        <v>158</v>
      </c>
    </row>
    <row r="619" s="14" customFormat="1">
      <c r="A619" s="14"/>
      <c r="B619" s="238"/>
      <c r="C619" s="239"/>
      <c r="D619" s="221" t="s">
        <v>170</v>
      </c>
      <c r="E619" s="240" t="s">
        <v>19</v>
      </c>
      <c r="F619" s="241" t="s">
        <v>648</v>
      </c>
      <c r="G619" s="239"/>
      <c r="H619" s="242">
        <v>-0.47999999999999998</v>
      </c>
      <c r="I619" s="243"/>
      <c r="J619" s="239"/>
      <c r="K619" s="239"/>
      <c r="L619" s="244"/>
      <c r="M619" s="245"/>
      <c r="N619" s="246"/>
      <c r="O619" s="246"/>
      <c r="P619" s="246"/>
      <c r="Q619" s="246"/>
      <c r="R619" s="246"/>
      <c r="S619" s="246"/>
      <c r="T619" s="24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8" t="s">
        <v>170</v>
      </c>
      <c r="AU619" s="248" t="s">
        <v>84</v>
      </c>
      <c r="AV619" s="14" t="s">
        <v>84</v>
      </c>
      <c r="AW619" s="14" t="s">
        <v>35</v>
      </c>
      <c r="AX619" s="14" t="s">
        <v>74</v>
      </c>
      <c r="AY619" s="248" t="s">
        <v>158</v>
      </c>
    </row>
    <row r="620" s="14" customFormat="1">
      <c r="A620" s="14"/>
      <c r="B620" s="238"/>
      <c r="C620" s="239"/>
      <c r="D620" s="221" t="s">
        <v>170</v>
      </c>
      <c r="E620" s="240" t="s">
        <v>19</v>
      </c>
      <c r="F620" s="241" t="s">
        <v>649</v>
      </c>
      <c r="G620" s="239"/>
      <c r="H620" s="242">
        <v>-7.8799999999999999</v>
      </c>
      <c r="I620" s="243"/>
      <c r="J620" s="239"/>
      <c r="K620" s="239"/>
      <c r="L620" s="244"/>
      <c r="M620" s="245"/>
      <c r="N620" s="246"/>
      <c r="O620" s="246"/>
      <c r="P620" s="246"/>
      <c r="Q620" s="246"/>
      <c r="R620" s="246"/>
      <c r="S620" s="246"/>
      <c r="T620" s="24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48" t="s">
        <v>170</v>
      </c>
      <c r="AU620" s="248" t="s">
        <v>84</v>
      </c>
      <c r="AV620" s="14" t="s">
        <v>84</v>
      </c>
      <c r="AW620" s="14" t="s">
        <v>35</v>
      </c>
      <c r="AX620" s="14" t="s">
        <v>74</v>
      </c>
      <c r="AY620" s="248" t="s">
        <v>158</v>
      </c>
    </row>
    <row r="621" s="16" customFormat="1">
      <c r="A621" s="16"/>
      <c r="B621" s="261"/>
      <c r="C621" s="262"/>
      <c r="D621" s="221" t="s">
        <v>170</v>
      </c>
      <c r="E621" s="263" t="s">
        <v>19</v>
      </c>
      <c r="F621" s="264" t="s">
        <v>187</v>
      </c>
      <c r="G621" s="262"/>
      <c r="H621" s="265">
        <v>50.920000000000002</v>
      </c>
      <c r="I621" s="266"/>
      <c r="J621" s="262"/>
      <c r="K621" s="262"/>
      <c r="L621" s="267"/>
      <c r="M621" s="268"/>
      <c r="N621" s="269"/>
      <c r="O621" s="269"/>
      <c r="P621" s="269"/>
      <c r="Q621" s="269"/>
      <c r="R621" s="269"/>
      <c r="S621" s="269"/>
      <c r="T621" s="270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71" t="s">
        <v>170</v>
      </c>
      <c r="AU621" s="271" t="s">
        <v>84</v>
      </c>
      <c r="AV621" s="16" t="s">
        <v>188</v>
      </c>
      <c r="AW621" s="16" t="s">
        <v>35</v>
      </c>
      <c r="AX621" s="16" t="s">
        <v>74</v>
      </c>
      <c r="AY621" s="271" t="s">
        <v>158</v>
      </c>
    </row>
    <row r="622" s="13" customFormat="1">
      <c r="A622" s="13"/>
      <c r="B622" s="228"/>
      <c r="C622" s="229"/>
      <c r="D622" s="221" t="s">
        <v>170</v>
      </c>
      <c r="E622" s="230" t="s">
        <v>19</v>
      </c>
      <c r="F622" s="231" t="s">
        <v>578</v>
      </c>
      <c r="G622" s="229"/>
      <c r="H622" s="230" t="s">
        <v>19</v>
      </c>
      <c r="I622" s="232"/>
      <c r="J622" s="229"/>
      <c r="K622" s="229"/>
      <c r="L622" s="233"/>
      <c r="M622" s="234"/>
      <c r="N622" s="235"/>
      <c r="O622" s="235"/>
      <c r="P622" s="235"/>
      <c r="Q622" s="235"/>
      <c r="R622" s="235"/>
      <c r="S622" s="235"/>
      <c r="T622" s="23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7" t="s">
        <v>170</v>
      </c>
      <c r="AU622" s="237" t="s">
        <v>84</v>
      </c>
      <c r="AV622" s="13" t="s">
        <v>82</v>
      </c>
      <c r="AW622" s="13" t="s">
        <v>35</v>
      </c>
      <c r="AX622" s="13" t="s">
        <v>74</v>
      </c>
      <c r="AY622" s="237" t="s">
        <v>158</v>
      </c>
    </row>
    <row r="623" s="14" customFormat="1">
      <c r="A623" s="14"/>
      <c r="B623" s="238"/>
      <c r="C623" s="239"/>
      <c r="D623" s="221" t="s">
        <v>170</v>
      </c>
      <c r="E623" s="240" t="s">
        <v>19</v>
      </c>
      <c r="F623" s="241" t="s">
        <v>650</v>
      </c>
      <c r="G623" s="239"/>
      <c r="H623" s="242">
        <v>45.240000000000002</v>
      </c>
      <c r="I623" s="243"/>
      <c r="J623" s="239"/>
      <c r="K623" s="239"/>
      <c r="L623" s="244"/>
      <c r="M623" s="245"/>
      <c r="N623" s="246"/>
      <c r="O623" s="246"/>
      <c r="P623" s="246"/>
      <c r="Q623" s="246"/>
      <c r="R623" s="246"/>
      <c r="S623" s="246"/>
      <c r="T623" s="24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8" t="s">
        <v>170</v>
      </c>
      <c r="AU623" s="248" t="s">
        <v>84</v>
      </c>
      <c r="AV623" s="14" t="s">
        <v>84</v>
      </c>
      <c r="AW623" s="14" t="s">
        <v>35</v>
      </c>
      <c r="AX623" s="14" t="s">
        <v>74</v>
      </c>
      <c r="AY623" s="248" t="s">
        <v>158</v>
      </c>
    </row>
    <row r="624" s="14" customFormat="1">
      <c r="A624" s="14"/>
      <c r="B624" s="238"/>
      <c r="C624" s="239"/>
      <c r="D624" s="221" t="s">
        <v>170</v>
      </c>
      <c r="E624" s="240" t="s">
        <v>19</v>
      </c>
      <c r="F624" s="241" t="s">
        <v>651</v>
      </c>
      <c r="G624" s="239"/>
      <c r="H624" s="242">
        <v>1.7849999999999999</v>
      </c>
      <c r="I624" s="243"/>
      <c r="J624" s="239"/>
      <c r="K624" s="239"/>
      <c r="L624" s="244"/>
      <c r="M624" s="245"/>
      <c r="N624" s="246"/>
      <c r="O624" s="246"/>
      <c r="P624" s="246"/>
      <c r="Q624" s="246"/>
      <c r="R624" s="246"/>
      <c r="S624" s="246"/>
      <c r="T624" s="24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8" t="s">
        <v>170</v>
      </c>
      <c r="AU624" s="248" t="s">
        <v>84</v>
      </c>
      <c r="AV624" s="14" t="s">
        <v>84</v>
      </c>
      <c r="AW624" s="14" t="s">
        <v>35</v>
      </c>
      <c r="AX624" s="14" t="s">
        <v>74</v>
      </c>
      <c r="AY624" s="248" t="s">
        <v>158</v>
      </c>
    </row>
    <row r="625" s="14" customFormat="1">
      <c r="A625" s="14"/>
      <c r="B625" s="238"/>
      <c r="C625" s="239"/>
      <c r="D625" s="221" t="s">
        <v>170</v>
      </c>
      <c r="E625" s="240" t="s">
        <v>19</v>
      </c>
      <c r="F625" s="241" t="s">
        <v>652</v>
      </c>
      <c r="G625" s="239"/>
      <c r="H625" s="242">
        <v>-2.7000000000000002</v>
      </c>
      <c r="I625" s="243"/>
      <c r="J625" s="239"/>
      <c r="K625" s="239"/>
      <c r="L625" s="244"/>
      <c r="M625" s="245"/>
      <c r="N625" s="246"/>
      <c r="O625" s="246"/>
      <c r="P625" s="246"/>
      <c r="Q625" s="246"/>
      <c r="R625" s="246"/>
      <c r="S625" s="246"/>
      <c r="T625" s="24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8" t="s">
        <v>170</v>
      </c>
      <c r="AU625" s="248" t="s">
        <v>84</v>
      </c>
      <c r="AV625" s="14" t="s">
        <v>84</v>
      </c>
      <c r="AW625" s="14" t="s">
        <v>35</v>
      </c>
      <c r="AX625" s="14" t="s">
        <v>74</v>
      </c>
      <c r="AY625" s="248" t="s">
        <v>158</v>
      </c>
    </row>
    <row r="626" s="14" customFormat="1">
      <c r="A626" s="14"/>
      <c r="B626" s="238"/>
      <c r="C626" s="239"/>
      <c r="D626" s="221" t="s">
        <v>170</v>
      </c>
      <c r="E626" s="240" t="s">
        <v>19</v>
      </c>
      <c r="F626" s="241" t="s">
        <v>645</v>
      </c>
      <c r="G626" s="239"/>
      <c r="H626" s="242">
        <v>-1.5760000000000001</v>
      </c>
      <c r="I626" s="243"/>
      <c r="J626" s="239"/>
      <c r="K626" s="239"/>
      <c r="L626" s="244"/>
      <c r="M626" s="245"/>
      <c r="N626" s="246"/>
      <c r="O626" s="246"/>
      <c r="P626" s="246"/>
      <c r="Q626" s="246"/>
      <c r="R626" s="246"/>
      <c r="S626" s="246"/>
      <c r="T626" s="24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8" t="s">
        <v>170</v>
      </c>
      <c r="AU626" s="248" t="s">
        <v>84</v>
      </c>
      <c r="AV626" s="14" t="s">
        <v>84</v>
      </c>
      <c r="AW626" s="14" t="s">
        <v>35</v>
      </c>
      <c r="AX626" s="14" t="s">
        <v>74</v>
      </c>
      <c r="AY626" s="248" t="s">
        <v>158</v>
      </c>
    </row>
    <row r="627" s="14" customFormat="1">
      <c r="A627" s="14"/>
      <c r="B627" s="238"/>
      <c r="C627" s="239"/>
      <c r="D627" s="221" t="s">
        <v>170</v>
      </c>
      <c r="E627" s="240" t="s">
        <v>19</v>
      </c>
      <c r="F627" s="241" t="s">
        <v>653</v>
      </c>
      <c r="G627" s="239"/>
      <c r="H627" s="242">
        <v>-1.28</v>
      </c>
      <c r="I627" s="243"/>
      <c r="J627" s="239"/>
      <c r="K627" s="239"/>
      <c r="L627" s="244"/>
      <c r="M627" s="245"/>
      <c r="N627" s="246"/>
      <c r="O627" s="246"/>
      <c r="P627" s="246"/>
      <c r="Q627" s="246"/>
      <c r="R627" s="246"/>
      <c r="S627" s="246"/>
      <c r="T627" s="24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8" t="s">
        <v>170</v>
      </c>
      <c r="AU627" s="248" t="s">
        <v>84</v>
      </c>
      <c r="AV627" s="14" t="s">
        <v>84</v>
      </c>
      <c r="AW627" s="14" t="s">
        <v>35</v>
      </c>
      <c r="AX627" s="14" t="s">
        <v>74</v>
      </c>
      <c r="AY627" s="248" t="s">
        <v>158</v>
      </c>
    </row>
    <row r="628" s="16" customFormat="1">
      <c r="A628" s="16"/>
      <c r="B628" s="261"/>
      <c r="C628" s="262"/>
      <c r="D628" s="221" t="s">
        <v>170</v>
      </c>
      <c r="E628" s="263" t="s">
        <v>19</v>
      </c>
      <c r="F628" s="264" t="s">
        <v>187</v>
      </c>
      <c r="G628" s="262"/>
      <c r="H628" s="265">
        <v>41.468999999999994</v>
      </c>
      <c r="I628" s="266"/>
      <c r="J628" s="262"/>
      <c r="K628" s="262"/>
      <c r="L628" s="267"/>
      <c r="M628" s="268"/>
      <c r="N628" s="269"/>
      <c r="O628" s="269"/>
      <c r="P628" s="269"/>
      <c r="Q628" s="269"/>
      <c r="R628" s="269"/>
      <c r="S628" s="269"/>
      <c r="T628" s="270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1" t="s">
        <v>170</v>
      </c>
      <c r="AU628" s="271" t="s">
        <v>84</v>
      </c>
      <c r="AV628" s="16" t="s">
        <v>188</v>
      </c>
      <c r="AW628" s="16" t="s">
        <v>35</v>
      </c>
      <c r="AX628" s="16" t="s">
        <v>74</v>
      </c>
      <c r="AY628" s="271" t="s">
        <v>158</v>
      </c>
    </row>
    <row r="629" s="13" customFormat="1">
      <c r="A629" s="13"/>
      <c r="B629" s="228"/>
      <c r="C629" s="229"/>
      <c r="D629" s="221" t="s">
        <v>170</v>
      </c>
      <c r="E629" s="230" t="s">
        <v>19</v>
      </c>
      <c r="F629" s="231" t="s">
        <v>581</v>
      </c>
      <c r="G629" s="229"/>
      <c r="H629" s="230" t="s">
        <v>19</v>
      </c>
      <c r="I629" s="232"/>
      <c r="J629" s="229"/>
      <c r="K629" s="229"/>
      <c r="L629" s="233"/>
      <c r="M629" s="234"/>
      <c r="N629" s="235"/>
      <c r="O629" s="235"/>
      <c r="P629" s="235"/>
      <c r="Q629" s="235"/>
      <c r="R629" s="235"/>
      <c r="S629" s="235"/>
      <c r="T629" s="23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7" t="s">
        <v>170</v>
      </c>
      <c r="AU629" s="237" t="s">
        <v>84</v>
      </c>
      <c r="AV629" s="13" t="s">
        <v>82</v>
      </c>
      <c r="AW629" s="13" t="s">
        <v>35</v>
      </c>
      <c r="AX629" s="13" t="s">
        <v>74</v>
      </c>
      <c r="AY629" s="237" t="s">
        <v>158</v>
      </c>
    </row>
    <row r="630" s="14" customFormat="1">
      <c r="A630" s="14"/>
      <c r="B630" s="238"/>
      <c r="C630" s="239"/>
      <c r="D630" s="221" t="s">
        <v>170</v>
      </c>
      <c r="E630" s="240" t="s">
        <v>19</v>
      </c>
      <c r="F630" s="241" t="s">
        <v>654</v>
      </c>
      <c r="G630" s="239"/>
      <c r="H630" s="242">
        <v>39.780000000000001</v>
      </c>
      <c r="I630" s="243"/>
      <c r="J630" s="239"/>
      <c r="K630" s="239"/>
      <c r="L630" s="244"/>
      <c r="M630" s="245"/>
      <c r="N630" s="246"/>
      <c r="O630" s="246"/>
      <c r="P630" s="246"/>
      <c r="Q630" s="246"/>
      <c r="R630" s="246"/>
      <c r="S630" s="246"/>
      <c r="T630" s="24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8" t="s">
        <v>170</v>
      </c>
      <c r="AU630" s="248" t="s">
        <v>84</v>
      </c>
      <c r="AV630" s="14" t="s">
        <v>84</v>
      </c>
      <c r="AW630" s="14" t="s">
        <v>35</v>
      </c>
      <c r="AX630" s="14" t="s">
        <v>74</v>
      </c>
      <c r="AY630" s="248" t="s">
        <v>158</v>
      </c>
    </row>
    <row r="631" s="14" customFormat="1">
      <c r="A631" s="14"/>
      <c r="B631" s="238"/>
      <c r="C631" s="239"/>
      <c r="D631" s="221" t="s">
        <v>170</v>
      </c>
      <c r="E631" s="240" t="s">
        <v>19</v>
      </c>
      <c r="F631" s="241" t="s">
        <v>651</v>
      </c>
      <c r="G631" s="239"/>
      <c r="H631" s="242">
        <v>1.7849999999999999</v>
      </c>
      <c r="I631" s="243"/>
      <c r="J631" s="239"/>
      <c r="K631" s="239"/>
      <c r="L631" s="244"/>
      <c r="M631" s="245"/>
      <c r="N631" s="246"/>
      <c r="O631" s="246"/>
      <c r="P631" s="246"/>
      <c r="Q631" s="246"/>
      <c r="R631" s="246"/>
      <c r="S631" s="246"/>
      <c r="T631" s="24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8" t="s">
        <v>170</v>
      </c>
      <c r="AU631" s="248" t="s">
        <v>84</v>
      </c>
      <c r="AV631" s="14" t="s">
        <v>84</v>
      </c>
      <c r="AW631" s="14" t="s">
        <v>35</v>
      </c>
      <c r="AX631" s="14" t="s">
        <v>74</v>
      </c>
      <c r="AY631" s="248" t="s">
        <v>158</v>
      </c>
    </row>
    <row r="632" s="14" customFormat="1">
      <c r="A632" s="14"/>
      <c r="B632" s="238"/>
      <c r="C632" s="239"/>
      <c r="D632" s="221" t="s">
        <v>170</v>
      </c>
      <c r="E632" s="240" t="s">
        <v>19</v>
      </c>
      <c r="F632" s="241" t="s">
        <v>652</v>
      </c>
      <c r="G632" s="239"/>
      <c r="H632" s="242">
        <v>-2.7000000000000002</v>
      </c>
      <c r="I632" s="243"/>
      <c r="J632" s="239"/>
      <c r="K632" s="239"/>
      <c r="L632" s="244"/>
      <c r="M632" s="245"/>
      <c r="N632" s="246"/>
      <c r="O632" s="246"/>
      <c r="P632" s="246"/>
      <c r="Q632" s="246"/>
      <c r="R632" s="246"/>
      <c r="S632" s="246"/>
      <c r="T632" s="24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8" t="s">
        <v>170</v>
      </c>
      <c r="AU632" s="248" t="s">
        <v>84</v>
      </c>
      <c r="AV632" s="14" t="s">
        <v>84</v>
      </c>
      <c r="AW632" s="14" t="s">
        <v>35</v>
      </c>
      <c r="AX632" s="14" t="s">
        <v>74</v>
      </c>
      <c r="AY632" s="248" t="s">
        <v>158</v>
      </c>
    </row>
    <row r="633" s="14" customFormat="1">
      <c r="A633" s="14"/>
      <c r="B633" s="238"/>
      <c r="C633" s="239"/>
      <c r="D633" s="221" t="s">
        <v>170</v>
      </c>
      <c r="E633" s="240" t="s">
        <v>19</v>
      </c>
      <c r="F633" s="241" t="s">
        <v>645</v>
      </c>
      <c r="G633" s="239"/>
      <c r="H633" s="242">
        <v>-1.5760000000000001</v>
      </c>
      <c r="I633" s="243"/>
      <c r="J633" s="239"/>
      <c r="K633" s="239"/>
      <c r="L633" s="244"/>
      <c r="M633" s="245"/>
      <c r="N633" s="246"/>
      <c r="O633" s="246"/>
      <c r="P633" s="246"/>
      <c r="Q633" s="246"/>
      <c r="R633" s="246"/>
      <c r="S633" s="246"/>
      <c r="T633" s="24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8" t="s">
        <v>170</v>
      </c>
      <c r="AU633" s="248" t="s">
        <v>84</v>
      </c>
      <c r="AV633" s="14" t="s">
        <v>84</v>
      </c>
      <c r="AW633" s="14" t="s">
        <v>35</v>
      </c>
      <c r="AX633" s="14" t="s">
        <v>74</v>
      </c>
      <c r="AY633" s="248" t="s">
        <v>158</v>
      </c>
    </row>
    <row r="634" s="14" customFormat="1">
      <c r="A634" s="14"/>
      <c r="B634" s="238"/>
      <c r="C634" s="239"/>
      <c r="D634" s="221" t="s">
        <v>170</v>
      </c>
      <c r="E634" s="240" t="s">
        <v>19</v>
      </c>
      <c r="F634" s="241" t="s">
        <v>655</v>
      </c>
      <c r="G634" s="239"/>
      <c r="H634" s="242">
        <v>-2.2599999999999998</v>
      </c>
      <c r="I634" s="243"/>
      <c r="J634" s="239"/>
      <c r="K634" s="239"/>
      <c r="L634" s="244"/>
      <c r="M634" s="245"/>
      <c r="N634" s="246"/>
      <c r="O634" s="246"/>
      <c r="P634" s="246"/>
      <c r="Q634" s="246"/>
      <c r="R634" s="246"/>
      <c r="S634" s="246"/>
      <c r="T634" s="24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8" t="s">
        <v>170</v>
      </c>
      <c r="AU634" s="248" t="s">
        <v>84</v>
      </c>
      <c r="AV634" s="14" t="s">
        <v>84</v>
      </c>
      <c r="AW634" s="14" t="s">
        <v>35</v>
      </c>
      <c r="AX634" s="14" t="s">
        <v>74</v>
      </c>
      <c r="AY634" s="248" t="s">
        <v>158</v>
      </c>
    </row>
    <row r="635" s="16" customFormat="1">
      <c r="A635" s="16"/>
      <c r="B635" s="261"/>
      <c r="C635" s="262"/>
      <c r="D635" s="221" t="s">
        <v>170</v>
      </c>
      <c r="E635" s="263" t="s">
        <v>19</v>
      </c>
      <c r="F635" s="264" t="s">
        <v>187</v>
      </c>
      <c r="G635" s="262"/>
      <c r="H635" s="265">
        <v>35.028999999999996</v>
      </c>
      <c r="I635" s="266"/>
      <c r="J635" s="262"/>
      <c r="K635" s="262"/>
      <c r="L635" s="267"/>
      <c r="M635" s="268"/>
      <c r="N635" s="269"/>
      <c r="O635" s="269"/>
      <c r="P635" s="269"/>
      <c r="Q635" s="269"/>
      <c r="R635" s="269"/>
      <c r="S635" s="269"/>
      <c r="T635" s="270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T635" s="271" t="s">
        <v>170</v>
      </c>
      <c r="AU635" s="271" t="s">
        <v>84</v>
      </c>
      <c r="AV635" s="16" t="s">
        <v>188</v>
      </c>
      <c r="AW635" s="16" t="s">
        <v>35</v>
      </c>
      <c r="AX635" s="16" t="s">
        <v>74</v>
      </c>
      <c r="AY635" s="271" t="s">
        <v>158</v>
      </c>
    </row>
    <row r="636" s="13" customFormat="1">
      <c r="A636" s="13"/>
      <c r="B636" s="228"/>
      <c r="C636" s="229"/>
      <c r="D636" s="221" t="s">
        <v>170</v>
      </c>
      <c r="E636" s="230" t="s">
        <v>19</v>
      </c>
      <c r="F636" s="231" t="s">
        <v>584</v>
      </c>
      <c r="G636" s="229"/>
      <c r="H636" s="230" t="s">
        <v>19</v>
      </c>
      <c r="I636" s="232"/>
      <c r="J636" s="229"/>
      <c r="K636" s="229"/>
      <c r="L636" s="233"/>
      <c r="M636" s="234"/>
      <c r="N636" s="235"/>
      <c r="O636" s="235"/>
      <c r="P636" s="235"/>
      <c r="Q636" s="235"/>
      <c r="R636" s="235"/>
      <c r="S636" s="235"/>
      <c r="T636" s="23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7" t="s">
        <v>170</v>
      </c>
      <c r="AU636" s="237" t="s">
        <v>84</v>
      </c>
      <c r="AV636" s="13" t="s">
        <v>82</v>
      </c>
      <c r="AW636" s="13" t="s">
        <v>35</v>
      </c>
      <c r="AX636" s="13" t="s">
        <v>74</v>
      </c>
      <c r="AY636" s="237" t="s">
        <v>158</v>
      </c>
    </row>
    <row r="637" s="14" customFormat="1">
      <c r="A637" s="14"/>
      <c r="B637" s="238"/>
      <c r="C637" s="239"/>
      <c r="D637" s="221" t="s">
        <v>170</v>
      </c>
      <c r="E637" s="240" t="s">
        <v>19</v>
      </c>
      <c r="F637" s="241" t="s">
        <v>656</v>
      </c>
      <c r="G637" s="239"/>
      <c r="H637" s="242">
        <v>30.030000000000001</v>
      </c>
      <c r="I637" s="243"/>
      <c r="J637" s="239"/>
      <c r="K637" s="239"/>
      <c r="L637" s="244"/>
      <c r="M637" s="245"/>
      <c r="N637" s="246"/>
      <c r="O637" s="246"/>
      <c r="P637" s="246"/>
      <c r="Q637" s="246"/>
      <c r="R637" s="246"/>
      <c r="S637" s="246"/>
      <c r="T637" s="24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8" t="s">
        <v>170</v>
      </c>
      <c r="AU637" s="248" t="s">
        <v>84</v>
      </c>
      <c r="AV637" s="14" t="s">
        <v>84</v>
      </c>
      <c r="AW637" s="14" t="s">
        <v>35</v>
      </c>
      <c r="AX637" s="14" t="s">
        <v>74</v>
      </c>
      <c r="AY637" s="248" t="s">
        <v>158</v>
      </c>
    </row>
    <row r="638" s="14" customFormat="1">
      <c r="A638" s="14"/>
      <c r="B638" s="238"/>
      <c r="C638" s="239"/>
      <c r="D638" s="221" t="s">
        <v>170</v>
      </c>
      <c r="E638" s="240" t="s">
        <v>19</v>
      </c>
      <c r="F638" s="241" t="s">
        <v>657</v>
      </c>
      <c r="G638" s="239"/>
      <c r="H638" s="242">
        <v>-2.9550000000000001</v>
      </c>
      <c r="I638" s="243"/>
      <c r="J638" s="239"/>
      <c r="K638" s="239"/>
      <c r="L638" s="244"/>
      <c r="M638" s="245"/>
      <c r="N638" s="246"/>
      <c r="O638" s="246"/>
      <c r="P638" s="246"/>
      <c r="Q638" s="246"/>
      <c r="R638" s="246"/>
      <c r="S638" s="246"/>
      <c r="T638" s="24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8" t="s">
        <v>170</v>
      </c>
      <c r="AU638" s="248" t="s">
        <v>84</v>
      </c>
      <c r="AV638" s="14" t="s">
        <v>84</v>
      </c>
      <c r="AW638" s="14" t="s">
        <v>35</v>
      </c>
      <c r="AX638" s="14" t="s">
        <v>74</v>
      </c>
      <c r="AY638" s="248" t="s">
        <v>158</v>
      </c>
    </row>
    <row r="639" s="16" customFormat="1">
      <c r="A639" s="16"/>
      <c r="B639" s="261"/>
      <c r="C639" s="262"/>
      <c r="D639" s="221" t="s">
        <v>170</v>
      </c>
      <c r="E639" s="263" t="s">
        <v>19</v>
      </c>
      <c r="F639" s="264" t="s">
        <v>187</v>
      </c>
      <c r="G639" s="262"/>
      <c r="H639" s="265">
        <v>27.075000000000003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1" t="s">
        <v>170</v>
      </c>
      <c r="AU639" s="271" t="s">
        <v>84</v>
      </c>
      <c r="AV639" s="16" t="s">
        <v>188</v>
      </c>
      <c r="AW639" s="16" t="s">
        <v>35</v>
      </c>
      <c r="AX639" s="16" t="s">
        <v>74</v>
      </c>
      <c r="AY639" s="271" t="s">
        <v>158</v>
      </c>
    </row>
    <row r="640" s="13" customFormat="1">
      <c r="A640" s="13"/>
      <c r="B640" s="228"/>
      <c r="C640" s="229"/>
      <c r="D640" s="221" t="s">
        <v>170</v>
      </c>
      <c r="E640" s="230" t="s">
        <v>19</v>
      </c>
      <c r="F640" s="231" t="s">
        <v>586</v>
      </c>
      <c r="G640" s="229"/>
      <c r="H640" s="230" t="s">
        <v>19</v>
      </c>
      <c r="I640" s="232"/>
      <c r="J640" s="229"/>
      <c r="K640" s="229"/>
      <c r="L640" s="233"/>
      <c r="M640" s="234"/>
      <c r="N640" s="235"/>
      <c r="O640" s="235"/>
      <c r="P640" s="235"/>
      <c r="Q640" s="235"/>
      <c r="R640" s="235"/>
      <c r="S640" s="235"/>
      <c r="T640" s="23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7" t="s">
        <v>170</v>
      </c>
      <c r="AU640" s="237" t="s">
        <v>84</v>
      </c>
      <c r="AV640" s="13" t="s">
        <v>82</v>
      </c>
      <c r="AW640" s="13" t="s">
        <v>35</v>
      </c>
      <c r="AX640" s="13" t="s">
        <v>74</v>
      </c>
      <c r="AY640" s="237" t="s">
        <v>158</v>
      </c>
    </row>
    <row r="641" s="14" customFormat="1">
      <c r="A641" s="14"/>
      <c r="B641" s="238"/>
      <c r="C641" s="239"/>
      <c r="D641" s="221" t="s">
        <v>170</v>
      </c>
      <c r="E641" s="240" t="s">
        <v>19</v>
      </c>
      <c r="F641" s="241" t="s">
        <v>658</v>
      </c>
      <c r="G641" s="239"/>
      <c r="H641" s="242">
        <v>21.059999999999999</v>
      </c>
      <c r="I641" s="243"/>
      <c r="J641" s="239"/>
      <c r="K641" s="239"/>
      <c r="L641" s="244"/>
      <c r="M641" s="245"/>
      <c r="N641" s="246"/>
      <c r="O641" s="246"/>
      <c r="P641" s="246"/>
      <c r="Q641" s="246"/>
      <c r="R641" s="246"/>
      <c r="S641" s="246"/>
      <c r="T641" s="24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8" t="s">
        <v>170</v>
      </c>
      <c r="AU641" s="248" t="s">
        <v>84</v>
      </c>
      <c r="AV641" s="14" t="s">
        <v>84</v>
      </c>
      <c r="AW641" s="14" t="s">
        <v>35</v>
      </c>
      <c r="AX641" s="14" t="s">
        <v>74</v>
      </c>
      <c r="AY641" s="248" t="s">
        <v>158</v>
      </c>
    </row>
    <row r="642" s="14" customFormat="1">
      <c r="A642" s="14"/>
      <c r="B642" s="238"/>
      <c r="C642" s="239"/>
      <c r="D642" s="221" t="s">
        <v>170</v>
      </c>
      <c r="E642" s="240" t="s">
        <v>19</v>
      </c>
      <c r="F642" s="241" t="s">
        <v>651</v>
      </c>
      <c r="G642" s="239"/>
      <c r="H642" s="242">
        <v>1.7849999999999999</v>
      </c>
      <c r="I642" s="243"/>
      <c r="J642" s="239"/>
      <c r="K642" s="239"/>
      <c r="L642" s="244"/>
      <c r="M642" s="245"/>
      <c r="N642" s="246"/>
      <c r="O642" s="246"/>
      <c r="P642" s="246"/>
      <c r="Q642" s="246"/>
      <c r="R642" s="246"/>
      <c r="S642" s="246"/>
      <c r="T642" s="24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8" t="s">
        <v>170</v>
      </c>
      <c r="AU642" s="248" t="s">
        <v>84</v>
      </c>
      <c r="AV642" s="14" t="s">
        <v>84</v>
      </c>
      <c r="AW642" s="14" t="s">
        <v>35</v>
      </c>
      <c r="AX642" s="14" t="s">
        <v>74</v>
      </c>
      <c r="AY642" s="248" t="s">
        <v>158</v>
      </c>
    </row>
    <row r="643" s="14" customFormat="1">
      <c r="A643" s="14"/>
      <c r="B643" s="238"/>
      <c r="C643" s="239"/>
      <c r="D643" s="221" t="s">
        <v>170</v>
      </c>
      <c r="E643" s="240" t="s">
        <v>19</v>
      </c>
      <c r="F643" s="241" t="s">
        <v>652</v>
      </c>
      <c r="G643" s="239"/>
      <c r="H643" s="242">
        <v>-2.7000000000000002</v>
      </c>
      <c r="I643" s="243"/>
      <c r="J643" s="239"/>
      <c r="K643" s="239"/>
      <c r="L643" s="244"/>
      <c r="M643" s="245"/>
      <c r="N643" s="246"/>
      <c r="O643" s="246"/>
      <c r="P643" s="246"/>
      <c r="Q643" s="246"/>
      <c r="R643" s="246"/>
      <c r="S643" s="246"/>
      <c r="T643" s="24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8" t="s">
        <v>170</v>
      </c>
      <c r="AU643" s="248" t="s">
        <v>84</v>
      </c>
      <c r="AV643" s="14" t="s">
        <v>84</v>
      </c>
      <c r="AW643" s="14" t="s">
        <v>35</v>
      </c>
      <c r="AX643" s="14" t="s">
        <v>74</v>
      </c>
      <c r="AY643" s="248" t="s">
        <v>158</v>
      </c>
    </row>
    <row r="644" s="14" customFormat="1">
      <c r="A644" s="14"/>
      <c r="B644" s="238"/>
      <c r="C644" s="239"/>
      <c r="D644" s="221" t="s">
        <v>170</v>
      </c>
      <c r="E644" s="240" t="s">
        <v>19</v>
      </c>
      <c r="F644" s="241" t="s">
        <v>659</v>
      </c>
      <c r="G644" s="239"/>
      <c r="H644" s="242">
        <v>-1.379</v>
      </c>
      <c r="I644" s="243"/>
      <c r="J644" s="239"/>
      <c r="K644" s="239"/>
      <c r="L644" s="244"/>
      <c r="M644" s="245"/>
      <c r="N644" s="246"/>
      <c r="O644" s="246"/>
      <c r="P644" s="246"/>
      <c r="Q644" s="246"/>
      <c r="R644" s="246"/>
      <c r="S644" s="246"/>
      <c r="T644" s="24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8" t="s">
        <v>170</v>
      </c>
      <c r="AU644" s="248" t="s">
        <v>84</v>
      </c>
      <c r="AV644" s="14" t="s">
        <v>84</v>
      </c>
      <c r="AW644" s="14" t="s">
        <v>35</v>
      </c>
      <c r="AX644" s="14" t="s">
        <v>74</v>
      </c>
      <c r="AY644" s="248" t="s">
        <v>158</v>
      </c>
    </row>
    <row r="645" s="16" customFormat="1">
      <c r="A645" s="16"/>
      <c r="B645" s="261"/>
      <c r="C645" s="262"/>
      <c r="D645" s="221" t="s">
        <v>170</v>
      </c>
      <c r="E645" s="263" t="s">
        <v>19</v>
      </c>
      <c r="F645" s="264" t="s">
        <v>187</v>
      </c>
      <c r="G645" s="262"/>
      <c r="H645" s="265">
        <v>18.765999999999998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71" t="s">
        <v>170</v>
      </c>
      <c r="AU645" s="271" t="s">
        <v>84</v>
      </c>
      <c r="AV645" s="16" t="s">
        <v>188</v>
      </c>
      <c r="AW645" s="16" t="s">
        <v>35</v>
      </c>
      <c r="AX645" s="16" t="s">
        <v>74</v>
      </c>
      <c r="AY645" s="271" t="s">
        <v>158</v>
      </c>
    </row>
    <row r="646" s="13" customFormat="1">
      <c r="A646" s="13"/>
      <c r="B646" s="228"/>
      <c r="C646" s="229"/>
      <c r="D646" s="221" t="s">
        <v>170</v>
      </c>
      <c r="E646" s="230" t="s">
        <v>19</v>
      </c>
      <c r="F646" s="231" t="s">
        <v>588</v>
      </c>
      <c r="G646" s="229"/>
      <c r="H646" s="230" t="s">
        <v>19</v>
      </c>
      <c r="I646" s="232"/>
      <c r="J646" s="229"/>
      <c r="K646" s="229"/>
      <c r="L646" s="233"/>
      <c r="M646" s="234"/>
      <c r="N646" s="235"/>
      <c r="O646" s="235"/>
      <c r="P646" s="235"/>
      <c r="Q646" s="235"/>
      <c r="R646" s="235"/>
      <c r="S646" s="235"/>
      <c r="T646" s="23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7" t="s">
        <v>170</v>
      </c>
      <c r="AU646" s="237" t="s">
        <v>84</v>
      </c>
      <c r="AV646" s="13" t="s">
        <v>82</v>
      </c>
      <c r="AW646" s="13" t="s">
        <v>35</v>
      </c>
      <c r="AX646" s="13" t="s">
        <v>74</v>
      </c>
      <c r="AY646" s="237" t="s">
        <v>158</v>
      </c>
    </row>
    <row r="647" s="14" customFormat="1">
      <c r="A647" s="14"/>
      <c r="B647" s="238"/>
      <c r="C647" s="239"/>
      <c r="D647" s="221" t="s">
        <v>170</v>
      </c>
      <c r="E647" s="240" t="s">
        <v>19</v>
      </c>
      <c r="F647" s="241" t="s">
        <v>660</v>
      </c>
      <c r="G647" s="239"/>
      <c r="H647" s="242">
        <v>25.584</v>
      </c>
      <c r="I647" s="243"/>
      <c r="J647" s="239"/>
      <c r="K647" s="239"/>
      <c r="L647" s="244"/>
      <c r="M647" s="245"/>
      <c r="N647" s="246"/>
      <c r="O647" s="246"/>
      <c r="P647" s="246"/>
      <c r="Q647" s="246"/>
      <c r="R647" s="246"/>
      <c r="S647" s="246"/>
      <c r="T647" s="24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8" t="s">
        <v>170</v>
      </c>
      <c r="AU647" s="248" t="s">
        <v>84</v>
      </c>
      <c r="AV647" s="14" t="s">
        <v>84</v>
      </c>
      <c r="AW647" s="14" t="s">
        <v>35</v>
      </c>
      <c r="AX647" s="14" t="s">
        <v>74</v>
      </c>
      <c r="AY647" s="248" t="s">
        <v>158</v>
      </c>
    </row>
    <row r="648" s="14" customFormat="1">
      <c r="A648" s="14"/>
      <c r="B648" s="238"/>
      <c r="C648" s="239"/>
      <c r="D648" s="221" t="s">
        <v>170</v>
      </c>
      <c r="E648" s="240" t="s">
        <v>19</v>
      </c>
      <c r="F648" s="241" t="s">
        <v>661</v>
      </c>
      <c r="G648" s="239"/>
      <c r="H648" s="242">
        <v>-3.0030000000000001</v>
      </c>
      <c r="I648" s="243"/>
      <c r="J648" s="239"/>
      <c r="K648" s="239"/>
      <c r="L648" s="244"/>
      <c r="M648" s="245"/>
      <c r="N648" s="246"/>
      <c r="O648" s="246"/>
      <c r="P648" s="246"/>
      <c r="Q648" s="246"/>
      <c r="R648" s="246"/>
      <c r="S648" s="246"/>
      <c r="T648" s="24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8" t="s">
        <v>170</v>
      </c>
      <c r="AU648" s="248" t="s">
        <v>84</v>
      </c>
      <c r="AV648" s="14" t="s">
        <v>84</v>
      </c>
      <c r="AW648" s="14" t="s">
        <v>35</v>
      </c>
      <c r="AX648" s="14" t="s">
        <v>74</v>
      </c>
      <c r="AY648" s="248" t="s">
        <v>158</v>
      </c>
    </row>
    <row r="649" s="14" customFormat="1">
      <c r="A649" s="14"/>
      <c r="B649" s="238"/>
      <c r="C649" s="239"/>
      <c r="D649" s="221" t="s">
        <v>170</v>
      </c>
      <c r="E649" s="240" t="s">
        <v>19</v>
      </c>
      <c r="F649" s="241" t="s">
        <v>662</v>
      </c>
      <c r="G649" s="239"/>
      <c r="H649" s="242">
        <v>1.5600000000000001</v>
      </c>
      <c r="I649" s="243"/>
      <c r="J649" s="239"/>
      <c r="K649" s="239"/>
      <c r="L649" s="244"/>
      <c r="M649" s="245"/>
      <c r="N649" s="246"/>
      <c r="O649" s="246"/>
      <c r="P649" s="246"/>
      <c r="Q649" s="246"/>
      <c r="R649" s="246"/>
      <c r="S649" s="246"/>
      <c r="T649" s="24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8" t="s">
        <v>170</v>
      </c>
      <c r="AU649" s="248" t="s">
        <v>84</v>
      </c>
      <c r="AV649" s="14" t="s">
        <v>84</v>
      </c>
      <c r="AW649" s="14" t="s">
        <v>35</v>
      </c>
      <c r="AX649" s="14" t="s">
        <v>74</v>
      </c>
      <c r="AY649" s="248" t="s">
        <v>158</v>
      </c>
    </row>
    <row r="650" s="14" customFormat="1">
      <c r="A650" s="14"/>
      <c r="B650" s="238"/>
      <c r="C650" s="239"/>
      <c r="D650" s="221" t="s">
        <v>170</v>
      </c>
      <c r="E650" s="240" t="s">
        <v>19</v>
      </c>
      <c r="F650" s="241" t="s">
        <v>663</v>
      </c>
      <c r="G650" s="239"/>
      <c r="H650" s="242">
        <v>-1.8</v>
      </c>
      <c r="I650" s="243"/>
      <c r="J650" s="239"/>
      <c r="K650" s="239"/>
      <c r="L650" s="244"/>
      <c r="M650" s="245"/>
      <c r="N650" s="246"/>
      <c r="O650" s="246"/>
      <c r="P650" s="246"/>
      <c r="Q650" s="246"/>
      <c r="R650" s="246"/>
      <c r="S650" s="246"/>
      <c r="T650" s="24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8" t="s">
        <v>170</v>
      </c>
      <c r="AU650" s="248" t="s">
        <v>84</v>
      </c>
      <c r="AV650" s="14" t="s">
        <v>84</v>
      </c>
      <c r="AW650" s="14" t="s">
        <v>35</v>
      </c>
      <c r="AX650" s="14" t="s">
        <v>74</v>
      </c>
      <c r="AY650" s="248" t="s">
        <v>158</v>
      </c>
    </row>
    <row r="651" s="14" customFormat="1">
      <c r="A651" s="14"/>
      <c r="B651" s="238"/>
      <c r="C651" s="239"/>
      <c r="D651" s="221" t="s">
        <v>170</v>
      </c>
      <c r="E651" s="240" t="s">
        <v>19</v>
      </c>
      <c r="F651" s="241" t="s">
        <v>664</v>
      </c>
      <c r="G651" s="239"/>
      <c r="H651" s="242">
        <v>1.0600000000000001</v>
      </c>
      <c r="I651" s="243"/>
      <c r="J651" s="239"/>
      <c r="K651" s="239"/>
      <c r="L651" s="244"/>
      <c r="M651" s="245"/>
      <c r="N651" s="246"/>
      <c r="O651" s="246"/>
      <c r="P651" s="246"/>
      <c r="Q651" s="246"/>
      <c r="R651" s="246"/>
      <c r="S651" s="246"/>
      <c r="T651" s="24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8" t="s">
        <v>170</v>
      </c>
      <c r="AU651" s="248" t="s">
        <v>84</v>
      </c>
      <c r="AV651" s="14" t="s">
        <v>84</v>
      </c>
      <c r="AW651" s="14" t="s">
        <v>35</v>
      </c>
      <c r="AX651" s="14" t="s">
        <v>74</v>
      </c>
      <c r="AY651" s="248" t="s">
        <v>158</v>
      </c>
    </row>
    <row r="652" s="14" customFormat="1">
      <c r="A652" s="14"/>
      <c r="B652" s="238"/>
      <c r="C652" s="239"/>
      <c r="D652" s="221" t="s">
        <v>170</v>
      </c>
      <c r="E652" s="240" t="s">
        <v>19</v>
      </c>
      <c r="F652" s="241" t="s">
        <v>374</v>
      </c>
      <c r="G652" s="239"/>
      <c r="H652" s="242">
        <v>-1.5760000000000001</v>
      </c>
      <c r="I652" s="243"/>
      <c r="J652" s="239"/>
      <c r="K652" s="239"/>
      <c r="L652" s="244"/>
      <c r="M652" s="245"/>
      <c r="N652" s="246"/>
      <c r="O652" s="246"/>
      <c r="P652" s="246"/>
      <c r="Q652" s="246"/>
      <c r="R652" s="246"/>
      <c r="S652" s="246"/>
      <c r="T652" s="24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8" t="s">
        <v>170</v>
      </c>
      <c r="AU652" s="248" t="s">
        <v>84</v>
      </c>
      <c r="AV652" s="14" t="s">
        <v>84</v>
      </c>
      <c r="AW652" s="14" t="s">
        <v>35</v>
      </c>
      <c r="AX652" s="14" t="s">
        <v>74</v>
      </c>
      <c r="AY652" s="248" t="s">
        <v>158</v>
      </c>
    </row>
    <row r="653" s="16" customFormat="1">
      <c r="A653" s="16"/>
      <c r="B653" s="261"/>
      <c r="C653" s="262"/>
      <c r="D653" s="221" t="s">
        <v>170</v>
      </c>
      <c r="E653" s="263" t="s">
        <v>19</v>
      </c>
      <c r="F653" s="264" t="s">
        <v>187</v>
      </c>
      <c r="G653" s="262"/>
      <c r="H653" s="265">
        <v>21.824999999999996</v>
      </c>
      <c r="I653" s="266"/>
      <c r="J653" s="262"/>
      <c r="K653" s="262"/>
      <c r="L653" s="267"/>
      <c r="M653" s="268"/>
      <c r="N653" s="269"/>
      <c r="O653" s="269"/>
      <c r="P653" s="269"/>
      <c r="Q653" s="269"/>
      <c r="R653" s="269"/>
      <c r="S653" s="269"/>
      <c r="T653" s="270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71" t="s">
        <v>170</v>
      </c>
      <c r="AU653" s="271" t="s">
        <v>84</v>
      </c>
      <c r="AV653" s="16" t="s">
        <v>188</v>
      </c>
      <c r="AW653" s="16" t="s">
        <v>35</v>
      </c>
      <c r="AX653" s="16" t="s">
        <v>74</v>
      </c>
      <c r="AY653" s="271" t="s">
        <v>158</v>
      </c>
    </row>
    <row r="654" s="13" customFormat="1">
      <c r="A654" s="13"/>
      <c r="B654" s="228"/>
      <c r="C654" s="229"/>
      <c r="D654" s="221" t="s">
        <v>170</v>
      </c>
      <c r="E654" s="230" t="s">
        <v>19</v>
      </c>
      <c r="F654" s="231" t="s">
        <v>256</v>
      </c>
      <c r="G654" s="229"/>
      <c r="H654" s="230" t="s">
        <v>19</v>
      </c>
      <c r="I654" s="232"/>
      <c r="J654" s="229"/>
      <c r="K654" s="229"/>
      <c r="L654" s="233"/>
      <c r="M654" s="234"/>
      <c r="N654" s="235"/>
      <c r="O654" s="235"/>
      <c r="P654" s="235"/>
      <c r="Q654" s="235"/>
      <c r="R654" s="235"/>
      <c r="S654" s="235"/>
      <c r="T654" s="23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7" t="s">
        <v>170</v>
      </c>
      <c r="AU654" s="237" t="s">
        <v>84</v>
      </c>
      <c r="AV654" s="13" t="s">
        <v>82</v>
      </c>
      <c r="AW654" s="13" t="s">
        <v>35</v>
      </c>
      <c r="AX654" s="13" t="s">
        <v>74</v>
      </c>
      <c r="AY654" s="237" t="s">
        <v>158</v>
      </c>
    </row>
    <row r="655" s="14" customFormat="1">
      <c r="A655" s="14"/>
      <c r="B655" s="238"/>
      <c r="C655" s="239"/>
      <c r="D655" s="221" t="s">
        <v>170</v>
      </c>
      <c r="E655" s="240" t="s">
        <v>19</v>
      </c>
      <c r="F655" s="241" t="s">
        <v>665</v>
      </c>
      <c r="G655" s="239"/>
      <c r="H655" s="242">
        <v>189.696</v>
      </c>
      <c r="I655" s="243"/>
      <c r="J655" s="239"/>
      <c r="K655" s="239"/>
      <c r="L655" s="244"/>
      <c r="M655" s="245"/>
      <c r="N655" s="246"/>
      <c r="O655" s="246"/>
      <c r="P655" s="246"/>
      <c r="Q655" s="246"/>
      <c r="R655" s="246"/>
      <c r="S655" s="246"/>
      <c r="T655" s="24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8" t="s">
        <v>170</v>
      </c>
      <c r="AU655" s="248" t="s">
        <v>84</v>
      </c>
      <c r="AV655" s="14" t="s">
        <v>84</v>
      </c>
      <c r="AW655" s="14" t="s">
        <v>35</v>
      </c>
      <c r="AX655" s="14" t="s">
        <v>74</v>
      </c>
      <c r="AY655" s="248" t="s">
        <v>158</v>
      </c>
    </row>
    <row r="656" s="14" customFormat="1">
      <c r="A656" s="14"/>
      <c r="B656" s="238"/>
      <c r="C656" s="239"/>
      <c r="D656" s="221" t="s">
        <v>170</v>
      </c>
      <c r="E656" s="240" t="s">
        <v>19</v>
      </c>
      <c r="F656" s="241" t="s">
        <v>666</v>
      </c>
      <c r="G656" s="239"/>
      <c r="H656" s="242">
        <v>0.71099999999999997</v>
      </c>
      <c r="I656" s="243"/>
      <c r="J656" s="239"/>
      <c r="K656" s="239"/>
      <c r="L656" s="244"/>
      <c r="M656" s="245"/>
      <c r="N656" s="246"/>
      <c r="O656" s="246"/>
      <c r="P656" s="246"/>
      <c r="Q656" s="246"/>
      <c r="R656" s="246"/>
      <c r="S656" s="246"/>
      <c r="T656" s="24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8" t="s">
        <v>170</v>
      </c>
      <c r="AU656" s="248" t="s">
        <v>84</v>
      </c>
      <c r="AV656" s="14" t="s">
        <v>84</v>
      </c>
      <c r="AW656" s="14" t="s">
        <v>35</v>
      </c>
      <c r="AX656" s="14" t="s">
        <v>74</v>
      </c>
      <c r="AY656" s="248" t="s">
        <v>158</v>
      </c>
    </row>
    <row r="657" s="14" customFormat="1">
      <c r="A657" s="14"/>
      <c r="B657" s="238"/>
      <c r="C657" s="239"/>
      <c r="D657" s="221" t="s">
        <v>170</v>
      </c>
      <c r="E657" s="240" t="s">
        <v>19</v>
      </c>
      <c r="F657" s="241" t="s">
        <v>667</v>
      </c>
      <c r="G657" s="239"/>
      <c r="H657" s="242">
        <v>-30.004000000000001</v>
      </c>
      <c r="I657" s="243"/>
      <c r="J657" s="239"/>
      <c r="K657" s="239"/>
      <c r="L657" s="244"/>
      <c r="M657" s="245"/>
      <c r="N657" s="246"/>
      <c r="O657" s="246"/>
      <c r="P657" s="246"/>
      <c r="Q657" s="246"/>
      <c r="R657" s="246"/>
      <c r="S657" s="246"/>
      <c r="T657" s="24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8" t="s">
        <v>170</v>
      </c>
      <c r="AU657" s="248" t="s">
        <v>84</v>
      </c>
      <c r="AV657" s="14" t="s">
        <v>84</v>
      </c>
      <c r="AW657" s="14" t="s">
        <v>35</v>
      </c>
      <c r="AX657" s="14" t="s">
        <v>74</v>
      </c>
      <c r="AY657" s="248" t="s">
        <v>158</v>
      </c>
    </row>
    <row r="658" s="14" customFormat="1">
      <c r="A658" s="14"/>
      <c r="B658" s="238"/>
      <c r="C658" s="239"/>
      <c r="D658" s="221" t="s">
        <v>170</v>
      </c>
      <c r="E658" s="240" t="s">
        <v>19</v>
      </c>
      <c r="F658" s="241" t="s">
        <v>668</v>
      </c>
      <c r="G658" s="239"/>
      <c r="H658" s="242">
        <v>-6.8040000000000003</v>
      </c>
      <c r="I658" s="243"/>
      <c r="J658" s="239"/>
      <c r="K658" s="239"/>
      <c r="L658" s="244"/>
      <c r="M658" s="245"/>
      <c r="N658" s="246"/>
      <c r="O658" s="246"/>
      <c r="P658" s="246"/>
      <c r="Q658" s="246"/>
      <c r="R658" s="246"/>
      <c r="S658" s="246"/>
      <c r="T658" s="24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8" t="s">
        <v>170</v>
      </c>
      <c r="AU658" s="248" t="s">
        <v>84</v>
      </c>
      <c r="AV658" s="14" t="s">
        <v>84</v>
      </c>
      <c r="AW658" s="14" t="s">
        <v>35</v>
      </c>
      <c r="AX658" s="14" t="s">
        <v>74</v>
      </c>
      <c r="AY658" s="248" t="s">
        <v>158</v>
      </c>
    </row>
    <row r="659" s="16" customFormat="1">
      <c r="A659" s="16"/>
      <c r="B659" s="261"/>
      <c r="C659" s="262"/>
      <c r="D659" s="221" t="s">
        <v>170</v>
      </c>
      <c r="E659" s="263" t="s">
        <v>19</v>
      </c>
      <c r="F659" s="264" t="s">
        <v>187</v>
      </c>
      <c r="G659" s="262"/>
      <c r="H659" s="265">
        <v>153.59900000000002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71" t="s">
        <v>170</v>
      </c>
      <c r="AU659" s="271" t="s">
        <v>84</v>
      </c>
      <c r="AV659" s="16" t="s">
        <v>188</v>
      </c>
      <c r="AW659" s="16" t="s">
        <v>35</v>
      </c>
      <c r="AX659" s="16" t="s">
        <v>74</v>
      </c>
      <c r="AY659" s="271" t="s">
        <v>158</v>
      </c>
    </row>
    <row r="660" s="13" customFormat="1">
      <c r="A660" s="13"/>
      <c r="B660" s="228"/>
      <c r="C660" s="229"/>
      <c r="D660" s="221" t="s">
        <v>170</v>
      </c>
      <c r="E660" s="230" t="s">
        <v>19</v>
      </c>
      <c r="F660" s="231" t="s">
        <v>259</v>
      </c>
      <c r="G660" s="229"/>
      <c r="H660" s="230" t="s">
        <v>19</v>
      </c>
      <c r="I660" s="232"/>
      <c r="J660" s="229"/>
      <c r="K660" s="229"/>
      <c r="L660" s="233"/>
      <c r="M660" s="234"/>
      <c r="N660" s="235"/>
      <c r="O660" s="235"/>
      <c r="P660" s="235"/>
      <c r="Q660" s="235"/>
      <c r="R660" s="235"/>
      <c r="S660" s="235"/>
      <c r="T660" s="23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7" t="s">
        <v>170</v>
      </c>
      <c r="AU660" s="237" t="s">
        <v>84</v>
      </c>
      <c r="AV660" s="13" t="s">
        <v>82</v>
      </c>
      <c r="AW660" s="13" t="s">
        <v>35</v>
      </c>
      <c r="AX660" s="13" t="s">
        <v>74</v>
      </c>
      <c r="AY660" s="237" t="s">
        <v>158</v>
      </c>
    </row>
    <row r="661" s="14" customFormat="1">
      <c r="A661" s="14"/>
      <c r="B661" s="238"/>
      <c r="C661" s="239"/>
      <c r="D661" s="221" t="s">
        <v>170</v>
      </c>
      <c r="E661" s="240" t="s">
        <v>19</v>
      </c>
      <c r="F661" s="241" t="s">
        <v>669</v>
      </c>
      <c r="G661" s="239"/>
      <c r="H661" s="242">
        <v>108.42</v>
      </c>
      <c r="I661" s="243"/>
      <c r="J661" s="239"/>
      <c r="K661" s="239"/>
      <c r="L661" s="244"/>
      <c r="M661" s="245"/>
      <c r="N661" s="246"/>
      <c r="O661" s="246"/>
      <c r="P661" s="246"/>
      <c r="Q661" s="246"/>
      <c r="R661" s="246"/>
      <c r="S661" s="246"/>
      <c r="T661" s="24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8" t="s">
        <v>170</v>
      </c>
      <c r="AU661" s="248" t="s">
        <v>84</v>
      </c>
      <c r="AV661" s="14" t="s">
        <v>84</v>
      </c>
      <c r="AW661" s="14" t="s">
        <v>35</v>
      </c>
      <c r="AX661" s="14" t="s">
        <v>74</v>
      </c>
      <c r="AY661" s="248" t="s">
        <v>158</v>
      </c>
    </row>
    <row r="662" s="14" customFormat="1">
      <c r="A662" s="14"/>
      <c r="B662" s="238"/>
      <c r="C662" s="239"/>
      <c r="D662" s="221" t="s">
        <v>170</v>
      </c>
      <c r="E662" s="240" t="s">
        <v>19</v>
      </c>
      <c r="F662" s="241" t="s">
        <v>670</v>
      </c>
      <c r="G662" s="239"/>
      <c r="H662" s="242">
        <v>1.9650000000000001</v>
      </c>
      <c r="I662" s="243"/>
      <c r="J662" s="239"/>
      <c r="K662" s="239"/>
      <c r="L662" s="244"/>
      <c r="M662" s="245"/>
      <c r="N662" s="246"/>
      <c r="O662" s="246"/>
      <c r="P662" s="246"/>
      <c r="Q662" s="246"/>
      <c r="R662" s="246"/>
      <c r="S662" s="246"/>
      <c r="T662" s="24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8" t="s">
        <v>170</v>
      </c>
      <c r="AU662" s="248" t="s">
        <v>84</v>
      </c>
      <c r="AV662" s="14" t="s">
        <v>84</v>
      </c>
      <c r="AW662" s="14" t="s">
        <v>35</v>
      </c>
      <c r="AX662" s="14" t="s">
        <v>74</v>
      </c>
      <c r="AY662" s="248" t="s">
        <v>158</v>
      </c>
    </row>
    <row r="663" s="14" customFormat="1">
      <c r="A663" s="14"/>
      <c r="B663" s="238"/>
      <c r="C663" s="239"/>
      <c r="D663" s="221" t="s">
        <v>170</v>
      </c>
      <c r="E663" s="240" t="s">
        <v>19</v>
      </c>
      <c r="F663" s="241" t="s">
        <v>671</v>
      </c>
      <c r="G663" s="239"/>
      <c r="H663" s="242">
        <v>-3.698</v>
      </c>
      <c r="I663" s="243"/>
      <c r="J663" s="239"/>
      <c r="K663" s="239"/>
      <c r="L663" s="244"/>
      <c r="M663" s="245"/>
      <c r="N663" s="246"/>
      <c r="O663" s="246"/>
      <c r="P663" s="246"/>
      <c r="Q663" s="246"/>
      <c r="R663" s="246"/>
      <c r="S663" s="246"/>
      <c r="T663" s="24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8" t="s">
        <v>170</v>
      </c>
      <c r="AU663" s="248" t="s">
        <v>84</v>
      </c>
      <c r="AV663" s="14" t="s">
        <v>84</v>
      </c>
      <c r="AW663" s="14" t="s">
        <v>35</v>
      </c>
      <c r="AX663" s="14" t="s">
        <v>74</v>
      </c>
      <c r="AY663" s="248" t="s">
        <v>158</v>
      </c>
    </row>
    <row r="664" s="14" customFormat="1">
      <c r="A664" s="14"/>
      <c r="B664" s="238"/>
      <c r="C664" s="239"/>
      <c r="D664" s="221" t="s">
        <v>170</v>
      </c>
      <c r="E664" s="240" t="s">
        <v>19</v>
      </c>
      <c r="F664" s="241" t="s">
        <v>672</v>
      </c>
      <c r="G664" s="239"/>
      <c r="H664" s="242">
        <v>-0.95999999999999996</v>
      </c>
      <c r="I664" s="243"/>
      <c r="J664" s="239"/>
      <c r="K664" s="239"/>
      <c r="L664" s="244"/>
      <c r="M664" s="245"/>
      <c r="N664" s="246"/>
      <c r="O664" s="246"/>
      <c r="P664" s="246"/>
      <c r="Q664" s="246"/>
      <c r="R664" s="246"/>
      <c r="S664" s="246"/>
      <c r="T664" s="24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8" t="s">
        <v>170</v>
      </c>
      <c r="AU664" s="248" t="s">
        <v>84</v>
      </c>
      <c r="AV664" s="14" t="s">
        <v>84</v>
      </c>
      <c r="AW664" s="14" t="s">
        <v>35</v>
      </c>
      <c r="AX664" s="14" t="s">
        <v>74</v>
      </c>
      <c r="AY664" s="248" t="s">
        <v>158</v>
      </c>
    </row>
    <row r="665" s="16" customFormat="1">
      <c r="A665" s="16"/>
      <c r="B665" s="261"/>
      <c r="C665" s="262"/>
      <c r="D665" s="221" t="s">
        <v>170</v>
      </c>
      <c r="E665" s="263" t="s">
        <v>19</v>
      </c>
      <c r="F665" s="264" t="s">
        <v>187</v>
      </c>
      <c r="G665" s="262"/>
      <c r="H665" s="265">
        <v>105.72700000000002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71" t="s">
        <v>170</v>
      </c>
      <c r="AU665" s="271" t="s">
        <v>84</v>
      </c>
      <c r="AV665" s="16" t="s">
        <v>188</v>
      </c>
      <c r="AW665" s="16" t="s">
        <v>35</v>
      </c>
      <c r="AX665" s="16" t="s">
        <v>74</v>
      </c>
      <c r="AY665" s="271" t="s">
        <v>158</v>
      </c>
    </row>
    <row r="666" s="13" customFormat="1">
      <c r="A666" s="13"/>
      <c r="B666" s="228"/>
      <c r="C666" s="229"/>
      <c r="D666" s="221" t="s">
        <v>170</v>
      </c>
      <c r="E666" s="230" t="s">
        <v>19</v>
      </c>
      <c r="F666" s="231" t="s">
        <v>261</v>
      </c>
      <c r="G666" s="229"/>
      <c r="H666" s="230" t="s">
        <v>19</v>
      </c>
      <c r="I666" s="232"/>
      <c r="J666" s="229"/>
      <c r="K666" s="229"/>
      <c r="L666" s="233"/>
      <c r="M666" s="234"/>
      <c r="N666" s="235"/>
      <c r="O666" s="235"/>
      <c r="P666" s="235"/>
      <c r="Q666" s="235"/>
      <c r="R666" s="235"/>
      <c r="S666" s="235"/>
      <c r="T666" s="23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7" t="s">
        <v>170</v>
      </c>
      <c r="AU666" s="237" t="s">
        <v>84</v>
      </c>
      <c r="AV666" s="13" t="s">
        <v>82</v>
      </c>
      <c r="AW666" s="13" t="s">
        <v>35</v>
      </c>
      <c r="AX666" s="13" t="s">
        <v>74</v>
      </c>
      <c r="AY666" s="237" t="s">
        <v>158</v>
      </c>
    </row>
    <row r="667" s="14" customFormat="1">
      <c r="A667" s="14"/>
      <c r="B667" s="238"/>
      <c r="C667" s="239"/>
      <c r="D667" s="221" t="s">
        <v>170</v>
      </c>
      <c r="E667" s="240" t="s">
        <v>19</v>
      </c>
      <c r="F667" s="241" t="s">
        <v>673</v>
      </c>
      <c r="G667" s="239"/>
      <c r="H667" s="242">
        <v>112.09</v>
      </c>
      <c r="I667" s="243"/>
      <c r="J667" s="239"/>
      <c r="K667" s="239"/>
      <c r="L667" s="244"/>
      <c r="M667" s="245"/>
      <c r="N667" s="246"/>
      <c r="O667" s="246"/>
      <c r="P667" s="246"/>
      <c r="Q667" s="246"/>
      <c r="R667" s="246"/>
      <c r="S667" s="246"/>
      <c r="T667" s="24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8" t="s">
        <v>170</v>
      </c>
      <c r="AU667" s="248" t="s">
        <v>84</v>
      </c>
      <c r="AV667" s="14" t="s">
        <v>84</v>
      </c>
      <c r="AW667" s="14" t="s">
        <v>35</v>
      </c>
      <c r="AX667" s="14" t="s">
        <v>74</v>
      </c>
      <c r="AY667" s="248" t="s">
        <v>158</v>
      </c>
    </row>
    <row r="668" s="14" customFormat="1">
      <c r="A668" s="14"/>
      <c r="B668" s="238"/>
      <c r="C668" s="239"/>
      <c r="D668" s="221" t="s">
        <v>170</v>
      </c>
      <c r="E668" s="240" t="s">
        <v>19</v>
      </c>
      <c r="F668" s="241" t="s">
        <v>674</v>
      </c>
      <c r="G668" s="239"/>
      <c r="H668" s="242">
        <v>1.2</v>
      </c>
      <c r="I668" s="243"/>
      <c r="J668" s="239"/>
      <c r="K668" s="239"/>
      <c r="L668" s="244"/>
      <c r="M668" s="245"/>
      <c r="N668" s="246"/>
      <c r="O668" s="246"/>
      <c r="P668" s="246"/>
      <c r="Q668" s="246"/>
      <c r="R668" s="246"/>
      <c r="S668" s="246"/>
      <c r="T668" s="24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8" t="s">
        <v>170</v>
      </c>
      <c r="AU668" s="248" t="s">
        <v>84</v>
      </c>
      <c r="AV668" s="14" t="s">
        <v>84</v>
      </c>
      <c r="AW668" s="14" t="s">
        <v>35</v>
      </c>
      <c r="AX668" s="14" t="s">
        <v>74</v>
      </c>
      <c r="AY668" s="248" t="s">
        <v>158</v>
      </c>
    </row>
    <row r="669" s="14" customFormat="1">
      <c r="A669" s="14"/>
      <c r="B669" s="238"/>
      <c r="C669" s="239"/>
      <c r="D669" s="221" t="s">
        <v>170</v>
      </c>
      <c r="E669" s="240" t="s">
        <v>19</v>
      </c>
      <c r="F669" s="241" t="s">
        <v>671</v>
      </c>
      <c r="G669" s="239"/>
      <c r="H669" s="242">
        <v>-3.698</v>
      </c>
      <c r="I669" s="243"/>
      <c r="J669" s="239"/>
      <c r="K669" s="239"/>
      <c r="L669" s="244"/>
      <c r="M669" s="245"/>
      <c r="N669" s="246"/>
      <c r="O669" s="246"/>
      <c r="P669" s="246"/>
      <c r="Q669" s="246"/>
      <c r="R669" s="246"/>
      <c r="S669" s="246"/>
      <c r="T669" s="24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8" t="s">
        <v>170</v>
      </c>
      <c r="AU669" s="248" t="s">
        <v>84</v>
      </c>
      <c r="AV669" s="14" t="s">
        <v>84</v>
      </c>
      <c r="AW669" s="14" t="s">
        <v>35</v>
      </c>
      <c r="AX669" s="14" t="s">
        <v>74</v>
      </c>
      <c r="AY669" s="248" t="s">
        <v>158</v>
      </c>
    </row>
    <row r="670" s="14" customFormat="1">
      <c r="A670" s="14"/>
      <c r="B670" s="238"/>
      <c r="C670" s="239"/>
      <c r="D670" s="221" t="s">
        <v>170</v>
      </c>
      <c r="E670" s="240" t="s">
        <v>19</v>
      </c>
      <c r="F670" s="241" t="s">
        <v>675</v>
      </c>
      <c r="G670" s="239"/>
      <c r="H670" s="242">
        <v>-5.1900000000000004</v>
      </c>
      <c r="I670" s="243"/>
      <c r="J670" s="239"/>
      <c r="K670" s="239"/>
      <c r="L670" s="244"/>
      <c r="M670" s="245"/>
      <c r="N670" s="246"/>
      <c r="O670" s="246"/>
      <c r="P670" s="246"/>
      <c r="Q670" s="246"/>
      <c r="R670" s="246"/>
      <c r="S670" s="246"/>
      <c r="T670" s="24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8" t="s">
        <v>170</v>
      </c>
      <c r="AU670" s="248" t="s">
        <v>84</v>
      </c>
      <c r="AV670" s="14" t="s">
        <v>84</v>
      </c>
      <c r="AW670" s="14" t="s">
        <v>35</v>
      </c>
      <c r="AX670" s="14" t="s">
        <v>74</v>
      </c>
      <c r="AY670" s="248" t="s">
        <v>158</v>
      </c>
    </row>
    <row r="671" s="16" customFormat="1">
      <c r="A671" s="16"/>
      <c r="B671" s="261"/>
      <c r="C671" s="262"/>
      <c r="D671" s="221" t="s">
        <v>170</v>
      </c>
      <c r="E671" s="263" t="s">
        <v>19</v>
      </c>
      <c r="F671" s="264" t="s">
        <v>187</v>
      </c>
      <c r="G671" s="262"/>
      <c r="H671" s="265">
        <v>104.40200000000002</v>
      </c>
      <c r="I671" s="266"/>
      <c r="J671" s="262"/>
      <c r="K671" s="262"/>
      <c r="L671" s="267"/>
      <c r="M671" s="268"/>
      <c r="N671" s="269"/>
      <c r="O671" s="269"/>
      <c r="P671" s="269"/>
      <c r="Q671" s="269"/>
      <c r="R671" s="269"/>
      <c r="S671" s="269"/>
      <c r="T671" s="270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71" t="s">
        <v>170</v>
      </c>
      <c r="AU671" s="271" t="s">
        <v>84</v>
      </c>
      <c r="AV671" s="16" t="s">
        <v>188</v>
      </c>
      <c r="AW671" s="16" t="s">
        <v>35</v>
      </c>
      <c r="AX671" s="16" t="s">
        <v>74</v>
      </c>
      <c r="AY671" s="271" t="s">
        <v>158</v>
      </c>
    </row>
    <row r="672" s="13" customFormat="1">
      <c r="A672" s="13"/>
      <c r="B672" s="228"/>
      <c r="C672" s="229"/>
      <c r="D672" s="221" t="s">
        <v>170</v>
      </c>
      <c r="E672" s="230" t="s">
        <v>19</v>
      </c>
      <c r="F672" s="231" t="s">
        <v>263</v>
      </c>
      <c r="G672" s="229"/>
      <c r="H672" s="230" t="s">
        <v>19</v>
      </c>
      <c r="I672" s="232"/>
      <c r="J672" s="229"/>
      <c r="K672" s="229"/>
      <c r="L672" s="233"/>
      <c r="M672" s="234"/>
      <c r="N672" s="235"/>
      <c r="O672" s="235"/>
      <c r="P672" s="235"/>
      <c r="Q672" s="235"/>
      <c r="R672" s="235"/>
      <c r="S672" s="235"/>
      <c r="T672" s="23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7" t="s">
        <v>170</v>
      </c>
      <c r="AU672" s="237" t="s">
        <v>84</v>
      </c>
      <c r="AV672" s="13" t="s">
        <v>82</v>
      </c>
      <c r="AW672" s="13" t="s">
        <v>35</v>
      </c>
      <c r="AX672" s="13" t="s">
        <v>74</v>
      </c>
      <c r="AY672" s="237" t="s">
        <v>158</v>
      </c>
    </row>
    <row r="673" s="14" customFormat="1">
      <c r="A673" s="14"/>
      <c r="B673" s="238"/>
      <c r="C673" s="239"/>
      <c r="D673" s="221" t="s">
        <v>170</v>
      </c>
      <c r="E673" s="240" t="s">
        <v>19</v>
      </c>
      <c r="F673" s="241" t="s">
        <v>676</v>
      </c>
      <c r="G673" s="239"/>
      <c r="H673" s="242">
        <v>129.94800000000001</v>
      </c>
      <c r="I673" s="243"/>
      <c r="J673" s="239"/>
      <c r="K673" s="239"/>
      <c r="L673" s="244"/>
      <c r="M673" s="245"/>
      <c r="N673" s="246"/>
      <c r="O673" s="246"/>
      <c r="P673" s="246"/>
      <c r="Q673" s="246"/>
      <c r="R673" s="246"/>
      <c r="S673" s="246"/>
      <c r="T673" s="24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8" t="s">
        <v>170</v>
      </c>
      <c r="AU673" s="248" t="s">
        <v>84</v>
      </c>
      <c r="AV673" s="14" t="s">
        <v>84</v>
      </c>
      <c r="AW673" s="14" t="s">
        <v>35</v>
      </c>
      <c r="AX673" s="14" t="s">
        <v>74</v>
      </c>
      <c r="AY673" s="248" t="s">
        <v>158</v>
      </c>
    </row>
    <row r="674" s="14" customFormat="1">
      <c r="A674" s="14"/>
      <c r="B674" s="238"/>
      <c r="C674" s="239"/>
      <c r="D674" s="221" t="s">
        <v>170</v>
      </c>
      <c r="E674" s="240" t="s">
        <v>19</v>
      </c>
      <c r="F674" s="241" t="s">
        <v>677</v>
      </c>
      <c r="G674" s="239"/>
      <c r="H674" s="242">
        <v>0.68400000000000005</v>
      </c>
      <c r="I674" s="243"/>
      <c r="J674" s="239"/>
      <c r="K674" s="239"/>
      <c r="L674" s="244"/>
      <c r="M674" s="245"/>
      <c r="N674" s="246"/>
      <c r="O674" s="246"/>
      <c r="P674" s="246"/>
      <c r="Q674" s="246"/>
      <c r="R674" s="246"/>
      <c r="S674" s="246"/>
      <c r="T674" s="24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8" t="s">
        <v>170</v>
      </c>
      <c r="AU674" s="248" t="s">
        <v>84</v>
      </c>
      <c r="AV674" s="14" t="s">
        <v>84</v>
      </c>
      <c r="AW674" s="14" t="s">
        <v>35</v>
      </c>
      <c r="AX674" s="14" t="s">
        <v>74</v>
      </c>
      <c r="AY674" s="248" t="s">
        <v>158</v>
      </c>
    </row>
    <row r="675" s="14" customFormat="1">
      <c r="A675" s="14"/>
      <c r="B675" s="238"/>
      <c r="C675" s="239"/>
      <c r="D675" s="221" t="s">
        <v>170</v>
      </c>
      <c r="E675" s="240" t="s">
        <v>19</v>
      </c>
      <c r="F675" s="241" t="s">
        <v>678</v>
      </c>
      <c r="G675" s="239"/>
      <c r="H675" s="242">
        <v>-2.8570000000000002</v>
      </c>
      <c r="I675" s="243"/>
      <c r="J675" s="239"/>
      <c r="K675" s="239"/>
      <c r="L675" s="244"/>
      <c r="M675" s="245"/>
      <c r="N675" s="246"/>
      <c r="O675" s="246"/>
      <c r="P675" s="246"/>
      <c r="Q675" s="246"/>
      <c r="R675" s="246"/>
      <c r="S675" s="246"/>
      <c r="T675" s="24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8" t="s">
        <v>170</v>
      </c>
      <c r="AU675" s="248" t="s">
        <v>84</v>
      </c>
      <c r="AV675" s="14" t="s">
        <v>84</v>
      </c>
      <c r="AW675" s="14" t="s">
        <v>35</v>
      </c>
      <c r="AX675" s="14" t="s">
        <v>74</v>
      </c>
      <c r="AY675" s="248" t="s">
        <v>158</v>
      </c>
    </row>
    <row r="676" s="14" customFormat="1">
      <c r="A676" s="14"/>
      <c r="B676" s="238"/>
      <c r="C676" s="239"/>
      <c r="D676" s="221" t="s">
        <v>170</v>
      </c>
      <c r="E676" s="240" t="s">
        <v>19</v>
      </c>
      <c r="F676" s="241" t="s">
        <v>679</v>
      </c>
      <c r="G676" s="239"/>
      <c r="H676" s="242">
        <v>-10.66</v>
      </c>
      <c r="I676" s="243"/>
      <c r="J676" s="239"/>
      <c r="K676" s="239"/>
      <c r="L676" s="244"/>
      <c r="M676" s="245"/>
      <c r="N676" s="246"/>
      <c r="O676" s="246"/>
      <c r="P676" s="246"/>
      <c r="Q676" s="246"/>
      <c r="R676" s="246"/>
      <c r="S676" s="246"/>
      <c r="T676" s="24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8" t="s">
        <v>170</v>
      </c>
      <c r="AU676" s="248" t="s">
        <v>84</v>
      </c>
      <c r="AV676" s="14" t="s">
        <v>84</v>
      </c>
      <c r="AW676" s="14" t="s">
        <v>35</v>
      </c>
      <c r="AX676" s="14" t="s">
        <v>74</v>
      </c>
      <c r="AY676" s="248" t="s">
        <v>158</v>
      </c>
    </row>
    <row r="677" s="16" customFormat="1">
      <c r="A677" s="16"/>
      <c r="B677" s="261"/>
      <c r="C677" s="262"/>
      <c r="D677" s="221" t="s">
        <v>170</v>
      </c>
      <c r="E677" s="263" t="s">
        <v>19</v>
      </c>
      <c r="F677" s="264" t="s">
        <v>187</v>
      </c>
      <c r="G677" s="262"/>
      <c r="H677" s="265">
        <v>117.11500000000001</v>
      </c>
      <c r="I677" s="266"/>
      <c r="J677" s="262"/>
      <c r="K677" s="262"/>
      <c r="L677" s="267"/>
      <c r="M677" s="268"/>
      <c r="N677" s="269"/>
      <c r="O677" s="269"/>
      <c r="P677" s="269"/>
      <c r="Q677" s="269"/>
      <c r="R677" s="269"/>
      <c r="S677" s="269"/>
      <c r="T677" s="270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1" t="s">
        <v>170</v>
      </c>
      <c r="AU677" s="271" t="s">
        <v>84</v>
      </c>
      <c r="AV677" s="16" t="s">
        <v>188</v>
      </c>
      <c r="AW677" s="16" t="s">
        <v>35</v>
      </c>
      <c r="AX677" s="16" t="s">
        <v>74</v>
      </c>
      <c r="AY677" s="271" t="s">
        <v>158</v>
      </c>
    </row>
    <row r="678" s="13" customFormat="1">
      <c r="A678" s="13"/>
      <c r="B678" s="228"/>
      <c r="C678" s="229"/>
      <c r="D678" s="221" t="s">
        <v>170</v>
      </c>
      <c r="E678" s="230" t="s">
        <v>19</v>
      </c>
      <c r="F678" s="231" t="s">
        <v>598</v>
      </c>
      <c r="G678" s="229"/>
      <c r="H678" s="230" t="s">
        <v>19</v>
      </c>
      <c r="I678" s="232"/>
      <c r="J678" s="229"/>
      <c r="K678" s="229"/>
      <c r="L678" s="233"/>
      <c r="M678" s="234"/>
      <c r="N678" s="235"/>
      <c r="O678" s="235"/>
      <c r="P678" s="235"/>
      <c r="Q678" s="235"/>
      <c r="R678" s="235"/>
      <c r="S678" s="235"/>
      <c r="T678" s="23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7" t="s">
        <v>170</v>
      </c>
      <c r="AU678" s="237" t="s">
        <v>84</v>
      </c>
      <c r="AV678" s="13" t="s">
        <v>82</v>
      </c>
      <c r="AW678" s="13" t="s">
        <v>35</v>
      </c>
      <c r="AX678" s="13" t="s">
        <v>74</v>
      </c>
      <c r="AY678" s="237" t="s">
        <v>158</v>
      </c>
    </row>
    <row r="679" s="14" customFormat="1">
      <c r="A679" s="14"/>
      <c r="B679" s="238"/>
      <c r="C679" s="239"/>
      <c r="D679" s="221" t="s">
        <v>170</v>
      </c>
      <c r="E679" s="240" t="s">
        <v>19</v>
      </c>
      <c r="F679" s="241" t="s">
        <v>680</v>
      </c>
      <c r="G679" s="239"/>
      <c r="H679" s="242">
        <v>193.791</v>
      </c>
      <c r="I679" s="243"/>
      <c r="J679" s="239"/>
      <c r="K679" s="239"/>
      <c r="L679" s="244"/>
      <c r="M679" s="245"/>
      <c r="N679" s="246"/>
      <c r="O679" s="246"/>
      <c r="P679" s="246"/>
      <c r="Q679" s="246"/>
      <c r="R679" s="246"/>
      <c r="S679" s="246"/>
      <c r="T679" s="24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8" t="s">
        <v>170</v>
      </c>
      <c r="AU679" s="248" t="s">
        <v>84</v>
      </c>
      <c r="AV679" s="14" t="s">
        <v>84</v>
      </c>
      <c r="AW679" s="14" t="s">
        <v>35</v>
      </c>
      <c r="AX679" s="14" t="s">
        <v>74</v>
      </c>
      <c r="AY679" s="248" t="s">
        <v>158</v>
      </c>
    </row>
    <row r="680" s="14" customFormat="1">
      <c r="A680" s="14"/>
      <c r="B680" s="238"/>
      <c r="C680" s="239"/>
      <c r="D680" s="221" t="s">
        <v>170</v>
      </c>
      <c r="E680" s="240" t="s">
        <v>19</v>
      </c>
      <c r="F680" s="241" t="s">
        <v>681</v>
      </c>
      <c r="G680" s="239"/>
      <c r="H680" s="242">
        <v>2.2930000000000001</v>
      </c>
      <c r="I680" s="243"/>
      <c r="J680" s="239"/>
      <c r="K680" s="239"/>
      <c r="L680" s="244"/>
      <c r="M680" s="245"/>
      <c r="N680" s="246"/>
      <c r="O680" s="246"/>
      <c r="P680" s="246"/>
      <c r="Q680" s="246"/>
      <c r="R680" s="246"/>
      <c r="S680" s="246"/>
      <c r="T680" s="24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8" t="s">
        <v>170</v>
      </c>
      <c r="AU680" s="248" t="s">
        <v>84</v>
      </c>
      <c r="AV680" s="14" t="s">
        <v>84</v>
      </c>
      <c r="AW680" s="14" t="s">
        <v>35</v>
      </c>
      <c r="AX680" s="14" t="s">
        <v>74</v>
      </c>
      <c r="AY680" s="248" t="s">
        <v>158</v>
      </c>
    </row>
    <row r="681" s="14" customFormat="1">
      <c r="A681" s="14"/>
      <c r="B681" s="238"/>
      <c r="C681" s="239"/>
      <c r="D681" s="221" t="s">
        <v>170</v>
      </c>
      <c r="E681" s="240" t="s">
        <v>19</v>
      </c>
      <c r="F681" s="241" t="s">
        <v>671</v>
      </c>
      <c r="G681" s="239"/>
      <c r="H681" s="242">
        <v>-3.698</v>
      </c>
      <c r="I681" s="243"/>
      <c r="J681" s="239"/>
      <c r="K681" s="239"/>
      <c r="L681" s="244"/>
      <c r="M681" s="245"/>
      <c r="N681" s="246"/>
      <c r="O681" s="246"/>
      <c r="P681" s="246"/>
      <c r="Q681" s="246"/>
      <c r="R681" s="246"/>
      <c r="S681" s="246"/>
      <c r="T681" s="24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8" t="s">
        <v>170</v>
      </c>
      <c r="AU681" s="248" t="s">
        <v>84</v>
      </c>
      <c r="AV681" s="14" t="s">
        <v>84</v>
      </c>
      <c r="AW681" s="14" t="s">
        <v>35</v>
      </c>
      <c r="AX681" s="14" t="s">
        <v>74</v>
      </c>
      <c r="AY681" s="248" t="s">
        <v>158</v>
      </c>
    </row>
    <row r="682" s="14" customFormat="1">
      <c r="A682" s="14"/>
      <c r="B682" s="238"/>
      <c r="C682" s="239"/>
      <c r="D682" s="221" t="s">
        <v>170</v>
      </c>
      <c r="E682" s="240" t="s">
        <v>19</v>
      </c>
      <c r="F682" s="241" t="s">
        <v>682</v>
      </c>
      <c r="G682" s="239"/>
      <c r="H682" s="242">
        <v>-1.1399999999999999</v>
      </c>
      <c r="I682" s="243"/>
      <c r="J682" s="239"/>
      <c r="K682" s="239"/>
      <c r="L682" s="244"/>
      <c r="M682" s="245"/>
      <c r="N682" s="246"/>
      <c r="O682" s="246"/>
      <c r="P682" s="246"/>
      <c r="Q682" s="246"/>
      <c r="R682" s="246"/>
      <c r="S682" s="246"/>
      <c r="T682" s="24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8" t="s">
        <v>170</v>
      </c>
      <c r="AU682" s="248" t="s">
        <v>84</v>
      </c>
      <c r="AV682" s="14" t="s">
        <v>84</v>
      </c>
      <c r="AW682" s="14" t="s">
        <v>35</v>
      </c>
      <c r="AX682" s="14" t="s">
        <v>74</v>
      </c>
      <c r="AY682" s="248" t="s">
        <v>158</v>
      </c>
    </row>
    <row r="683" s="16" customFormat="1">
      <c r="A683" s="16"/>
      <c r="B683" s="261"/>
      <c r="C683" s="262"/>
      <c r="D683" s="221" t="s">
        <v>170</v>
      </c>
      <c r="E683" s="263" t="s">
        <v>19</v>
      </c>
      <c r="F683" s="264" t="s">
        <v>187</v>
      </c>
      <c r="G683" s="262"/>
      <c r="H683" s="265">
        <v>191.24600000000001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1" t="s">
        <v>170</v>
      </c>
      <c r="AU683" s="271" t="s">
        <v>84</v>
      </c>
      <c r="AV683" s="16" t="s">
        <v>188</v>
      </c>
      <c r="AW683" s="16" t="s">
        <v>35</v>
      </c>
      <c r="AX683" s="16" t="s">
        <v>74</v>
      </c>
      <c r="AY683" s="271" t="s">
        <v>158</v>
      </c>
    </row>
    <row r="684" s="13" customFormat="1">
      <c r="A684" s="13"/>
      <c r="B684" s="228"/>
      <c r="C684" s="229"/>
      <c r="D684" s="221" t="s">
        <v>170</v>
      </c>
      <c r="E684" s="230" t="s">
        <v>19</v>
      </c>
      <c r="F684" s="231" t="s">
        <v>341</v>
      </c>
      <c r="G684" s="229"/>
      <c r="H684" s="230" t="s">
        <v>19</v>
      </c>
      <c r="I684" s="232"/>
      <c r="J684" s="229"/>
      <c r="K684" s="229"/>
      <c r="L684" s="233"/>
      <c r="M684" s="234"/>
      <c r="N684" s="235"/>
      <c r="O684" s="235"/>
      <c r="P684" s="235"/>
      <c r="Q684" s="235"/>
      <c r="R684" s="235"/>
      <c r="S684" s="235"/>
      <c r="T684" s="23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7" t="s">
        <v>170</v>
      </c>
      <c r="AU684" s="237" t="s">
        <v>84</v>
      </c>
      <c r="AV684" s="13" t="s">
        <v>82</v>
      </c>
      <c r="AW684" s="13" t="s">
        <v>35</v>
      </c>
      <c r="AX684" s="13" t="s">
        <v>74</v>
      </c>
      <c r="AY684" s="237" t="s">
        <v>158</v>
      </c>
    </row>
    <row r="685" s="14" customFormat="1">
      <c r="A685" s="14"/>
      <c r="B685" s="238"/>
      <c r="C685" s="239"/>
      <c r="D685" s="221" t="s">
        <v>170</v>
      </c>
      <c r="E685" s="240" t="s">
        <v>19</v>
      </c>
      <c r="F685" s="241" t="s">
        <v>683</v>
      </c>
      <c r="G685" s="239"/>
      <c r="H685" s="242">
        <v>81.744</v>
      </c>
      <c r="I685" s="243"/>
      <c r="J685" s="239"/>
      <c r="K685" s="239"/>
      <c r="L685" s="244"/>
      <c r="M685" s="245"/>
      <c r="N685" s="246"/>
      <c r="O685" s="246"/>
      <c r="P685" s="246"/>
      <c r="Q685" s="246"/>
      <c r="R685" s="246"/>
      <c r="S685" s="246"/>
      <c r="T685" s="24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8" t="s">
        <v>170</v>
      </c>
      <c r="AU685" s="248" t="s">
        <v>84</v>
      </c>
      <c r="AV685" s="14" t="s">
        <v>84</v>
      </c>
      <c r="AW685" s="14" t="s">
        <v>35</v>
      </c>
      <c r="AX685" s="14" t="s">
        <v>74</v>
      </c>
      <c r="AY685" s="248" t="s">
        <v>158</v>
      </c>
    </row>
    <row r="686" s="14" customFormat="1">
      <c r="A686" s="14"/>
      <c r="B686" s="238"/>
      <c r="C686" s="239"/>
      <c r="D686" s="221" t="s">
        <v>170</v>
      </c>
      <c r="E686" s="240" t="s">
        <v>19</v>
      </c>
      <c r="F686" s="241" t="s">
        <v>684</v>
      </c>
      <c r="G686" s="239"/>
      <c r="H686" s="242">
        <v>-1.5760000000000001</v>
      </c>
      <c r="I686" s="243"/>
      <c r="J686" s="239"/>
      <c r="K686" s="239"/>
      <c r="L686" s="244"/>
      <c r="M686" s="245"/>
      <c r="N686" s="246"/>
      <c r="O686" s="246"/>
      <c r="P686" s="246"/>
      <c r="Q686" s="246"/>
      <c r="R686" s="246"/>
      <c r="S686" s="246"/>
      <c r="T686" s="24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8" t="s">
        <v>170</v>
      </c>
      <c r="AU686" s="248" t="s">
        <v>84</v>
      </c>
      <c r="AV686" s="14" t="s">
        <v>84</v>
      </c>
      <c r="AW686" s="14" t="s">
        <v>35</v>
      </c>
      <c r="AX686" s="14" t="s">
        <v>74</v>
      </c>
      <c r="AY686" s="248" t="s">
        <v>158</v>
      </c>
    </row>
    <row r="687" s="14" customFormat="1">
      <c r="A687" s="14"/>
      <c r="B687" s="238"/>
      <c r="C687" s="239"/>
      <c r="D687" s="221" t="s">
        <v>170</v>
      </c>
      <c r="E687" s="240" t="s">
        <v>19</v>
      </c>
      <c r="F687" s="241" t="s">
        <v>685</v>
      </c>
      <c r="G687" s="239"/>
      <c r="H687" s="242">
        <v>-4.4699999999999998</v>
      </c>
      <c r="I687" s="243"/>
      <c r="J687" s="239"/>
      <c r="K687" s="239"/>
      <c r="L687" s="244"/>
      <c r="M687" s="245"/>
      <c r="N687" s="246"/>
      <c r="O687" s="246"/>
      <c r="P687" s="246"/>
      <c r="Q687" s="246"/>
      <c r="R687" s="246"/>
      <c r="S687" s="246"/>
      <c r="T687" s="24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8" t="s">
        <v>170</v>
      </c>
      <c r="AU687" s="248" t="s">
        <v>84</v>
      </c>
      <c r="AV687" s="14" t="s">
        <v>84</v>
      </c>
      <c r="AW687" s="14" t="s">
        <v>35</v>
      </c>
      <c r="AX687" s="14" t="s">
        <v>74</v>
      </c>
      <c r="AY687" s="248" t="s">
        <v>158</v>
      </c>
    </row>
    <row r="688" s="16" customFormat="1">
      <c r="A688" s="16"/>
      <c r="B688" s="261"/>
      <c r="C688" s="262"/>
      <c r="D688" s="221" t="s">
        <v>170</v>
      </c>
      <c r="E688" s="263" t="s">
        <v>19</v>
      </c>
      <c r="F688" s="264" t="s">
        <v>187</v>
      </c>
      <c r="G688" s="262"/>
      <c r="H688" s="265">
        <v>75.698000000000008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71" t="s">
        <v>170</v>
      </c>
      <c r="AU688" s="271" t="s">
        <v>84</v>
      </c>
      <c r="AV688" s="16" t="s">
        <v>188</v>
      </c>
      <c r="AW688" s="16" t="s">
        <v>35</v>
      </c>
      <c r="AX688" s="16" t="s">
        <v>74</v>
      </c>
      <c r="AY688" s="271" t="s">
        <v>158</v>
      </c>
    </row>
    <row r="689" s="13" customFormat="1">
      <c r="A689" s="13"/>
      <c r="B689" s="228"/>
      <c r="C689" s="229"/>
      <c r="D689" s="221" t="s">
        <v>170</v>
      </c>
      <c r="E689" s="230" t="s">
        <v>19</v>
      </c>
      <c r="F689" s="231" t="s">
        <v>548</v>
      </c>
      <c r="G689" s="229"/>
      <c r="H689" s="230" t="s">
        <v>19</v>
      </c>
      <c r="I689" s="232"/>
      <c r="J689" s="229"/>
      <c r="K689" s="229"/>
      <c r="L689" s="233"/>
      <c r="M689" s="234"/>
      <c r="N689" s="235"/>
      <c r="O689" s="235"/>
      <c r="P689" s="235"/>
      <c r="Q689" s="235"/>
      <c r="R689" s="235"/>
      <c r="S689" s="235"/>
      <c r="T689" s="23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7" t="s">
        <v>170</v>
      </c>
      <c r="AU689" s="237" t="s">
        <v>84</v>
      </c>
      <c r="AV689" s="13" t="s">
        <v>82</v>
      </c>
      <c r="AW689" s="13" t="s">
        <v>35</v>
      </c>
      <c r="AX689" s="13" t="s">
        <v>74</v>
      </c>
      <c r="AY689" s="237" t="s">
        <v>158</v>
      </c>
    </row>
    <row r="690" s="14" customFormat="1">
      <c r="A690" s="14"/>
      <c r="B690" s="238"/>
      <c r="C690" s="239"/>
      <c r="D690" s="221" t="s">
        <v>170</v>
      </c>
      <c r="E690" s="240" t="s">
        <v>19</v>
      </c>
      <c r="F690" s="241" t="s">
        <v>686</v>
      </c>
      <c r="G690" s="239"/>
      <c r="H690" s="242">
        <v>86.951999999999998</v>
      </c>
      <c r="I690" s="243"/>
      <c r="J690" s="239"/>
      <c r="K690" s="239"/>
      <c r="L690" s="244"/>
      <c r="M690" s="245"/>
      <c r="N690" s="246"/>
      <c r="O690" s="246"/>
      <c r="P690" s="246"/>
      <c r="Q690" s="246"/>
      <c r="R690" s="246"/>
      <c r="S690" s="246"/>
      <c r="T690" s="24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8" t="s">
        <v>170</v>
      </c>
      <c r="AU690" s="248" t="s">
        <v>84</v>
      </c>
      <c r="AV690" s="14" t="s">
        <v>84</v>
      </c>
      <c r="AW690" s="14" t="s">
        <v>35</v>
      </c>
      <c r="AX690" s="14" t="s">
        <v>74</v>
      </c>
      <c r="AY690" s="248" t="s">
        <v>158</v>
      </c>
    </row>
    <row r="691" s="14" customFormat="1">
      <c r="A691" s="14"/>
      <c r="B691" s="238"/>
      <c r="C691" s="239"/>
      <c r="D691" s="221" t="s">
        <v>170</v>
      </c>
      <c r="E691" s="240" t="s">
        <v>19</v>
      </c>
      <c r="F691" s="241" t="s">
        <v>687</v>
      </c>
      <c r="G691" s="239"/>
      <c r="H691" s="242">
        <v>-1.97</v>
      </c>
      <c r="I691" s="243"/>
      <c r="J691" s="239"/>
      <c r="K691" s="239"/>
      <c r="L691" s="244"/>
      <c r="M691" s="245"/>
      <c r="N691" s="246"/>
      <c r="O691" s="246"/>
      <c r="P691" s="246"/>
      <c r="Q691" s="246"/>
      <c r="R691" s="246"/>
      <c r="S691" s="246"/>
      <c r="T691" s="24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8" t="s">
        <v>170</v>
      </c>
      <c r="AU691" s="248" t="s">
        <v>84</v>
      </c>
      <c r="AV691" s="14" t="s">
        <v>84</v>
      </c>
      <c r="AW691" s="14" t="s">
        <v>35</v>
      </c>
      <c r="AX691" s="14" t="s">
        <v>74</v>
      </c>
      <c r="AY691" s="248" t="s">
        <v>158</v>
      </c>
    </row>
    <row r="692" s="14" customFormat="1">
      <c r="A692" s="14"/>
      <c r="B692" s="238"/>
      <c r="C692" s="239"/>
      <c r="D692" s="221" t="s">
        <v>170</v>
      </c>
      <c r="E692" s="240" t="s">
        <v>19</v>
      </c>
      <c r="F692" s="241" t="s">
        <v>688</v>
      </c>
      <c r="G692" s="239"/>
      <c r="H692" s="242">
        <v>-4.4400000000000004</v>
      </c>
      <c r="I692" s="243"/>
      <c r="J692" s="239"/>
      <c r="K692" s="239"/>
      <c r="L692" s="244"/>
      <c r="M692" s="245"/>
      <c r="N692" s="246"/>
      <c r="O692" s="246"/>
      <c r="P692" s="246"/>
      <c r="Q692" s="246"/>
      <c r="R692" s="246"/>
      <c r="S692" s="246"/>
      <c r="T692" s="24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8" t="s">
        <v>170</v>
      </c>
      <c r="AU692" s="248" t="s">
        <v>84</v>
      </c>
      <c r="AV692" s="14" t="s">
        <v>84</v>
      </c>
      <c r="AW692" s="14" t="s">
        <v>35</v>
      </c>
      <c r="AX692" s="14" t="s">
        <v>74</v>
      </c>
      <c r="AY692" s="248" t="s">
        <v>158</v>
      </c>
    </row>
    <row r="693" s="16" customFormat="1">
      <c r="A693" s="16"/>
      <c r="B693" s="261"/>
      <c r="C693" s="262"/>
      <c r="D693" s="221" t="s">
        <v>170</v>
      </c>
      <c r="E693" s="263" t="s">
        <v>19</v>
      </c>
      <c r="F693" s="264" t="s">
        <v>187</v>
      </c>
      <c r="G693" s="262"/>
      <c r="H693" s="265">
        <v>80.542000000000002</v>
      </c>
      <c r="I693" s="266"/>
      <c r="J693" s="262"/>
      <c r="K693" s="262"/>
      <c r="L693" s="267"/>
      <c r="M693" s="268"/>
      <c r="N693" s="269"/>
      <c r="O693" s="269"/>
      <c r="P693" s="269"/>
      <c r="Q693" s="269"/>
      <c r="R693" s="269"/>
      <c r="S693" s="269"/>
      <c r="T693" s="270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T693" s="271" t="s">
        <v>170</v>
      </c>
      <c r="AU693" s="271" t="s">
        <v>84</v>
      </c>
      <c r="AV693" s="16" t="s">
        <v>188</v>
      </c>
      <c r="AW693" s="16" t="s">
        <v>35</v>
      </c>
      <c r="AX693" s="16" t="s">
        <v>74</v>
      </c>
      <c r="AY693" s="271" t="s">
        <v>158</v>
      </c>
    </row>
    <row r="694" s="13" customFormat="1">
      <c r="A694" s="13"/>
      <c r="B694" s="228"/>
      <c r="C694" s="229"/>
      <c r="D694" s="221" t="s">
        <v>170</v>
      </c>
      <c r="E694" s="230" t="s">
        <v>19</v>
      </c>
      <c r="F694" s="231" t="s">
        <v>265</v>
      </c>
      <c r="G694" s="229"/>
      <c r="H694" s="230" t="s">
        <v>19</v>
      </c>
      <c r="I694" s="232"/>
      <c r="J694" s="229"/>
      <c r="K694" s="229"/>
      <c r="L694" s="233"/>
      <c r="M694" s="234"/>
      <c r="N694" s="235"/>
      <c r="O694" s="235"/>
      <c r="P694" s="235"/>
      <c r="Q694" s="235"/>
      <c r="R694" s="235"/>
      <c r="S694" s="235"/>
      <c r="T694" s="23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7" t="s">
        <v>170</v>
      </c>
      <c r="AU694" s="237" t="s">
        <v>84</v>
      </c>
      <c r="AV694" s="13" t="s">
        <v>82</v>
      </c>
      <c r="AW694" s="13" t="s">
        <v>35</v>
      </c>
      <c r="AX694" s="13" t="s">
        <v>74</v>
      </c>
      <c r="AY694" s="237" t="s">
        <v>158</v>
      </c>
    </row>
    <row r="695" s="14" customFormat="1">
      <c r="A695" s="14"/>
      <c r="B695" s="238"/>
      <c r="C695" s="239"/>
      <c r="D695" s="221" t="s">
        <v>170</v>
      </c>
      <c r="E695" s="240" t="s">
        <v>19</v>
      </c>
      <c r="F695" s="241" t="s">
        <v>689</v>
      </c>
      <c r="G695" s="239"/>
      <c r="H695" s="242">
        <v>307.78800000000001</v>
      </c>
      <c r="I695" s="243"/>
      <c r="J695" s="239"/>
      <c r="K695" s="239"/>
      <c r="L695" s="244"/>
      <c r="M695" s="245"/>
      <c r="N695" s="246"/>
      <c r="O695" s="246"/>
      <c r="P695" s="246"/>
      <c r="Q695" s="246"/>
      <c r="R695" s="246"/>
      <c r="S695" s="246"/>
      <c r="T695" s="24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8" t="s">
        <v>170</v>
      </c>
      <c r="AU695" s="248" t="s">
        <v>84</v>
      </c>
      <c r="AV695" s="14" t="s">
        <v>84</v>
      </c>
      <c r="AW695" s="14" t="s">
        <v>35</v>
      </c>
      <c r="AX695" s="14" t="s">
        <v>74</v>
      </c>
      <c r="AY695" s="248" t="s">
        <v>158</v>
      </c>
    </row>
    <row r="696" s="14" customFormat="1">
      <c r="A696" s="14"/>
      <c r="B696" s="238"/>
      <c r="C696" s="239"/>
      <c r="D696" s="221" t="s">
        <v>170</v>
      </c>
      <c r="E696" s="240" t="s">
        <v>19</v>
      </c>
      <c r="F696" s="241" t="s">
        <v>690</v>
      </c>
      <c r="G696" s="239"/>
      <c r="H696" s="242">
        <v>9.8000000000000007</v>
      </c>
      <c r="I696" s="243"/>
      <c r="J696" s="239"/>
      <c r="K696" s="239"/>
      <c r="L696" s="244"/>
      <c r="M696" s="245"/>
      <c r="N696" s="246"/>
      <c r="O696" s="246"/>
      <c r="P696" s="246"/>
      <c r="Q696" s="246"/>
      <c r="R696" s="246"/>
      <c r="S696" s="246"/>
      <c r="T696" s="24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8" t="s">
        <v>170</v>
      </c>
      <c r="AU696" s="248" t="s">
        <v>84</v>
      </c>
      <c r="AV696" s="14" t="s">
        <v>84</v>
      </c>
      <c r="AW696" s="14" t="s">
        <v>35</v>
      </c>
      <c r="AX696" s="14" t="s">
        <v>74</v>
      </c>
      <c r="AY696" s="248" t="s">
        <v>158</v>
      </c>
    </row>
    <row r="697" s="14" customFormat="1">
      <c r="A697" s="14"/>
      <c r="B697" s="238"/>
      <c r="C697" s="239"/>
      <c r="D697" s="221" t="s">
        <v>170</v>
      </c>
      <c r="E697" s="240" t="s">
        <v>19</v>
      </c>
      <c r="F697" s="241" t="s">
        <v>691</v>
      </c>
      <c r="G697" s="239"/>
      <c r="H697" s="242">
        <v>-12.884</v>
      </c>
      <c r="I697" s="243"/>
      <c r="J697" s="239"/>
      <c r="K697" s="239"/>
      <c r="L697" s="244"/>
      <c r="M697" s="245"/>
      <c r="N697" s="246"/>
      <c r="O697" s="246"/>
      <c r="P697" s="246"/>
      <c r="Q697" s="246"/>
      <c r="R697" s="246"/>
      <c r="S697" s="246"/>
      <c r="T697" s="247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8" t="s">
        <v>170</v>
      </c>
      <c r="AU697" s="248" t="s">
        <v>84</v>
      </c>
      <c r="AV697" s="14" t="s">
        <v>84</v>
      </c>
      <c r="AW697" s="14" t="s">
        <v>35</v>
      </c>
      <c r="AX697" s="14" t="s">
        <v>74</v>
      </c>
      <c r="AY697" s="248" t="s">
        <v>158</v>
      </c>
    </row>
    <row r="698" s="14" customFormat="1">
      <c r="A698" s="14"/>
      <c r="B698" s="238"/>
      <c r="C698" s="239"/>
      <c r="D698" s="221" t="s">
        <v>170</v>
      </c>
      <c r="E698" s="240" t="s">
        <v>19</v>
      </c>
      <c r="F698" s="241" t="s">
        <v>692</v>
      </c>
      <c r="G698" s="239"/>
      <c r="H698" s="242">
        <v>-5.0999999999999996</v>
      </c>
      <c r="I698" s="243"/>
      <c r="J698" s="239"/>
      <c r="K698" s="239"/>
      <c r="L698" s="244"/>
      <c r="M698" s="245"/>
      <c r="N698" s="246"/>
      <c r="O698" s="246"/>
      <c r="P698" s="246"/>
      <c r="Q698" s="246"/>
      <c r="R698" s="246"/>
      <c r="S698" s="246"/>
      <c r="T698" s="24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8" t="s">
        <v>170</v>
      </c>
      <c r="AU698" s="248" t="s">
        <v>84</v>
      </c>
      <c r="AV698" s="14" t="s">
        <v>84</v>
      </c>
      <c r="AW698" s="14" t="s">
        <v>35</v>
      </c>
      <c r="AX698" s="14" t="s">
        <v>74</v>
      </c>
      <c r="AY698" s="248" t="s">
        <v>158</v>
      </c>
    </row>
    <row r="699" s="16" customFormat="1">
      <c r="A699" s="16"/>
      <c r="B699" s="261"/>
      <c r="C699" s="262"/>
      <c r="D699" s="221" t="s">
        <v>170</v>
      </c>
      <c r="E699" s="263" t="s">
        <v>19</v>
      </c>
      <c r="F699" s="264" t="s">
        <v>187</v>
      </c>
      <c r="G699" s="262"/>
      <c r="H699" s="265">
        <v>299.60399999999998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71" t="s">
        <v>170</v>
      </c>
      <c r="AU699" s="271" t="s">
        <v>84</v>
      </c>
      <c r="AV699" s="16" t="s">
        <v>188</v>
      </c>
      <c r="AW699" s="16" t="s">
        <v>35</v>
      </c>
      <c r="AX699" s="16" t="s">
        <v>74</v>
      </c>
      <c r="AY699" s="271" t="s">
        <v>158</v>
      </c>
    </row>
    <row r="700" s="13" customFormat="1">
      <c r="A700" s="13"/>
      <c r="B700" s="228"/>
      <c r="C700" s="229"/>
      <c r="D700" s="221" t="s">
        <v>170</v>
      </c>
      <c r="E700" s="230" t="s">
        <v>19</v>
      </c>
      <c r="F700" s="231" t="s">
        <v>609</v>
      </c>
      <c r="G700" s="229"/>
      <c r="H700" s="230" t="s">
        <v>19</v>
      </c>
      <c r="I700" s="232"/>
      <c r="J700" s="229"/>
      <c r="K700" s="229"/>
      <c r="L700" s="233"/>
      <c r="M700" s="234"/>
      <c r="N700" s="235"/>
      <c r="O700" s="235"/>
      <c r="P700" s="235"/>
      <c r="Q700" s="235"/>
      <c r="R700" s="235"/>
      <c r="S700" s="235"/>
      <c r="T700" s="23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7" t="s">
        <v>170</v>
      </c>
      <c r="AU700" s="237" t="s">
        <v>84</v>
      </c>
      <c r="AV700" s="13" t="s">
        <v>82</v>
      </c>
      <c r="AW700" s="13" t="s">
        <v>35</v>
      </c>
      <c r="AX700" s="13" t="s">
        <v>74</v>
      </c>
      <c r="AY700" s="237" t="s">
        <v>158</v>
      </c>
    </row>
    <row r="701" s="14" customFormat="1">
      <c r="A701" s="14"/>
      <c r="B701" s="238"/>
      <c r="C701" s="239"/>
      <c r="D701" s="221" t="s">
        <v>170</v>
      </c>
      <c r="E701" s="240" t="s">
        <v>19</v>
      </c>
      <c r="F701" s="241" t="s">
        <v>693</v>
      </c>
      <c r="G701" s="239"/>
      <c r="H701" s="242">
        <v>79.170000000000002</v>
      </c>
      <c r="I701" s="243"/>
      <c r="J701" s="239"/>
      <c r="K701" s="239"/>
      <c r="L701" s="244"/>
      <c r="M701" s="245"/>
      <c r="N701" s="246"/>
      <c r="O701" s="246"/>
      <c r="P701" s="246"/>
      <c r="Q701" s="246"/>
      <c r="R701" s="246"/>
      <c r="S701" s="246"/>
      <c r="T701" s="24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8" t="s">
        <v>170</v>
      </c>
      <c r="AU701" s="248" t="s">
        <v>84</v>
      </c>
      <c r="AV701" s="14" t="s">
        <v>84</v>
      </c>
      <c r="AW701" s="14" t="s">
        <v>35</v>
      </c>
      <c r="AX701" s="14" t="s">
        <v>74</v>
      </c>
      <c r="AY701" s="248" t="s">
        <v>158</v>
      </c>
    </row>
    <row r="702" s="14" customFormat="1">
      <c r="A702" s="14"/>
      <c r="B702" s="238"/>
      <c r="C702" s="239"/>
      <c r="D702" s="221" t="s">
        <v>170</v>
      </c>
      <c r="E702" s="240" t="s">
        <v>19</v>
      </c>
      <c r="F702" s="241" t="s">
        <v>694</v>
      </c>
      <c r="G702" s="239"/>
      <c r="H702" s="242">
        <v>10.16</v>
      </c>
      <c r="I702" s="243"/>
      <c r="J702" s="239"/>
      <c r="K702" s="239"/>
      <c r="L702" s="244"/>
      <c r="M702" s="245"/>
      <c r="N702" s="246"/>
      <c r="O702" s="246"/>
      <c r="P702" s="246"/>
      <c r="Q702" s="246"/>
      <c r="R702" s="246"/>
      <c r="S702" s="246"/>
      <c r="T702" s="24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8" t="s">
        <v>170</v>
      </c>
      <c r="AU702" s="248" t="s">
        <v>84</v>
      </c>
      <c r="AV702" s="14" t="s">
        <v>84</v>
      </c>
      <c r="AW702" s="14" t="s">
        <v>35</v>
      </c>
      <c r="AX702" s="14" t="s">
        <v>74</v>
      </c>
      <c r="AY702" s="248" t="s">
        <v>158</v>
      </c>
    </row>
    <row r="703" s="14" customFormat="1">
      <c r="A703" s="14"/>
      <c r="B703" s="238"/>
      <c r="C703" s="239"/>
      <c r="D703" s="221" t="s">
        <v>170</v>
      </c>
      <c r="E703" s="240" t="s">
        <v>19</v>
      </c>
      <c r="F703" s="241" t="s">
        <v>695</v>
      </c>
      <c r="G703" s="239"/>
      <c r="H703" s="242">
        <v>-18.675000000000001</v>
      </c>
      <c r="I703" s="243"/>
      <c r="J703" s="239"/>
      <c r="K703" s="239"/>
      <c r="L703" s="244"/>
      <c r="M703" s="245"/>
      <c r="N703" s="246"/>
      <c r="O703" s="246"/>
      <c r="P703" s="246"/>
      <c r="Q703" s="246"/>
      <c r="R703" s="246"/>
      <c r="S703" s="246"/>
      <c r="T703" s="24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8" t="s">
        <v>170</v>
      </c>
      <c r="AU703" s="248" t="s">
        <v>84</v>
      </c>
      <c r="AV703" s="14" t="s">
        <v>84</v>
      </c>
      <c r="AW703" s="14" t="s">
        <v>35</v>
      </c>
      <c r="AX703" s="14" t="s">
        <v>74</v>
      </c>
      <c r="AY703" s="248" t="s">
        <v>158</v>
      </c>
    </row>
    <row r="704" s="14" customFormat="1">
      <c r="A704" s="14"/>
      <c r="B704" s="238"/>
      <c r="C704" s="239"/>
      <c r="D704" s="221" t="s">
        <v>170</v>
      </c>
      <c r="E704" s="240" t="s">
        <v>19</v>
      </c>
      <c r="F704" s="241" t="s">
        <v>696</v>
      </c>
      <c r="G704" s="239"/>
      <c r="H704" s="242">
        <v>-1.8899999999999999</v>
      </c>
      <c r="I704" s="243"/>
      <c r="J704" s="239"/>
      <c r="K704" s="239"/>
      <c r="L704" s="244"/>
      <c r="M704" s="245"/>
      <c r="N704" s="246"/>
      <c r="O704" s="246"/>
      <c r="P704" s="246"/>
      <c r="Q704" s="246"/>
      <c r="R704" s="246"/>
      <c r="S704" s="246"/>
      <c r="T704" s="24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8" t="s">
        <v>170</v>
      </c>
      <c r="AU704" s="248" t="s">
        <v>84</v>
      </c>
      <c r="AV704" s="14" t="s">
        <v>84</v>
      </c>
      <c r="AW704" s="14" t="s">
        <v>35</v>
      </c>
      <c r="AX704" s="14" t="s">
        <v>74</v>
      </c>
      <c r="AY704" s="248" t="s">
        <v>158</v>
      </c>
    </row>
    <row r="705" s="16" customFormat="1">
      <c r="A705" s="16"/>
      <c r="B705" s="261"/>
      <c r="C705" s="262"/>
      <c r="D705" s="221" t="s">
        <v>170</v>
      </c>
      <c r="E705" s="263" t="s">
        <v>19</v>
      </c>
      <c r="F705" s="264" t="s">
        <v>187</v>
      </c>
      <c r="G705" s="262"/>
      <c r="H705" s="265">
        <v>68.765000000000001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1" t="s">
        <v>170</v>
      </c>
      <c r="AU705" s="271" t="s">
        <v>84</v>
      </c>
      <c r="AV705" s="16" t="s">
        <v>188</v>
      </c>
      <c r="AW705" s="16" t="s">
        <v>35</v>
      </c>
      <c r="AX705" s="16" t="s">
        <v>74</v>
      </c>
      <c r="AY705" s="271" t="s">
        <v>158</v>
      </c>
    </row>
    <row r="706" s="15" customFormat="1">
      <c r="A706" s="15"/>
      <c r="B706" s="249"/>
      <c r="C706" s="250"/>
      <c r="D706" s="221" t="s">
        <v>170</v>
      </c>
      <c r="E706" s="251" t="s">
        <v>19</v>
      </c>
      <c r="F706" s="252" t="s">
        <v>175</v>
      </c>
      <c r="G706" s="250"/>
      <c r="H706" s="253">
        <v>1569.4889999999998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59" t="s">
        <v>170</v>
      </c>
      <c r="AU706" s="259" t="s">
        <v>84</v>
      </c>
      <c r="AV706" s="15" t="s">
        <v>165</v>
      </c>
      <c r="AW706" s="15" t="s">
        <v>35</v>
      </c>
      <c r="AX706" s="15" t="s">
        <v>82</v>
      </c>
      <c r="AY706" s="259" t="s">
        <v>158</v>
      </c>
    </row>
    <row r="707" s="2" customFormat="1" ht="24.15" customHeight="1">
      <c r="A707" s="41"/>
      <c r="B707" s="42"/>
      <c r="C707" s="208" t="s">
        <v>697</v>
      </c>
      <c r="D707" s="208" t="s">
        <v>160</v>
      </c>
      <c r="E707" s="209" t="s">
        <v>698</v>
      </c>
      <c r="F707" s="210" t="s">
        <v>699</v>
      </c>
      <c r="G707" s="211" t="s">
        <v>105</v>
      </c>
      <c r="H707" s="212">
        <v>1569.489</v>
      </c>
      <c r="I707" s="213"/>
      <c r="J707" s="214">
        <f>ROUND(I707*H707,2)</f>
        <v>0</v>
      </c>
      <c r="K707" s="210" t="s">
        <v>164</v>
      </c>
      <c r="L707" s="47"/>
      <c r="M707" s="215" t="s">
        <v>19</v>
      </c>
      <c r="N707" s="216" t="s">
        <v>45</v>
      </c>
      <c r="O707" s="87"/>
      <c r="P707" s="217">
        <f>O707*H707</f>
        <v>0</v>
      </c>
      <c r="Q707" s="217">
        <v>0.0043800000000000002</v>
      </c>
      <c r="R707" s="217">
        <f>Q707*H707</f>
        <v>6.8743618200000007</v>
      </c>
      <c r="S707" s="217">
        <v>0</v>
      </c>
      <c r="T707" s="218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19" t="s">
        <v>165</v>
      </c>
      <c r="AT707" s="219" t="s">
        <v>160</v>
      </c>
      <c r="AU707" s="219" t="s">
        <v>84</v>
      </c>
      <c r="AY707" s="20" t="s">
        <v>158</v>
      </c>
      <c r="BE707" s="220">
        <f>IF(N707="základní",J707,0)</f>
        <v>0</v>
      </c>
      <c r="BF707" s="220">
        <f>IF(N707="snížená",J707,0)</f>
        <v>0</v>
      </c>
      <c r="BG707" s="220">
        <f>IF(N707="zákl. přenesená",J707,0)</f>
        <v>0</v>
      </c>
      <c r="BH707" s="220">
        <f>IF(N707="sníž. přenesená",J707,0)</f>
        <v>0</v>
      </c>
      <c r="BI707" s="220">
        <f>IF(N707="nulová",J707,0)</f>
        <v>0</v>
      </c>
      <c r="BJ707" s="20" t="s">
        <v>82</v>
      </c>
      <c r="BK707" s="220">
        <f>ROUND(I707*H707,2)</f>
        <v>0</v>
      </c>
      <c r="BL707" s="20" t="s">
        <v>165</v>
      </c>
      <c r="BM707" s="219" t="s">
        <v>700</v>
      </c>
    </row>
    <row r="708" s="2" customFormat="1">
      <c r="A708" s="41"/>
      <c r="B708" s="42"/>
      <c r="C708" s="43"/>
      <c r="D708" s="221" t="s">
        <v>167</v>
      </c>
      <c r="E708" s="43"/>
      <c r="F708" s="222" t="s">
        <v>699</v>
      </c>
      <c r="G708" s="43"/>
      <c r="H708" s="43"/>
      <c r="I708" s="223"/>
      <c r="J708" s="43"/>
      <c r="K708" s="43"/>
      <c r="L708" s="47"/>
      <c r="M708" s="224"/>
      <c r="N708" s="225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167</v>
      </c>
      <c r="AU708" s="20" t="s">
        <v>84</v>
      </c>
    </row>
    <row r="709" s="2" customFormat="1">
      <c r="A709" s="41"/>
      <c r="B709" s="42"/>
      <c r="C709" s="43"/>
      <c r="D709" s="226" t="s">
        <v>168</v>
      </c>
      <c r="E709" s="43"/>
      <c r="F709" s="227" t="s">
        <v>701</v>
      </c>
      <c r="G709" s="43"/>
      <c r="H709" s="43"/>
      <c r="I709" s="223"/>
      <c r="J709" s="43"/>
      <c r="K709" s="43"/>
      <c r="L709" s="47"/>
      <c r="M709" s="224"/>
      <c r="N709" s="225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168</v>
      </c>
      <c r="AU709" s="20" t="s">
        <v>84</v>
      </c>
    </row>
    <row r="710" s="14" customFormat="1">
      <c r="A710" s="14"/>
      <c r="B710" s="238"/>
      <c r="C710" s="239"/>
      <c r="D710" s="221" t="s">
        <v>170</v>
      </c>
      <c r="E710" s="240" t="s">
        <v>19</v>
      </c>
      <c r="F710" s="241" t="s">
        <v>702</v>
      </c>
      <c r="G710" s="239"/>
      <c r="H710" s="242">
        <v>1569.489</v>
      </c>
      <c r="I710" s="243"/>
      <c r="J710" s="239"/>
      <c r="K710" s="239"/>
      <c r="L710" s="244"/>
      <c r="M710" s="245"/>
      <c r="N710" s="246"/>
      <c r="O710" s="246"/>
      <c r="P710" s="246"/>
      <c r="Q710" s="246"/>
      <c r="R710" s="246"/>
      <c r="S710" s="246"/>
      <c r="T710" s="24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8" t="s">
        <v>170</v>
      </c>
      <c r="AU710" s="248" t="s">
        <v>84</v>
      </c>
      <c r="AV710" s="14" t="s">
        <v>84</v>
      </c>
      <c r="AW710" s="14" t="s">
        <v>35</v>
      </c>
      <c r="AX710" s="14" t="s">
        <v>74</v>
      </c>
      <c r="AY710" s="248" t="s">
        <v>158</v>
      </c>
    </row>
    <row r="711" s="15" customFormat="1">
      <c r="A711" s="15"/>
      <c r="B711" s="249"/>
      <c r="C711" s="250"/>
      <c r="D711" s="221" t="s">
        <v>170</v>
      </c>
      <c r="E711" s="251" t="s">
        <v>19</v>
      </c>
      <c r="F711" s="252" t="s">
        <v>175</v>
      </c>
      <c r="G711" s="250"/>
      <c r="H711" s="253">
        <v>1569.489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9" t="s">
        <v>170</v>
      </c>
      <c r="AU711" s="259" t="s">
        <v>84</v>
      </c>
      <c r="AV711" s="15" t="s">
        <v>165</v>
      </c>
      <c r="AW711" s="15" t="s">
        <v>35</v>
      </c>
      <c r="AX711" s="15" t="s">
        <v>82</v>
      </c>
      <c r="AY711" s="259" t="s">
        <v>158</v>
      </c>
    </row>
    <row r="712" s="2" customFormat="1" ht="24.15" customHeight="1">
      <c r="A712" s="41"/>
      <c r="B712" s="42"/>
      <c r="C712" s="208" t="s">
        <v>703</v>
      </c>
      <c r="D712" s="208" t="s">
        <v>160</v>
      </c>
      <c r="E712" s="209" t="s">
        <v>704</v>
      </c>
      <c r="F712" s="210" t="s">
        <v>705</v>
      </c>
      <c r="G712" s="211" t="s">
        <v>105</v>
      </c>
      <c r="H712" s="212">
        <v>1143.0930000000001</v>
      </c>
      <c r="I712" s="213"/>
      <c r="J712" s="214">
        <f>ROUND(I712*H712,2)</f>
        <v>0</v>
      </c>
      <c r="K712" s="210" t="s">
        <v>164</v>
      </c>
      <c r="L712" s="47"/>
      <c r="M712" s="215" t="s">
        <v>19</v>
      </c>
      <c r="N712" s="216" t="s">
        <v>45</v>
      </c>
      <c r="O712" s="87"/>
      <c r="P712" s="217">
        <f>O712*H712</f>
        <v>0</v>
      </c>
      <c r="Q712" s="217">
        <v>0.015400000000000001</v>
      </c>
      <c r="R712" s="217">
        <f>Q712*H712</f>
        <v>17.603632200000003</v>
      </c>
      <c r="S712" s="217">
        <v>0</v>
      </c>
      <c r="T712" s="218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9" t="s">
        <v>165</v>
      </c>
      <c r="AT712" s="219" t="s">
        <v>160</v>
      </c>
      <c r="AU712" s="219" t="s">
        <v>84</v>
      </c>
      <c r="AY712" s="20" t="s">
        <v>158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20" t="s">
        <v>82</v>
      </c>
      <c r="BK712" s="220">
        <f>ROUND(I712*H712,2)</f>
        <v>0</v>
      </c>
      <c r="BL712" s="20" t="s">
        <v>165</v>
      </c>
      <c r="BM712" s="219" t="s">
        <v>706</v>
      </c>
    </row>
    <row r="713" s="2" customFormat="1">
      <c r="A713" s="41"/>
      <c r="B713" s="42"/>
      <c r="C713" s="43"/>
      <c r="D713" s="221" t="s">
        <v>167</v>
      </c>
      <c r="E713" s="43"/>
      <c r="F713" s="222" t="s">
        <v>705</v>
      </c>
      <c r="G713" s="43"/>
      <c r="H713" s="43"/>
      <c r="I713" s="223"/>
      <c r="J713" s="43"/>
      <c r="K713" s="43"/>
      <c r="L713" s="47"/>
      <c r="M713" s="224"/>
      <c r="N713" s="225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167</v>
      </c>
      <c r="AU713" s="20" t="s">
        <v>84</v>
      </c>
    </row>
    <row r="714" s="2" customFormat="1">
      <c r="A714" s="41"/>
      <c r="B714" s="42"/>
      <c r="C714" s="43"/>
      <c r="D714" s="226" t="s">
        <v>168</v>
      </c>
      <c r="E714" s="43"/>
      <c r="F714" s="227" t="s">
        <v>707</v>
      </c>
      <c r="G714" s="43"/>
      <c r="H714" s="43"/>
      <c r="I714" s="223"/>
      <c r="J714" s="43"/>
      <c r="K714" s="43"/>
      <c r="L714" s="47"/>
      <c r="M714" s="224"/>
      <c r="N714" s="225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168</v>
      </c>
      <c r="AU714" s="20" t="s">
        <v>84</v>
      </c>
    </row>
    <row r="715" s="13" customFormat="1">
      <c r="A715" s="13"/>
      <c r="B715" s="228"/>
      <c r="C715" s="229"/>
      <c r="D715" s="221" t="s">
        <v>170</v>
      </c>
      <c r="E715" s="230" t="s">
        <v>19</v>
      </c>
      <c r="F715" s="231" t="s">
        <v>627</v>
      </c>
      <c r="G715" s="229"/>
      <c r="H715" s="230" t="s">
        <v>19</v>
      </c>
      <c r="I715" s="232"/>
      <c r="J715" s="229"/>
      <c r="K715" s="229"/>
      <c r="L715" s="233"/>
      <c r="M715" s="234"/>
      <c r="N715" s="235"/>
      <c r="O715" s="235"/>
      <c r="P715" s="235"/>
      <c r="Q715" s="235"/>
      <c r="R715" s="235"/>
      <c r="S715" s="235"/>
      <c r="T715" s="23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7" t="s">
        <v>170</v>
      </c>
      <c r="AU715" s="237" t="s">
        <v>84</v>
      </c>
      <c r="AV715" s="13" t="s">
        <v>82</v>
      </c>
      <c r="AW715" s="13" t="s">
        <v>35</v>
      </c>
      <c r="AX715" s="13" t="s">
        <v>74</v>
      </c>
      <c r="AY715" s="237" t="s">
        <v>158</v>
      </c>
    </row>
    <row r="716" s="13" customFormat="1">
      <c r="A716" s="13"/>
      <c r="B716" s="228"/>
      <c r="C716" s="229"/>
      <c r="D716" s="221" t="s">
        <v>170</v>
      </c>
      <c r="E716" s="230" t="s">
        <v>19</v>
      </c>
      <c r="F716" s="231" t="s">
        <v>628</v>
      </c>
      <c r="G716" s="229"/>
      <c r="H716" s="230" t="s">
        <v>19</v>
      </c>
      <c r="I716" s="232"/>
      <c r="J716" s="229"/>
      <c r="K716" s="229"/>
      <c r="L716" s="233"/>
      <c r="M716" s="234"/>
      <c r="N716" s="235"/>
      <c r="O716" s="235"/>
      <c r="P716" s="235"/>
      <c r="Q716" s="235"/>
      <c r="R716" s="235"/>
      <c r="S716" s="235"/>
      <c r="T716" s="23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7" t="s">
        <v>170</v>
      </c>
      <c r="AU716" s="237" t="s">
        <v>84</v>
      </c>
      <c r="AV716" s="13" t="s">
        <v>82</v>
      </c>
      <c r="AW716" s="13" t="s">
        <v>35</v>
      </c>
      <c r="AX716" s="13" t="s">
        <v>74</v>
      </c>
      <c r="AY716" s="237" t="s">
        <v>158</v>
      </c>
    </row>
    <row r="717" s="14" customFormat="1">
      <c r="A717" s="14"/>
      <c r="B717" s="238"/>
      <c r="C717" s="239"/>
      <c r="D717" s="221" t="s">
        <v>170</v>
      </c>
      <c r="E717" s="240" t="s">
        <v>19</v>
      </c>
      <c r="F717" s="241" t="s">
        <v>629</v>
      </c>
      <c r="G717" s="239"/>
      <c r="H717" s="242">
        <v>1143.0930000000001</v>
      </c>
      <c r="I717" s="243"/>
      <c r="J717" s="239"/>
      <c r="K717" s="239"/>
      <c r="L717" s="244"/>
      <c r="M717" s="245"/>
      <c r="N717" s="246"/>
      <c r="O717" s="246"/>
      <c r="P717" s="246"/>
      <c r="Q717" s="246"/>
      <c r="R717" s="246"/>
      <c r="S717" s="246"/>
      <c r="T717" s="24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8" t="s">
        <v>170</v>
      </c>
      <c r="AU717" s="248" t="s">
        <v>84</v>
      </c>
      <c r="AV717" s="14" t="s">
        <v>84</v>
      </c>
      <c r="AW717" s="14" t="s">
        <v>35</v>
      </c>
      <c r="AX717" s="14" t="s">
        <v>74</v>
      </c>
      <c r="AY717" s="248" t="s">
        <v>158</v>
      </c>
    </row>
    <row r="718" s="15" customFormat="1">
      <c r="A718" s="15"/>
      <c r="B718" s="249"/>
      <c r="C718" s="250"/>
      <c r="D718" s="221" t="s">
        <v>170</v>
      </c>
      <c r="E718" s="251" t="s">
        <v>19</v>
      </c>
      <c r="F718" s="252" t="s">
        <v>175</v>
      </c>
      <c r="G718" s="250"/>
      <c r="H718" s="253">
        <v>1143.0930000000001</v>
      </c>
      <c r="I718" s="254"/>
      <c r="J718" s="250"/>
      <c r="K718" s="250"/>
      <c r="L718" s="255"/>
      <c r="M718" s="256"/>
      <c r="N718" s="257"/>
      <c r="O718" s="257"/>
      <c r="P718" s="257"/>
      <c r="Q718" s="257"/>
      <c r="R718" s="257"/>
      <c r="S718" s="257"/>
      <c r="T718" s="25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9" t="s">
        <v>170</v>
      </c>
      <c r="AU718" s="259" t="s">
        <v>84</v>
      </c>
      <c r="AV718" s="15" t="s">
        <v>165</v>
      </c>
      <c r="AW718" s="15" t="s">
        <v>35</v>
      </c>
      <c r="AX718" s="15" t="s">
        <v>82</v>
      </c>
      <c r="AY718" s="259" t="s">
        <v>158</v>
      </c>
    </row>
    <row r="719" s="2" customFormat="1" ht="24.15" customHeight="1">
      <c r="A719" s="41"/>
      <c r="B719" s="42"/>
      <c r="C719" s="208" t="s">
        <v>708</v>
      </c>
      <c r="D719" s="208" t="s">
        <v>160</v>
      </c>
      <c r="E719" s="209" t="s">
        <v>709</v>
      </c>
      <c r="F719" s="210" t="s">
        <v>710</v>
      </c>
      <c r="G719" s="211" t="s">
        <v>105</v>
      </c>
      <c r="H719" s="212">
        <v>1493.9190000000001</v>
      </c>
      <c r="I719" s="213"/>
      <c r="J719" s="214">
        <f>ROUND(I719*H719,2)</f>
        <v>0</v>
      </c>
      <c r="K719" s="210" t="s">
        <v>164</v>
      </c>
      <c r="L719" s="47"/>
      <c r="M719" s="215" t="s">
        <v>19</v>
      </c>
      <c r="N719" s="216" t="s">
        <v>45</v>
      </c>
      <c r="O719" s="87"/>
      <c r="P719" s="217">
        <f>O719*H719</f>
        <v>0</v>
      </c>
      <c r="Q719" s="217">
        <v>0.0038899999999999998</v>
      </c>
      <c r="R719" s="217">
        <f>Q719*H719</f>
        <v>5.8113449099999999</v>
      </c>
      <c r="S719" s="217">
        <v>0</v>
      </c>
      <c r="T719" s="218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19" t="s">
        <v>165</v>
      </c>
      <c r="AT719" s="219" t="s">
        <v>160</v>
      </c>
      <c r="AU719" s="219" t="s">
        <v>84</v>
      </c>
      <c r="AY719" s="20" t="s">
        <v>158</v>
      </c>
      <c r="BE719" s="220">
        <f>IF(N719="základní",J719,0)</f>
        <v>0</v>
      </c>
      <c r="BF719" s="220">
        <f>IF(N719="snížená",J719,0)</f>
        <v>0</v>
      </c>
      <c r="BG719" s="220">
        <f>IF(N719="zákl. přenesená",J719,0)</f>
        <v>0</v>
      </c>
      <c r="BH719" s="220">
        <f>IF(N719="sníž. přenesená",J719,0)</f>
        <v>0</v>
      </c>
      <c r="BI719" s="220">
        <f>IF(N719="nulová",J719,0)</f>
        <v>0</v>
      </c>
      <c r="BJ719" s="20" t="s">
        <v>82</v>
      </c>
      <c r="BK719" s="220">
        <f>ROUND(I719*H719,2)</f>
        <v>0</v>
      </c>
      <c r="BL719" s="20" t="s">
        <v>165</v>
      </c>
      <c r="BM719" s="219" t="s">
        <v>711</v>
      </c>
    </row>
    <row r="720" s="2" customFormat="1">
      <c r="A720" s="41"/>
      <c r="B720" s="42"/>
      <c r="C720" s="43"/>
      <c r="D720" s="221" t="s">
        <v>167</v>
      </c>
      <c r="E720" s="43"/>
      <c r="F720" s="222" t="s">
        <v>710</v>
      </c>
      <c r="G720" s="43"/>
      <c r="H720" s="43"/>
      <c r="I720" s="223"/>
      <c r="J720" s="43"/>
      <c r="K720" s="43"/>
      <c r="L720" s="47"/>
      <c r="M720" s="224"/>
      <c r="N720" s="225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167</v>
      </c>
      <c r="AU720" s="20" t="s">
        <v>84</v>
      </c>
    </row>
    <row r="721" s="2" customFormat="1">
      <c r="A721" s="41"/>
      <c r="B721" s="42"/>
      <c r="C721" s="43"/>
      <c r="D721" s="226" t="s">
        <v>168</v>
      </c>
      <c r="E721" s="43"/>
      <c r="F721" s="227" t="s">
        <v>712</v>
      </c>
      <c r="G721" s="43"/>
      <c r="H721" s="43"/>
      <c r="I721" s="223"/>
      <c r="J721" s="43"/>
      <c r="K721" s="43"/>
      <c r="L721" s="47"/>
      <c r="M721" s="224"/>
      <c r="N721" s="225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168</v>
      </c>
      <c r="AU721" s="20" t="s">
        <v>84</v>
      </c>
    </row>
    <row r="722" s="14" customFormat="1">
      <c r="A722" s="14"/>
      <c r="B722" s="238"/>
      <c r="C722" s="239"/>
      <c r="D722" s="221" t="s">
        <v>170</v>
      </c>
      <c r="E722" s="240" t="s">
        <v>19</v>
      </c>
      <c r="F722" s="241" t="s">
        <v>713</v>
      </c>
      <c r="G722" s="239"/>
      <c r="H722" s="242">
        <v>1569.489</v>
      </c>
      <c r="I722" s="243"/>
      <c r="J722" s="239"/>
      <c r="K722" s="239"/>
      <c r="L722" s="244"/>
      <c r="M722" s="245"/>
      <c r="N722" s="246"/>
      <c r="O722" s="246"/>
      <c r="P722" s="246"/>
      <c r="Q722" s="246"/>
      <c r="R722" s="246"/>
      <c r="S722" s="246"/>
      <c r="T722" s="24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8" t="s">
        <v>170</v>
      </c>
      <c r="AU722" s="248" t="s">
        <v>84</v>
      </c>
      <c r="AV722" s="14" t="s">
        <v>84</v>
      </c>
      <c r="AW722" s="14" t="s">
        <v>35</v>
      </c>
      <c r="AX722" s="14" t="s">
        <v>74</v>
      </c>
      <c r="AY722" s="248" t="s">
        <v>158</v>
      </c>
    </row>
    <row r="723" s="14" customFormat="1">
      <c r="A723" s="14"/>
      <c r="B723" s="238"/>
      <c r="C723" s="239"/>
      <c r="D723" s="221" t="s">
        <v>170</v>
      </c>
      <c r="E723" s="240" t="s">
        <v>19</v>
      </c>
      <c r="F723" s="241" t="s">
        <v>714</v>
      </c>
      <c r="G723" s="239"/>
      <c r="H723" s="242">
        <v>-75.569999999999993</v>
      </c>
      <c r="I723" s="243"/>
      <c r="J723" s="239"/>
      <c r="K723" s="239"/>
      <c r="L723" s="244"/>
      <c r="M723" s="245"/>
      <c r="N723" s="246"/>
      <c r="O723" s="246"/>
      <c r="P723" s="246"/>
      <c r="Q723" s="246"/>
      <c r="R723" s="246"/>
      <c r="S723" s="246"/>
      <c r="T723" s="24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8" t="s">
        <v>170</v>
      </c>
      <c r="AU723" s="248" t="s">
        <v>84</v>
      </c>
      <c r="AV723" s="14" t="s">
        <v>84</v>
      </c>
      <c r="AW723" s="14" t="s">
        <v>35</v>
      </c>
      <c r="AX723" s="14" t="s">
        <v>74</v>
      </c>
      <c r="AY723" s="248" t="s">
        <v>158</v>
      </c>
    </row>
    <row r="724" s="15" customFormat="1">
      <c r="A724" s="15"/>
      <c r="B724" s="249"/>
      <c r="C724" s="250"/>
      <c r="D724" s="221" t="s">
        <v>170</v>
      </c>
      <c r="E724" s="251" t="s">
        <v>19</v>
      </c>
      <c r="F724" s="252" t="s">
        <v>175</v>
      </c>
      <c r="G724" s="250"/>
      <c r="H724" s="253">
        <v>1493.9190000000001</v>
      </c>
      <c r="I724" s="254"/>
      <c r="J724" s="250"/>
      <c r="K724" s="250"/>
      <c r="L724" s="255"/>
      <c r="M724" s="256"/>
      <c r="N724" s="257"/>
      <c r="O724" s="257"/>
      <c r="P724" s="257"/>
      <c r="Q724" s="257"/>
      <c r="R724" s="257"/>
      <c r="S724" s="257"/>
      <c r="T724" s="258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9" t="s">
        <v>170</v>
      </c>
      <c r="AU724" s="259" t="s">
        <v>84</v>
      </c>
      <c r="AV724" s="15" t="s">
        <v>165</v>
      </c>
      <c r="AW724" s="15" t="s">
        <v>35</v>
      </c>
      <c r="AX724" s="15" t="s">
        <v>82</v>
      </c>
      <c r="AY724" s="259" t="s">
        <v>158</v>
      </c>
    </row>
    <row r="725" s="2" customFormat="1" ht="24.15" customHeight="1">
      <c r="A725" s="41"/>
      <c r="B725" s="42"/>
      <c r="C725" s="208" t="s">
        <v>715</v>
      </c>
      <c r="D725" s="208" t="s">
        <v>160</v>
      </c>
      <c r="E725" s="209" t="s">
        <v>716</v>
      </c>
      <c r="F725" s="210" t="s">
        <v>717</v>
      </c>
      <c r="G725" s="211" t="s">
        <v>105</v>
      </c>
      <c r="H725" s="212">
        <v>3.3700000000000001</v>
      </c>
      <c r="I725" s="213"/>
      <c r="J725" s="214">
        <f>ROUND(I725*H725,2)</f>
        <v>0</v>
      </c>
      <c r="K725" s="210" t="s">
        <v>164</v>
      </c>
      <c r="L725" s="47"/>
      <c r="M725" s="215" t="s">
        <v>19</v>
      </c>
      <c r="N725" s="216" t="s">
        <v>45</v>
      </c>
      <c r="O725" s="87"/>
      <c r="P725" s="217">
        <f>O725*H725</f>
        <v>0</v>
      </c>
      <c r="Q725" s="217">
        <v>0.00084999999999999995</v>
      </c>
      <c r="R725" s="217">
        <f>Q725*H725</f>
        <v>0.0028644999999999999</v>
      </c>
      <c r="S725" s="217">
        <v>0</v>
      </c>
      <c r="T725" s="218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9" t="s">
        <v>165</v>
      </c>
      <c r="AT725" s="219" t="s">
        <v>160</v>
      </c>
      <c r="AU725" s="219" t="s">
        <v>84</v>
      </c>
      <c r="AY725" s="20" t="s">
        <v>158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0" t="s">
        <v>82</v>
      </c>
      <c r="BK725" s="220">
        <f>ROUND(I725*H725,2)</f>
        <v>0</v>
      </c>
      <c r="BL725" s="20" t="s">
        <v>165</v>
      </c>
      <c r="BM725" s="219" t="s">
        <v>718</v>
      </c>
    </row>
    <row r="726" s="2" customFormat="1">
      <c r="A726" s="41"/>
      <c r="B726" s="42"/>
      <c r="C726" s="43"/>
      <c r="D726" s="221" t="s">
        <v>167</v>
      </c>
      <c r="E726" s="43"/>
      <c r="F726" s="222" t="s">
        <v>717</v>
      </c>
      <c r="G726" s="43"/>
      <c r="H726" s="43"/>
      <c r="I726" s="223"/>
      <c r="J726" s="43"/>
      <c r="K726" s="43"/>
      <c r="L726" s="47"/>
      <c r="M726" s="224"/>
      <c r="N726" s="225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167</v>
      </c>
      <c r="AU726" s="20" t="s">
        <v>84</v>
      </c>
    </row>
    <row r="727" s="2" customFormat="1">
      <c r="A727" s="41"/>
      <c r="B727" s="42"/>
      <c r="C727" s="43"/>
      <c r="D727" s="226" t="s">
        <v>168</v>
      </c>
      <c r="E727" s="43"/>
      <c r="F727" s="227" t="s">
        <v>719</v>
      </c>
      <c r="G727" s="43"/>
      <c r="H727" s="43"/>
      <c r="I727" s="223"/>
      <c r="J727" s="43"/>
      <c r="K727" s="43"/>
      <c r="L727" s="47"/>
      <c r="M727" s="224"/>
      <c r="N727" s="225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168</v>
      </c>
      <c r="AU727" s="20" t="s">
        <v>84</v>
      </c>
    </row>
    <row r="728" s="13" customFormat="1">
      <c r="A728" s="13"/>
      <c r="B728" s="228"/>
      <c r="C728" s="229"/>
      <c r="D728" s="221" t="s">
        <v>170</v>
      </c>
      <c r="E728" s="230" t="s">
        <v>19</v>
      </c>
      <c r="F728" s="231" t="s">
        <v>390</v>
      </c>
      <c r="G728" s="229"/>
      <c r="H728" s="230" t="s">
        <v>19</v>
      </c>
      <c r="I728" s="232"/>
      <c r="J728" s="229"/>
      <c r="K728" s="229"/>
      <c r="L728" s="233"/>
      <c r="M728" s="234"/>
      <c r="N728" s="235"/>
      <c r="O728" s="235"/>
      <c r="P728" s="235"/>
      <c r="Q728" s="235"/>
      <c r="R728" s="235"/>
      <c r="S728" s="235"/>
      <c r="T728" s="23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7" t="s">
        <v>170</v>
      </c>
      <c r="AU728" s="237" t="s">
        <v>84</v>
      </c>
      <c r="AV728" s="13" t="s">
        <v>82</v>
      </c>
      <c r="AW728" s="13" t="s">
        <v>35</v>
      </c>
      <c r="AX728" s="13" t="s">
        <v>74</v>
      </c>
      <c r="AY728" s="237" t="s">
        <v>158</v>
      </c>
    </row>
    <row r="729" s="13" customFormat="1">
      <c r="A729" s="13"/>
      <c r="B729" s="228"/>
      <c r="C729" s="229"/>
      <c r="D729" s="221" t="s">
        <v>170</v>
      </c>
      <c r="E729" s="230" t="s">
        <v>19</v>
      </c>
      <c r="F729" s="231" t="s">
        <v>720</v>
      </c>
      <c r="G729" s="229"/>
      <c r="H729" s="230" t="s">
        <v>19</v>
      </c>
      <c r="I729" s="232"/>
      <c r="J729" s="229"/>
      <c r="K729" s="229"/>
      <c r="L729" s="233"/>
      <c r="M729" s="234"/>
      <c r="N729" s="235"/>
      <c r="O729" s="235"/>
      <c r="P729" s="235"/>
      <c r="Q729" s="235"/>
      <c r="R729" s="235"/>
      <c r="S729" s="235"/>
      <c r="T729" s="23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7" t="s">
        <v>170</v>
      </c>
      <c r="AU729" s="237" t="s">
        <v>84</v>
      </c>
      <c r="AV729" s="13" t="s">
        <v>82</v>
      </c>
      <c r="AW729" s="13" t="s">
        <v>35</v>
      </c>
      <c r="AX729" s="13" t="s">
        <v>74</v>
      </c>
      <c r="AY729" s="237" t="s">
        <v>158</v>
      </c>
    </row>
    <row r="730" s="14" customFormat="1">
      <c r="A730" s="14"/>
      <c r="B730" s="238"/>
      <c r="C730" s="239"/>
      <c r="D730" s="221" t="s">
        <v>170</v>
      </c>
      <c r="E730" s="240" t="s">
        <v>19</v>
      </c>
      <c r="F730" s="241" t="s">
        <v>721</v>
      </c>
      <c r="G730" s="239"/>
      <c r="H730" s="242">
        <v>2.145</v>
      </c>
      <c r="I730" s="243"/>
      <c r="J730" s="239"/>
      <c r="K730" s="239"/>
      <c r="L730" s="244"/>
      <c r="M730" s="245"/>
      <c r="N730" s="246"/>
      <c r="O730" s="246"/>
      <c r="P730" s="246"/>
      <c r="Q730" s="246"/>
      <c r="R730" s="246"/>
      <c r="S730" s="246"/>
      <c r="T730" s="24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8" t="s">
        <v>170</v>
      </c>
      <c r="AU730" s="248" t="s">
        <v>84</v>
      </c>
      <c r="AV730" s="14" t="s">
        <v>84</v>
      </c>
      <c r="AW730" s="14" t="s">
        <v>35</v>
      </c>
      <c r="AX730" s="14" t="s">
        <v>74</v>
      </c>
      <c r="AY730" s="248" t="s">
        <v>158</v>
      </c>
    </row>
    <row r="731" s="14" customFormat="1">
      <c r="A731" s="14"/>
      <c r="B731" s="238"/>
      <c r="C731" s="239"/>
      <c r="D731" s="221" t="s">
        <v>170</v>
      </c>
      <c r="E731" s="240" t="s">
        <v>19</v>
      </c>
      <c r="F731" s="241" t="s">
        <v>722</v>
      </c>
      <c r="G731" s="239"/>
      <c r="H731" s="242">
        <v>1.2250000000000001</v>
      </c>
      <c r="I731" s="243"/>
      <c r="J731" s="239"/>
      <c r="K731" s="239"/>
      <c r="L731" s="244"/>
      <c r="M731" s="245"/>
      <c r="N731" s="246"/>
      <c r="O731" s="246"/>
      <c r="P731" s="246"/>
      <c r="Q731" s="246"/>
      <c r="R731" s="246"/>
      <c r="S731" s="246"/>
      <c r="T731" s="24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8" t="s">
        <v>170</v>
      </c>
      <c r="AU731" s="248" t="s">
        <v>84</v>
      </c>
      <c r="AV731" s="14" t="s">
        <v>84</v>
      </c>
      <c r="AW731" s="14" t="s">
        <v>35</v>
      </c>
      <c r="AX731" s="14" t="s">
        <v>74</v>
      </c>
      <c r="AY731" s="248" t="s">
        <v>158</v>
      </c>
    </row>
    <row r="732" s="15" customFormat="1">
      <c r="A732" s="15"/>
      <c r="B732" s="249"/>
      <c r="C732" s="250"/>
      <c r="D732" s="221" t="s">
        <v>170</v>
      </c>
      <c r="E732" s="251" t="s">
        <v>19</v>
      </c>
      <c r="F732" s="252" t="s">
        <v>175</v>
      </c>
      <c r="G732" s="250"/>
      <c r="H732" s="253">
        <v>3.3700000000000001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59" t="s">
        <v>170</v>
      </c>
      <c r="AU732" s="259" t="s">
        <v>84</v>
      </c>
      <c r="AV732" s="15" t="s">
        <v>165</v>
      </c>
      <c r="AW732" s="15" t="s">
        <v>35</v>
      </c>
      <c r="AX732" s="15" t="s">
        <v>82</v>
      </c>
      <c r="AY732" s="259" t="s">
        <v>158</v>
      </c>
    </row>
    <row r="733" s="2" customFormat="1" ht="16.5" customHeight="1">
      <c r="A733" s="41"/>
      <c r="B733" s="42"/>
      <c r="C733" s="208" t="s">
        <v>723</v>
      </c>
      <c r="D733" s="208" t="s">
        <v>160</v>
      </c>
      <c r="E733" s="209" t="s">
        <v>724</v>
      </c>
      <c r="F733" s="210" t="s">
        <v>725</v>
      </c>
      <c r="G733" s="211" t="s">
        <v>105</v>
      </c>
      <c r="H733" s="212">
        <v>49.137</v>
      </c>
      <c r="I733" s="213"/>
      <c r="J733" s="214">
        <f>ROUND(I733*H733,2)</f>
        <v>0</v>
      </c>
      <c r="K733" s="210" t="s">
        <v>164</v>
      </c>
      <c r="L733" s="47"/>
      <c r="M733" s="215" t="s">
        <v>19</v>
      </c>
      <c r="N733" s="216" t="s">
        <v>45</v>
      </c>
      <c r="O733" s="87"/>
      <c r="P733" s="217">
        <f>O733*H733</f>
        <v>0</v>
      </c>
      <c r="Q733" s="217">
        <v>0.00025999999999999998</v>
      </c>
      <c r="R733" s="217">
        <f>Q733*H733</f>
        <v>0.01277562</v>
      </c>
      <c r="S733" s="217">
        <v>0</v>
      </c>
      <c r="T733" s="218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9" t="s">
        <v>165</v>
      </c>
      <c r="AT733" s="219" t="s">
        <v>160</v>
      </c>
      <c r="AU733" s="219" t="s">
        <v>84</v>
      </c>
      <c r="AY733" s="20" t="s">
        <v>158</v>
      </c>
      <c r="BE733" s="220">
        <f>IF(N733="základní",J733,0)</f>
        <v>0</v>
      </c>
      <c r="BF733" s="220">
        <f>IF(N733="snížená",J733,0)</f>
        <v>0</v>
      </c>
      <c r="BG733" s="220">
        <f>IF(N733="zákl. přenesená",J733,0)</f>
        <v>0</v>
      </c>
      <c r="BH733" s="220">
        <f>IF(N733="sníž. přenesená",J733,0)</f>
        <v>0</v>
      </c>
      <c r="BI733" s="220">
        <f>IF(N733="nulová",J733,0)</f>
        <v>0</v>
      </c>
      <c r="BJ733" s="20" t="s">
        <v>82</v>
      </c>
      <c r="BK733" s="220">
        <f>ROUND(I733*H733,2)</f>
        <v>0</v>
      </c>
      <c r="BL733" s="20" t="s">
        <v>165</v>
      </c>
      <c r="BM733" s="219" t="s">
        <v>726</v>
      </c>
    </row>
    <row r="734" s="2" customFormat="1">
      <c r="A734" s="41"/>
      <c r="B734" s="42"/>
      <c r="C734" s="43"/>
      <c r="D734" s="221" t="s">
        <v>167</v>
      </c>
      <c r="E734" s="43"/>
      <c r="F734" s="222" t="s">
        <v>725</v>
      </c>
      <c r="G734" s="43"/>
      <c r="H734" s="43"/>
      <c r="I734" s="223"/>
      <c r="J734" s="43"/>
      <c r="K734" s="43"/>
      <c r="L734" s="47"/>
      <c r="M734" s="224"/>
      <c r="N734" s="225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167</v>
      </c>
      <c r="AU734" s="20" t="s">
        <v>84</v>
      </c>
    </row>
    <row r="735" s="2" customFormat="1">
      <c r="A735" s="41"/>
      <c r="B735" s="42"/>
      <c r="C735" s="43"/>
      <c r="D735" s="226" t="s">
        <v>168</v>
      </c>
      <c r="E735" s="43"/>
      <c r="F735" s="227" t="s">
        <v>727</v>
      </c>
      <c r="G735" s="43"/>
      <c r="H735" s="43"/>
      <c r="I735" s="223"/>
      <c r="J735" s="43"/>
      <c r="K735" s="43"/>
      <c r="L735" s="47"/>
      <c r="M735" s="224"/>
      <c r="N735" s="225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168</v>
      </c>
      <c r="AU735" s="20" t="s">
        <v>84</v>
      </c>
    </row>
    <row r="736" s="13" customFormat="1">
      <c r="A736" s="13"/>
      <c r="B736" s="228"/>
      <c r="C736" s="229"/>
      <c r="D736" s="221" t="s">
        <v>170</v>
      </c>
      <c r="E736" s="230" t="s">
        <v>19</v>
      </c>
      <c r="F736" s="231" t="s">
        <v>728</v>
      </c>
      <c r="G736" s="229"/>
      <c r="H736" s="230" t="s">
        <v>19</v>
      </c>
      <c r="I736" s="232"/>
      <c r="J736" s="229"/>
      <c r="K736" s="229"/>
      <c r="L736" s="233"/>
      <c r="M736" s="234"/>
      <c r="N736" s="235"/>
      <c r="O736" s="235"/>
      <c r="P736" s="235"/>
      <c r="Q736" s="235"/>
      <c r="R736" s="235"/>
      <c r="S736" s="235"/>
      <c r="T736" s="23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7" t="s">
        <v>170</v>
      </c>
      <c r="AU736" s="237" t="s">
        <v>84</v>
      </c>
      <c r="AV736" s="13" t="s">
        <v>82</v>
      </c>
      <c r="AW736" s="13" t="s">
        <v>35</v>
      </c>
      <c r="AX736" s="13" t="s">
        <v>74</v>
      </c>
      <c r="AY736" s="237" t="s">
        <v>158</v>
      </c>
    </row>
    <row r="737" s="13" customFormat="1">
      <c r="A737" s="13"/>
      <c r="B737" s="228"/>
      <c r="C737" s="229"/>
      <c r="D737" s="221" t="s">
        <v>170</v>
      </c>
      <c r="E737" s="230" t="s">
        <v>19</v>
      </c>
      <c r="F737" s="231" t="s">
        <v>729</v>
      </c>
      <c r="G737" s="229"/>
      <c r="H737" s="230" t="s">
        <v>19</v>
      </c>
      <c r="I737" s="232"/>
      <c r="J737" s="229"/>
      <c r="K737" s="229"/>
      <c r="L737" s="233"/>
      <c r="M737" s="234"/>
      <c r="N737" s="235"/>
      <c r="O737" s="235"/>
      <c r="P737" s="235"/>
      <c r="Q737" s="235"/>
      <c r="R737" s="235"/>
      <c r="S737" s="235"/>
      <c r="T737" s="23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7" t="s">
        <v>170</v>
      </c>
      <c r="AU737" s="237" t="s">
        <v>84</v>
      </c>
      <c r="AV737" s="13" t="s">
        <v>82</v>
      </c>
      <c r="AW737" s="13" t="s">
        <v>35</v>
      </c>
      <c r="AX737" s="13" t="s">
        <v>74</v>
      </c>
      <c r="AY737" s="237" t="s">
        <v>158</v>
      </c>
    </row>
    <row r="738" s="13" customFormat="1">
      <c r="A738" s="13"/>
      <c r="B738" s="228"/>
      <c r="C738" s="229"/>
      <c r="D738" s="221" t="s">
        <v>170</v>
      </c>
      <c r="E738" s="230" t="s">
        <v>19</v>
      </c>
      <c r="F738" s="231" t="s">
        <v>730</v>
      </c>
      <c r="G738" s="229"/>
      <c r="H738" s="230" t="s">
        <v>19</v>
      </c>
      <c r="I738" s="232"/>
      <c r="J738" s="229"/>
      <c r="K738" s="229"/>
      <c r="L738" s="233"/>
      <c r="M738" s="234"/>
      <c r="N738" s="235"/>
      <c r="O738" s="235"/>
      <c r="P738" s="235"/>
      <c r="Q738" s="235"/>
      <c r="R738" s="235"/>
      <c r="S738" s="235"/>
      <c r="T738" s="23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7" t="s">
        <v>170</v>
      </c>
      <c r="AU738" s="237" t="s">
        <v>84</v>
      </c>
      <c r="AV738" s="13" t="s">
        <v>82</v>
      </c>
      <c r="AW738" s="13" t="s">
        <v>35</v>
      </c>
      <c r="AX738" s="13" t="s">
        <v>74</v>
      </c>
      <c r="AY738" s="237" t="s">
        <v>158</v>
      </c>
    </row>
    <row r="739" s="14" customFormat="1">
      <c r="A739" s="14"/>
      <c r="B739" s="238"/>
      <c r="C739" s="239"/>
      <c r="D739" s="221" t="s">
        <v>170</v>
      </c>
      <c r="E739" s="240" t="s">
        <v>19</v>
      </c>
      <c r="F739" s="241" t="s">
        <v>731</v>
      </c>
      <c r="G739" s="239"/>
      <c r="H739" s="242">
        <v>10.800000000000001</v>
      </c>
      <c r="I739" s="243"/>
      <c r="J739" s="239"/>
      <c r="K739" s="239"/>
      <c r="L739" s="244"/>
      <c r="M739" s="245"/>
      <c r="N739" s="246"/>
      <c r="O739" s="246"/>
      <c r="P739" s="246"/>
      <c r="Q739" s="246"/>
      <c r="R739" s="246"/>
      <c r="S739" s="246"/>
      <c r="T739" s="24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8" t="s">
        <v>170</v>
      </c>
      <c r="AU739" s="248" t="s">
        <v>84</v>
      </c>
      <c r="AV739" s="14" t="s">
        <v>84</v>
      </c>
      <c r="AW739" s="14" t="s">
        <v>35</v>
      </c>
      <c r="AX739" s="14" t="s">
        <v>74</v>
      </c>
      <c r="AY739" s="248" t="s">
        <v>158</v>
      </c>
    </row>
    <row r="740" s="14" customFormat="1">
      <c r="A740" s="14"/>
      <c r="B740" s="238"/>
      <c r="C740" s="239"/>
      <c r="D740" s="221" t="s">
        <v>170</v>
      </c>
      <c r="E740" s="240" t="s">
        <v>19</v>
      </c>
      <c r="F740" s="241" t="s">
        <v>732</v>
      </c>
      <c r="G740" s="239"/>
      <c r="H740" s="242">
        <v>10.800000000000001</v>
      </c>
      <c r="I740" s="243"/>
      <c r="J740" s="239"/>
      <c r="K740" s="239"/>
      <c r="L740" s="244"/>
      <c r="M740" s="245"/>
      <c r="N740" s="246"/>
      <c r="O740" s="246"/>
      <c r="P740" s="246"/>
      <c r="Q740" s="246"/>
      <c r="R740" s="246"/>
      <c r="S740" s="246"/>
      <c r="T740" s="24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8" t="s">
        <v>170</v>
      </c>
      <c r="AU740" s="248" t="s">
        <v>84</v>
      </c>
      <c r="AV740" s="14" t="s">
        <v>84</v>
      </c>
      <c r="AW740" s="14" t="s">
        <v>35</v>
      </c>
      <c r="AX740" s="14" t="s">
        <v>74</v>
      </c>
      <c r="AY740" s="248" t="s">
        <v>158</v>
      </c>
    </row>
    <row r="741" s="14" customFormat="1">
      <c r="A741" s="14"/>
      <c r="B741" s="238"/>
      <c r="C741" s="239"/>
      <c r="D741" s="221" t="s">
        <v>170</v>
      </c>
      <c r="E741" s="240" t="s">
        <v>19</v>
      </c>
      <c r="F741" s="241" t="s">
        <v>733</v>
      </c>
      <c r="G741" s="239"/>
      <c r="H741" s="242">
        <v>9.5999999999999996</v>
      </c>
      <c r="I741" s="243"/>
      <c r="J741" s="239"/>
      <c r="K741" s="239"/>
      <c r="L741" s="244"/>
      <c r="M741" s="245"/>
      <c r="N741" s="246"/>
      <c r="O741" s="246"/>
      <c r="P741" s="246"/>
      <c r="Q741" s="246"/>
      <c r="R741" s="246"/>
      <c r="S741" s="246"/>
      <c r="T741" s="24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8" t="s">
        <v>170</v>
      </c>
      <c r="AU741" s="248" t="s">
        <v>84</v>
      </c>
      <c r="AV741" s="14" t="s">
        <v>84</v>
      </c>
      <c r="AW741" s="14" t="s">
        <v>35</v>
      </c>
      <c r="AX741" s="14" t="s">
        <v>74</v>
      </c>
      <c r="AY741" s="248" t="s">
        <v>158</v>
      </c>
    </row>
    <row r="742" s="14" customFormat="1">
      <c r="A742" s="14"/>
      <c r="B742" s="238"/>
      <c r="C742" s="239"/>
      <c r="D742" s="221" t="s">
        <v>170</v>
      </c>
      <c r="E742" s="240" t="s">
        <v>19</v>
      </c>
      <c r="F742" s="241" t="s">
        <v>734</v>
      </c>
      <c r="G742" s="239"/>
      <c r="H742" s="242">
        <v>2.8799999999999999</v>
      </c>
      <c r="I742" s="243"/>
      <c r="J742" s="239"/>
      <c r="K742" s="239"/>
      <c r="L742" s="244"/>
      <c r="M742" s="245"/>
      <c r="N742" s="246"/>
      <c r="O742" s="246"/>
      <c r="P742" s="246"/>
      <c r="Q742" s="246"/>
      <c r="R742" s="246"/>
      <c r="S742" s="246"/>
      <c r="T742" s="24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8" t="s">
        <v>170</v>
      </c>
      <c r="AU742" s="248" t="s">
        <v>84</v>
      </c>
      <c r="AV742" s="14" t="s">
        <v>84</v>
      </c>
      <c r="AW742" s="14" t="s">
        <v>35</v>
      </c>
      <c r="AX742" s="14" t="s">
        <v>74</v>
      </c>
      <c r="AY742" s="248" t="s">
        <v>158</v>
      </c>
    </row>
    <row r="743" s="14" customFormat="1">
      <c r="A743" s="14"/>
      <c r="B743" s="238"/>
      <c r="C743" s="239"/>
      <c r="D743" s="221" t="s">
        <v>170</v>
      </c>
      <c r="E743" s="240" t="s">
        <v>19</v>
      </c>
      <c r="F743" s="241" t="s">
        <v>735</v>
      </c>
      <c r="G743" s="239"/>
      <c r="H743" s="242">
        <v>0.76500000000000001</v>
      </c>
      <c r="I743" s="243"/>
      <c r="J743" s="239"/>
      <c r="K743" s="239"/>
      <c r="L743" s="244"/>
      <c r="M743" s="245"/>
      <c r="N743" s="246"/>
      <c r="O743" s="246"/>
      <c r="P743" s="246"/>
      <c r="Q743" s="246"/>
      <c r="R743" s="246"/>
      <c r="S743" s="246"/>
      <c r="T743" s="24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8" t="s">
        <v>170</v>
      </c>
      <c r="AU743" s="248" t="s">
        <v>84</v>
      </c>
      <c r="AV743" s="14" t="s">
        <v>84</v>
      </c>
      <c r="AW743" s="14" t="s">
        <v>35</v>
      </c>
      <c r="AX743" s="14" t="s">
        <v>74</v>
      </c>
      <c r="AY743" s="248" t="s">
        <v>158</v>
      </c>
    </row>
    <row r="744" s="16" customFormat="1">
      <c r="A744" s="16"/>
      <c r="B744" s="261"/>
      <c r="C744" s="262"/>
      <c r="D744" s="221" t="s">
        <v>170</v>
      </c>
      <c r="E744" s="263" t="s">
        <v>19</v>
      </c>
      <c r="F744" s="264" t="s">
        <v>187</v>
      </c>
      <c r="G744" s="262"/>
      <c r="H744" s="265">
        <v>34.845000000000006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T744" s="271" t="s">
        <v>170</v>
      </c>
      <c r="AU744" s="271" t="s">
        <v>84</v>
      </c>
      <c r="AV744" s="16" t="s">
        <v>188</v>
      </c>
      <c r="AW744" s="16" t="s">
        <v>35</v>
      </c>
      <c r="AX744" s="16" t="s">
        <v>74</v>
      </c>
      <c r="AY744" s="271" t="s">
        <v>158</v>
      </c>
    </row>
    <row r="745" s="13" customFormat="1">
      <c r="A745" s="13"/>
      <c r="B745" s="228"/>
      <c r="C745" s="229"/>
      <c r="D745" s="221" t="s">
        <v>170</v>
      </c>
      <c r="E745" s="230" t="s">
        <v>19</v>
      </c>
      <c r="F745" s="231" t="s">
        <v>736</v>
      </c>
      <c r="G745" s="229"/>
      <c r="H745" s="230" t="s">
        <v>19</v>
      </c>
      <c r="I745" s="232"/>
      <c r="J745" s="229"/>
      <c r="K745" s="229"/>
      <c r="L745" s="233"/>
      <c r="M745" s="234"/>
      <c r="N745" s="235"/>
      <c r="O745" s="235"/>
      <c r="P745" s="235"/>
      <c r="Q745" s="235"/>
      <c r="R745" s="235"/>
      <c r="S745" s="235"/>
      <c r="T745" s="23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7" t="s">
        <v>170</v>
      </c>
      <c r="AU745" s="237" t="s">
        <v>84</v>
      </c>
      <c r="AV745" s="13" t="s">
        <v>82</v>
      </c>
      <c r="AW745" s="13" t="s">
        <v>35</v>
      </c>
      <c r="AX745" s="13" t="s">
        <v>74</v>
      </c>
      <c r="AY745" s="237" t="s">
        <v>158</v>
      </c>
    </row>
    <row r="746" s="14" customFormat="1">
      <c r="A746" s="14"/>
      <c r="B746" s="238"/>
      <c r="C746" s="239"/>
      <c r="D746" s="221" t="s">
        <v>170</v>
      </c>
      <c r="E746" s="240" t="s">
        <v>19</v>
      </c>
      <c r="F746" s="241" t="s">
        <v>737</v>
      </c>
      <c r="G746" s="239"/>
      <c r="H746" s="242">
        <v>9</v>
      </c>
      <c r="I746" s="243"/>
      <c r="J746" s="239"/>
      <c r="K746" s="239"/>
      <c r="L746" s="244"/>
      <c r="M746" s="245"/>
      <c r="N746" s="246"/>
      <c r="O746" s="246"/>
      <c r="P746" s="246"/>
      <c r="Q746" s="246"/>
      <c r="R746" s="246"/>
      <c r="S746" s="246"/>
      <c r="T746" s="24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8" t="s">
        <v>170</v>
      </c>
      <c r="AU746" s="248" t="s">
        <v>84</v>
      </c>
      <c r="AV746" s="14" t="s">
        <v>84</v>
      </c>
      <c r="AW746" s="14" t="s">
        <v>35</v>
      </c>
      <c r="AX746" s="14" t="s">
        <v>74</v>
      </c>
      <c r="AY746" s="248" t="s">
        <v>158</v>
      </c>
    </row>
    <row r="747" s="14" customFormat="1">
      <c r="A747" s="14"/>
      <c r="B747" s="238"/>
      <c r="C747" s="239"/>
      <c r="D747" s="221" t="s">
        <v>170</v>
      </c>
      <c r="E747" s="240" t="s">
        <v>19</v>
      </c>
      <c r="F747" s="241" t="s">
        <v>738</v>
      </c>
      <c r="G747" s="239"/>
      <c r="H747" s="242">
        <v>5.2919999999999998</v>
      </c>
      <c r="I747" s="243"/>
      <c r="J747" s="239"/>
      <c r="K747" s="239"/>
      <c r="L747" s="244"/>
      <c r="M747" s="245"/>
      <c r="N747" s="246"/>
      <c r="O747" s="246"/>
      <c r="P747" s="246"/>
      <c r="Q747" s="246"/>
      <c r="R747" s="246"/>
      <c r="S747" s="246"/>
      <c r="T747" s="24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8" t="s">
        <v>170</v>
      </c>
      <c r="AU747" s="248" t="s">
        <v>84</v>
      </c>
      <c r="AV747" s="14" t="s">
        <v>84</v>
      </c>
      <c r="AW747" s="14" t="s">
        <v>35</v>
      </c>
      <c r="AX747" s="14" t="s">
        <v>74</v>
      </c>
      <c r="AY747" s="248" t="s">
        <v>158</v>
      </c>
    </row>
    <row r="748" s="16" customFormat="1">
      <c r="A748" s="16"/>
      <c r="B748" s="261"/>
      <c r="C748" s="262"/>
      <c r="D748" s="221" t="s">
        <v>170</v>
      </c>
      <c r="E748" s="263" t="s">
        <v>19</v>
      </c>
      <c r="F748" s="264" t="s">
        <v>187</v>
      </c>
      <c r="G748" s="262"/>
      <c r="H748" s="265">
        <v>14.292</v>
      </c>
      <c r="I748" s="266"/>
      <c r="J748" s="262"/>
      <c r="K748" s="262"/>
      <c r="L748" s="267"/>
      <c r="M748" s="268"/>
      <c r="N748" s="269"/>
      <c r="O748" s="269"/>
      <c r="P748" s="269"/>
      <c r="Q748" s="269"/>
      <c r="R748" s="269"/>
      <c r="S748" s="269"/>
      <c r="T748" s="270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71" t="s">
        <v>170</v>
      </c>
      <c r="AU748" s="271" t="s">
        <v>84</v>
      </c>
      <c r="AV748" s="16" t="s">
        <v>188</v>
      </c>
      <c r="AW748" s="16" t="s">
        <v>35</v>
      </c>
      <c r="AX748" s="16" t="s">
        <v>74</v>
      </c>
      <c r="AY748" s="271" t="s">
        <v>158</v>
      </c>
    </row>
    <row r="749" s="15" customFormat="1">
      <c r="A749" s="15"/>
      <c r="B749" s="249"/>
      <c r="C749" s="250"/>
      <c r="D749" s="221" t="s">
        <v>170</v>
      </c>
      <c r="E749" s="251" t="s">
        <v>19</v>
      </c>
      <c r="F749" s="252" t="s">
        <v>175</v>
      </c>
      <c r="G749" s="250"/>
      <c r="H749" s="253">
        <v>49.137000000000008</v>
      </c>
      <c r="I749" s="254"/>
      <c r="J749" s="250"/>
      <c r="K749" s="250"/>
      <c r="L749" s="255"/>
      <c r="M749" s="256"/>
      <c r="N749" s="257"/>
      <c r="O749" s="257"/>
      <c r="P749" s="257"/>
      <c r="Q749" s="257"/>
      <c r="R749" s="257"/>
      <c r="S749" s="257"/>
      <c r="T749" s="25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9" t="s">
        <v>170</v>
      </c>
      <c r="AU749" s="259" t="s">
        <v>84</v>
      </c>
      <c r="AV749" s="15" t="s">
        <v>165</v>
      </c>
      <c r="AW749" s="15" t="s">
        <v>35</v>
      </c>
      <c r="AX749" s="15" t="s">
        <v>82</v>
      </c>
      <c r="AY749" s="259" t="s">
        <v>158</v>
      </c>
    </row>
    <row r="750" s="2" customFormat="1" ht="21.75" customHeight="1">
      <c r="A750" s="41"/>
      <c r="B750" s="42"/>
      <c r="C750" s="208" t="s">
        <v>739</v>
      </c>
      <c r="D750" s="208" t="s">
        <v>160</v>
      </c>
      <c r="E750" s="209" t="s">
        <v>740</v>
      </c>
      <c r="F750" s="210" t="s">
        <v>741</v>
      </c>
      <c r="G750" s="211" t="s">
        <v>105</v>
      </c>
      <c r="H750" s="212">
        <v>79.637</v>
      </c>
      <c r="I750" s="213"/>
      <c r="J750" s="214">
        <f>ROUND(I750*H750,2)</f>
        <v>0</v>
      </c>
      <c r="K750" s="210" t="s">
        <v>164</v>
      </c>
      <c r="L750" s="47"/>
      <c r="M750" s="215" t="s">
        <v>19</v>
      </c>
      <c r="N750" s="216" t="s">
        <v>45</v>
      </c>
      <c r="O750" s="87"/>
      <c r="P750" s="217">
        <f>O750*H750</f>
        <v>0</v>
      </c>
      <c r="Q750" s="217">
        <v>0.027300000000000001</v>
      </c>
      <c r="R750" s="217">
        <f>Q750*H750</f>
        <v>2.1740900999999999</v>
      </c>
      <c r="S750" s="217">
        <v>0</v>
      </c>
      <c r="T750" s="218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9" t="s">
        <v>165</v>
      </c>
      <c r="AT750" s="219" t="s">
        <v>160</v>
      </c>
      <c r="AU750" s="219" t="s">
        <v>84</v>
      </c>
      <c r="AY750" s="20" t="s">
        <v>158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20" t="s">
        <v>82</v>
      </c>
      <c r="BK750" s="220">
        <f>ROUND(I750*H750,2)</f>
        <v>0</v>
      </c>
      <c r="BL750" s="20" t="s">
        <v>165</v>
      </c>
      <c r="BM750" s="219" t="s">
        <v>742</v>
      </c>
    </row>
    <row r="751" s="2" customFormat="1">
      <c r="A751" s="41"/>
      <c r="B751" s="42"/>
      <c r="C751" s="43"/>
      <c r="D751" s="221" t="s">
        <v>167</v>
      </c>
      <c r="E751" s="43"/>
      <c r="F751" s="222" t="s">
        <v>741</v>
      </c>
      <c r="G751" s="43"/>
      <c r="H751" s="43"/>
      <c r="I751" s="223"/>
      <c r="J751" s="43"/>
      <c r="K751" s="43"/>
      <c r="L751" s="47"/>
      <c r="M751" s="224"/>
      <c r="N751" s="225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167</v>
      </c>
      <c r="AU751" s="20" t="s">
        <v>84</v>
      </c>
    </row>
    <row r="752" s="2" customFormat="1">
      <c r="A752" s="41"/>
      <c r="B752" s="42"/>
      <c r="C752" s="43"/>
      <c r="D752" s="226" t="s">
        <v>168</v>
      </c>
      <c r="E752" s="43"/>
      <c r="F752" s="227" t="s">
        <v>743</v>
      </c>
      <c r="G752" s="43"/>
      <c r="H752" s="43"/>
      <c r="I752" s="223"/>
      <c r="J752" s="43"/>
      <c r="K752" s="43"/>
      <c r="L752" s="47"/>
      <c r="M752" s="224"/>
      <c r="N752" s="225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168</v>
      </c>
      <c r="AU752" s="20" t="s">
        <v>84</v>
      </c>
    </row>
    <row r="753" s="13" customFormat="1">
      <c r="A753" s="13"/>
      <c r="B753" s="228"/>
      <c r="C753" s="229"/>
      <c r="D753" s="221" t="s">
        <v>170</v>
      </c>
      <c r="E753" s="230" t="s">
        <v>19</v>
      </c>
      <c r="F753" s="231" t="s">
        <v>371</v>
      </c>
      <c r="G753" s="229"/>
      <c r="H753" s="230" t="s">
        <v>19</v>
      </c>
      <c r="I753" s="232"/>
      <c r="J753" s="229"/>
      <c r="K753" s="229"/>
      <c r="L753" s="233"/>
      <c r="M753" s="234"/>
      <c r="N753" s="235"/>
      <c r="O753" s="235"/>
      <c r="P753" s="235"/>
      <c r="Q753" s="235"/>
      <c r="R753" s="235"/>
      <c r="S753" s="235"/>
      <c r="T753" s="23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7" t="s">
        <v>170</v>
      </c>
      <c r="AU753" s="237" t="s">
        <v>84</v>
      </c>
      <c r="AV753" s="13" t="s">
        <v>82</v>
      </c>
      <c r="AW753" s="13" t="s">
        <v>35</v>
      </c>
      <c r="AX753" s="13" t="s">
        <v>74</v>
      </c>
      <c r="AY753" s="237" t="s">
        <v>158</v>
      </c>
    </row>
    <row r="754" s="13" customFormat="1">
      <c r="A754" s="13"/>
      <c r="B754" s="228"/>
      <c r="C754" s="229"/>
      <c r="D754" s="221" t="s">
        <v>170</v>
      </c>
      <c r="E754" s="230" t="s">
        <v>19</v>
      </c>
      <c r="F754" s="231" t="s">
        <v>744</v>
      </c>
      <c r="G754" s="229"/>
      <c r="H754" s="230" t="s">
        <v>19</v>
      </c>
      <c r="I754" s="232"/>
      <c r="J754" s="229"/>
      <c r="K754" s="229"/>
      <c r="L754" s="233"/>
      <c r="M754" s="234"/>
      <c r="N754" s="235"/>
      <c r="O754" s="235"/>
      <c r="P754" s="235"/>
      <c r="Q754" s="235"/>
      <c r="R754" s="235"/>
      <c r="S754" s="235"/>
      <c r="T754" s="23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7" t="s">
        <v>170</v>
      </c>
      <c r="AU754" s="237" t="s">
        <v>84</v>
      </c>
      <c r="AV754" s="13" t="s">
        <v>82</v>
      </c>
      <c r="AW754" s="13" t="s">
        <v>35</v>
      </c>
      <c r="AX754" s="13" t="s">
        <v>74</v>
      </c>
      <c r="AY754" s="237" t="s">
        <v>158</v>
      </c>
    </row>
    <row r="755" s="14" customFormat="1">
      <c r="A755" s="14"/>
      <c r="B755" s="238"/>
      <c r="C755" s="239"/>
      <c r="D755" s="221" t="s">
        <v>170</v>
      </c>
      <c r="E755" s="240" t="s">
        <v>19</v>
      </c>
      <c r="F755" s="241" t="s">
        <v>745</v>
      </c>
      <c r="G755" s="239"/>
      <c r="H755" s="242">
        <v>79.637</v>
      </c>
      <c r="I755" s="243"/>
      <c r="J755" s="239"/>
      <c r="K755" s="239"/>
      <c r="L755" s="244"/>
      <c r="M755" s="245"/>
      <c r="N755" s="246"/>
      <c r="O755" s="246"/>
      <c r="P755" s="246"/>
      <c r="Q755" s="246"/>
      <c r="R755" s="246"/>
      <c r="S755" s="246"/>
      <c r="T755" s="24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8" t="s">
        <v>170</v>
      </c>
      <c r="AU755" s="248" t="s">
        <v>84</v>
      </c>
      <c r="AV755" s="14" t="s">
        <v>84</v>
      </c>
      <c r="AW755" s="14" t="s">
        <v>35</v>
      </c>
      <c r="AX755" s="14" t="s">
        <v>74</v>
      </c>
      <c r="AY755" s="248" t="s">
        <v>158</v>
      </c>
    </row>
    <row r="756" s="15" customFormat="1">
      <c r="A756" s="15"/>
      <c r="B756" s="249"/>
      <c r="C756" s="250"/>
      <c r="D756" s="221" t="s">
        <v>170</v>
      </c>
      <c r="E756" s="251" t="s">
        <v>19</v>
      </c>
      <c r="F756" s="252" t="s">
        <v>175</v>
      </c>
      <c r="G756" s="250"/>
      <c r="H756" s="253">
        <v>79.637</v>
      </c>
      <c r="I756" s="254"/>
      <c r="J756" s="250"/>
      <c r="K756" s="250"/>
      <c r="L756" s="255"/>
      <c r="M756" s="256"/>
      <c r="N756" s="257"/>
      <c r="O756" s="257"/>
      <c r="P756" s="257"/>
      <c r="Q756" s="257"/>
      <c r="R756" s="257"/>
      <c r="S756" s="257"/>
      <c r="T756" s="258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59" t="s">
        <v>170</v>
      </c>
      <c r="AU756" s="259" t="s">
        <v>84</v>
      </c>
      <c r="AV756" s="15" t="s">
        <v>165</v>
      </c>
      <c r="AW756" s="15" t="s">
        <v>35</v>
      </c>
      <c r="AX756" s="15" t="s">
        <v>82</v>
      </c>
      <c r="AY756" s="259" t="s">
        <v>158</v>
      </c>
    </row>
    <row r="757" s="2" customFormat="1" ht="24.15" customHeight="1">
      <c r="A757" s="41"/>
      <c r="B757" s="42"/>
      <c r="C757" s="208" t="s">
        <v>746</v>
      </c>
      <c r="D757" s="208" t="s">
        <v>160</v>
      </c>
      <c r="E757" s="209" t="s">
        <v>747</v>
      </c>
      <c r="F757" s="210" t="s">
        <v>748</v>
      </c>
      <c r="G757" s="211" t="s">
        <v>316</v>
      </c>
      <c r="H757" s="212">
        <v>1074.6949999999999</v>
      </c>
      <c r="I757" s="213"/>
      <c r="J757" s="214">
        <f>ROUND(I757*H757,2)</f>
        <v>0</v>
      </c>
      <c r="K757" s="210" t="s">
        <v>164</v>
      </c>
      <c r="L757" s="47"/>
      <c r="M757" s="215" t="s">
        <v>19</v>
      </c>
      <c r="N757" s="216" t="s">
        <v>45</v>
      </c>
      <c r="O757" s="87"/>
      <c r="P757" s="217">
        <f>O757*H757</f>
        <v>0</v>
      </c>
      <c r="Q757" s="217">
        <v>0</v>
      </c>
      <c r="R757" s="217">
        <f>Q757*H757</f>
        <v>0</v>
      </c>
      <c r="S757" s="217">
        <v>0</v>
      </c>
      <c r="T757" s="218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19" t="s">
        <v>165</v>
      </c>
      <c r="AT757" s="219" t="s">
        <v>160</v>
      </c>
      <c r="AU757" s="219" t="s">
        <v>84</v>
      </c>
      <c r="AY757" s="20" t="s">
        <v>158</v>
      </c>
      <c r="BE757" s="220">
        <f>IF(N757="základní",J757,0)</f>
        <v>0</v>
      </c>
      <c r="BF757" s="220">
        <f>IF(N757="snížená",J757,0)</f>
        <v>0</v>
      </c>
      <c r="BG757" s="220">
        <f>IF(N757="zákl. přenesená",J757,0)</f>
        <v>0</v>
      </c>
      <c r="BH757" s="220">
        <f>IF(N757="sníž. přenesená",J757,0)</f>
        <v>0</v>
      </c>
      <c r="BI757" s="220">
        <f>IF(N757="nulová",J757,0)</f>
        <v>0</v>
      </c>
      <c r="BJ757" s="20" t="s">
        <v>82</v>
      </c>
      <c r="BK757" s="220">
        <f>ROUND(I757*H757,2)</f>
        <v>0</v>
      </c>
      <c r="BL757" s="20" t="s">
        <v>165</v>
      </c>
      <c r="BM757" s="219" t="s">
        <v>749</v>
      </c>
    </row>
    <row r="758" s="2" customFormat="1">
      <c r="A758" s="41"/>
      <c r="B758" s="42"/>
      <c r="C758" s="43"/>
      <c r="D758" s="221" t="s">
        <v>167</v>
      </c>
      <c r="E758" s="43"/>
      <c r="F758" s="222" t="s">
        <v>748</v>
      </c>
      <c r="G758" s="43"/>
      <c r="H758" s="43"/>
      <c r="I758" s="223"/>
      <c r="J758" s="43"/>
      <c r="K758" s="43"/>
      <c r="L758" s="47"/>
      <c r="M758" s="224"/>
      <c r="N758" s="225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167</v>
      </c>
      <c r="AU758" s="20" t="s">
        <v>84</v>
      </c>
    </row>
    <row r="759" s="2" customFormat="1">
      <c r="A759" s="41"/>
      <c r="B759" s="42"/>
      <c r="C759" s="43"/>
      <c r="D759" s="226" t="s">
        <v>168</v>
      </c>
      <c r="E759" s="43"/>
      <c r="F759" s="227" t="s">
        <v>750</v>
      </c>
      <c r="G759" s="43"/>
      <c r="H759" s="43"/>
      <c r="I759" s="223"/>
      <c r="J759" s="43"/>
      <c r="K759" s="43"/>
      <c r="L759" s="47"/>
      <c r="M759" s="224"/>
      <c r="N759" s="225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168</v>
      </c>
      <c r="AU759" s="20" t="s">
        <v>84</v>
      </c>
    </row>
    <row r="760" s="13" customFormat="1">
      <c r="A760" s="13"/>
      <c r="B760" s="228"/>
      <c r="C760" s="229"/>
      <c r="D760" s="221" t="s">
        <v>170</v>
      </c>
      <c r="E760" s="230" t="s">
        <v>19</v>
      </c>
      <c r="F760" s="231" t="s">
        <v>371</v>
      </c>
      <c r="G760" s="229"/>
      <c r="H760" s="230" t="s">
        <v>19</v>
      </c>
      <c r="I760" s="232"/>
      <c r="J760" s="229"/>
      <c r="K760" s="229"/>
      <c r="L760" s="233"/>
      <c r="M760" s="234"/>
      <c r="N760" s="235"/>
      <c r="O760" s="235"/>
      <c r="P760" s="235"/>
      <c r="Q760" s="235"/>
      <c r="R760" s="235"/>
      <c r="S760" s="235"/>
      <c r="T760" s="23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7" t="s">
        <v>170</v>
      </c>
      <c r="AU760" s="237" t="s">
        <v>84</v>
      </c>
      <c r="AV760" s="13" t="s">
        <v>82</v>
      </c>
      <c r="AW760" s="13" t="s">
        <v>35</v>
      </c>
      <c r="AX760" s="13" t="s">
        <v>74</v>
      </c>
      <c r="AY760" s="237" t="s">
        <v>158</v>
      </c>
    </row>
    <row r="761" s="13" customFormat="1">
      <c r="A761" s="13"/>
      <c r="B761" s="228"/>
      <c r="C761" s="229"/>
      <c r="D761" s="221" t="s">
        <v>170</v>
      </c>
      <c r="E761" s="230" t="s">
        <v>19</v>
      </c>
      <c r="F761" s="231" t="s">
        <v>751</v>
      </c>
      <c r="G761" s="229"/>
      <c r="H761" s="230" t="s">
        <v>19</v>
      </c>
      <c r="I761" s="232"/>
      <c r="J761" s="229"/>
      <c r="K761" s="229"/>
      <c r="L761" s="233"/>
      <c r="M761" s="234"/>
      <c r="N761" s="235"/>
      <c r="O761" s="235"/>
      <c r="P761" s="235"/>
      <c r="Q761" s="235"/>
      <c r="R761" s="235"/>
      <c r="S761" s="235"/>
      <c r="T761" s="23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7" t="s">
        <v>170</v>
      </c>
      <c r="AU761" s="237" t="s">
        <v>84</v>
      </c>
      <c r="AV761" s="13" t="s">
        <v>82</v>
      </c>
      <c r="AW761" s="13" t="s">
        <v>35</v>
      </c>
      <c r="AX761" s="13" t="s">
        <v>74</v>
      </c>
      <c r="AY761" s="237" t="s">
        <v>158</v>
      </c>
    </row>
    <row r="762" s="13" customFormat="1">
      <c r="A762" s="13"/>
      <c r="B762" s="228"/>
      <c r="C762" s="229"/>
      <c r="D762" s="221" t="s">
        <v>170</v>
      </c>
      <c r="E762" s="230" t="s">
        <v>19</v>
      </c>
      <c r="F762" s="231" t="s">
        <v>752</v>
      </c>
      <c r="G762" s="229"/>
      <c r="H762" s="230" t="s">
        <v>19</v>
      </c>
      <c r="I762" s="232"/>
      <c r="J762" s="229"/>
      <c r="K762" s="229"/>
      <c r="L762" s="233"/>
      <c r="M762" s="234"/>
      <c r="N762" s="235"/>
      <c r="O762" s="235"/>
      <c r="P762" s="235"/>
      <c r="Q762" s="235"/>
      <c r="R762" s="235"/>
      <c r="S762" s="235"/>
      <c r="T762" s="23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7" t="s">
        <v>170</v>
      </c>
      <c r="AU762" s="237" t="s">
        <v>84</v>
      </c>
      <c r="AV762" s="13" t="s">
        <v>82</v>
      </c>
      <c r="AW762" s="13" t="s">
        <v>35</v>
      </c>
      <c r="AX762" s="13" t="s">
        <v>74</v>
      </c>
      <c r="AY762" s="237" t="s">
        <v>158</v>
      </c>
    </row>
    <row r="763" s="14" customFormat="1">
      <c r="A763" s="14"/>
      <c r="B763" s="238"/>
      <c r="C763" s="239"/>
      <c r="D763" s="221" t="s">
        <v>170</v>
      </c>
      <c r="E763" s="240" t="s">
        <v>19</v>
      </c>
      <c r="F763" s="241" t="s">
        <v>753</v>
      </c>
      <c r="G763" s="239"/>
      <c r="H763" s="242">
        <v>249.59999999999999</v>
      </c>
      <c r="I763" s="243"/>
      <c r="J763" s="239"/>
      <c r="K763" s="239"/>
      <c r="L763" s="244"/>
      <c r="M763" s="245"/>
      <c r="N763" s="246"/>
      <c r="O763" s="246"/>
      <c r="P763" s="246"/>
      <c r="Q763" s="246"/>
      <c r="R763" s="246"/>
      <c r="S763" s="246"/>
      <c r="T763" s="24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8" t="s">
        <v>170</v>
      </c>
      <c r="AU763" s="248" t="s">
        <v>84</v>
      </c>
      <c r="AV763" s="14" t="s">
        <v>84</v>
      </c>
      <c r="AW763" s="14" t="s">
        <v>35</v>
      </c>
      <c r="AX763" s="14" t="s">
        <v>74</v>
      </c>
      <c r="AY763" s="248" t="s">
        <v>158</v>
      </c>
    </row>
    <row r="764" s="16" customFormat="1">
      <c r="A764" s="16"/>
      <c r="B764" s="261"/>
      <c r="C764" s="262"/>
      <c r="D764" s="221" t="s">
        <v>170</v>
      </c>
      <c r="E764" s="263" t="s">
        <v>19</v>
      </c>
      <c r="F764" s="264" t="s">
        <v>187</v>
      </c>
      <c r="G764" s="262"/>
      <c r="H764" s="265">
        <v>249.59999999999999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1" t="s">
        <v>170</v>
      </c>
      <c r="AU764" s="271" t="s">
        <v>84</v>
      </c>
      <c r="AV764" s="16" t="s">
        <v>188</v>
      </c>
      <c r="AW764" s="16" t="s">
        <v>35</v>
      </c>
      <c r="AX764" s="16" t="s">
        <v>74</v>
      </c>
      <c r="AY764" s="271" t="s">
        <v>158</v>
      </c>
    </row>
    <row r="765" s="13" customFormat="1">
      <c r="A765" s="13"/>
      <c r="B765" s="228"/>
      <c r="C765" s="229"/>
      <c r="D765" s="221" t="s">
        <v>170</v>
      </c>
      <c r="E765" s="230" t="s">
        <v>19</v>
      </c>
      <c r="F765" s="231" t="s">
        <v>754</v>
      </c>
      <c r="G765" s="229"/>
      <c r="H765" s="230" t="s">
        <v>19</v>
      </c>
      <c r="I765" s="232"/>
      <c r="J765" s="229"/>
      <c r="K765" s="229"/>
      <c r="L765" s="233"/>
      <c r="M765" s="234"/>
      <c r="N765" s="235"/>
      <c r="O765" s="235"/>
      <c r="P765" s="235"/>
      <c r="Q765" s="235"/>
      <c r="R765" s="235"/>
      <c r="S765" s="235"/>
      <c r="T765" s="23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7" t="s">
        <v>170</v>
      </c>
      <c r="AU765" s="237" t="s">
        <v>84</v>
      </c>
      <c r="AV765" s="13" t="s">
        <v>82</v>
      </c>
      <c r="AW765" s="13" t="s">
        <v>35</v>
      </c>
      <c r="AX765" s="13" t="s">
        <v>74</v>
      </c>
      <c r="AY765" s="237" t="s">
        <v>158</v>
      </c>
    </row>
    <row r="766" s="14" customFormat="1">
      <c r="A766" s="14"/>
      <c r="B766" s="238"/>
      <c r="C766" s="239"/>
      <c r="D766" s="221" t="s">
        <v>170</v>
      </c>
      <c r="E766" s="240" t="s">
        <v>19</v>
      </c>
      <c r="F766" s="241" t="s">
        <v>755</v>
      </c>
      <c r="G766" s="239"/>
      <c r="H766" s="242">
        <v>40.799999999999997</v>
      </c>
      <c r="I766" s="243"/>
      <c r="J766" s="239"/>
      <c r="K766" s="239"/>
      <c r="L766" s="244"/>
      <c r="M766" s="245"/>
      <c r="N766" s="246"/>
      <c r="O766" s="246"/>
      <c r="P766" s="246"/>
      <c r="Q766" s="246"/>
      <c r="R766" s="246"/>
      <c r="S766" s="246"/>
      <c r="T766" s="24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8" t="s">
        <v>170</v>
      </c>
      <c r="AU766" s="248" t="s">
        <v>84</v>
      </c>
      <c r="AV766" s="14" t="s">
        <v>84</v>
      </c>
      <c r="AW766" s="14" t="s">
        <v>35</v>
      </c>
      <c r="AX766" s="14" t="s">
        <v>74</v>
      </c>
      <c r="AY766" s="248" t="s">
        <v>158</v>
      </c>
    </row>
    <row r="767" s="14" customFormat="1">
      <c r="A767" s="14"/>
      <c r="B767" s="238"/>
      <c r="C767" s="239"/>
      <c r="D767" s="221" t="s">
        <v>170</v>
      </c>
      <c r="E767" s="240" t="s">
        <v>19</v>
      </c>
      <c r="F767" s="241" t="s">
        <v>756</v>
      </c>
      <c r="G767" s="239"/>
      <c r="H767" s="242">
        <v>3.8999999999999999</v>
      </c>
      <c r="I767" s="243"/>
      <c r="J767" s="239"/>
      <c r="K767" s="239"/>
      <c r="L767" s="244"/>
      <c r="M767" s="245"/>
      <c r="N767" s="246"/>
      <c r="O767" s="246"/>
      <c r="P767" s="246"/>
      <c r="Q767" s="246"/>
      <c r="R767" s="246"/>
      <c r="S767" s="246"/>
      <c r="T767" s="24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8" t="s">
        <v>170</v>
      </c>
      <c r="AU767" s="248" t="s">
        <v>84</v>
      </c>
      <c r="AV767" s="14" t="s">
        <v>84</v>
      </c>
      <c r="AW767" s="14" t="s">
        <v>35</v>
      </c>
      <c r="AX767" s="14" t="s">
        <v>74</v>
      </c>
      <c r="AY767" s="248" t="s">
        <v>158</v>
      </c>
    </row>
    <row r="768" s="16" customFormat="1">
      <c r="A768" s="16"/>
      <c r="B768" s="261"/>
      <c r="C768" s="262"/>
      <c r="D768" s="221" t="s">
        <v>170</v>
      </c>
      <c r="E768" s="263" t="s">
        <v>19</v>
      </c>
      <c r="F768" s="264" t="s">
        <v>187</v>
      </c>
      <c r="G768" s="262"/>
      <c r="H768" s="265">
        <v>44.699999999999996</v>
      </c>
      <c r="I768" s="266"/>
      <c r="J768" s="262"/>
      <c r="K768" s="262"/>
      <c r="L768" s="267"/>
      <c r="M768" s="268"/>
      <c r="N768" s="269"/>
      <c r="O768" s="269"/>
      <c r="P768" s="269"/>
      <c r="Q768" s="269"/>
      <c r="R768" s="269"/>
      <c r="S768" s="269"/>
      <c r="T768" s="270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71" t="s">
        <v>170</v>
      </c>
      <c r="AU768" s="271" t="s">
        <v>84</v>
      </c>
      <c r="AV768" s="16" t="s">
        <v>188</v>
      </c>
      <c r="AW768" s="16" t="s">
        <v>35</v>
      </c>
      <c r="AX768" s="16" t="s">
        <v>74</v>
      </c>
      <c r="AY768" s="271" t="s">
        <v>158</v>
      </c>
    </row>
    <row r="769" s="13" customFormat="1">
      <c r="A769" s="13"/>
      <c r="B769" s="228"/>
      <c r="C769" s="229"/>
      <c r="D769" s="221" t="s">
        <v>170</v>
      </c>
      <c r="E769" s="230" t="s">
        <v>19</v>
      </c>
      <c r="F769" s="231" t="s">
        <v>757</v>
      </c>
      <c r="G769" s="229"/>
      <c r="H769" s="230" t="s">
        <v>19</v>
      </c>
      <c r="I769" s="232"/>
      <c r="J769" s="229"/>
      <c r="K769" s="229"/>
      <c r="L769" s="233"/>
      <c r="M769" s="234"/>
      <c r="N769" s="235"/>
      <c r="O769" s="235"/>
      <c r="P769" s="235"/>
      <c r="Q769" s="235"/>
      <c r="R769" s="235"/>
      <c r="S769" s="235"/>
      <c r="T769" s="23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7" t="s">
        <v>170</v>
      </c>
      <c r="AU769" s="237" t="s">
        <v>84</v>
      </c>
      <c r="AV769" s="13" t="s">
        <v>82</v>
      </c>
      <c r="AW769" s="13" t="s">
        <v>35</v>
      </c>
      <c r="AX769" s="13" t="s">
        <v>74</v>
      </c>
      <c r="AY769" s="237" t="s">
        <v>158</v>
      </c>
    </row>
    <row r="770" s="14" customFormat="1">
      <c r="A770" s="14"/>
      <c r="B770" s="238"/>
      <c r="C770" s="239"/>
      <c r="D770" s="221" t="s">
        <v>170</v>
      </c>
      <c r="E770" s="240" t="s">
        <v>19</v>
      </c>
      <c r="F770" s="241" t="s">
        <v>758</v>
      </c>
      <c r="G770" s="239"/>
      <c r="H770" s="242">
        <v>10</v>
      </c>
      <c r="I770" s="243"/>
      <c r="J770" s="239"/>
      <c r="K770" s="239"/>
      <c r="L770" s="244"/>
      <c r="M770" s="245"/>
      <c r="N770" s="246"/>
      <c r="O770" s="246"/>
      <c r="P770" s="246"/>
      <c r="Q770" s="246"/>
      <c r="R770" s="246"/>
      <c r="S770" s="246"/>
      <c r="T770" s="24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8" t="s">
        <v>170</v>
      </c>
      <c r="AU770" s="248" t="s">
        <v>84</v>
      </c>
      <c r="AV770" s="14" t="s">
        <v>84</v>
      </c>
      <c r="AW770" s="14" t="s">
        <v>35</v>
      </c>
      <c r="AX770" s="14" t="s">
        <v>74</v>
      </c>
      <c r="AY770" s="248" t="s">
        <v>158</v>
      </c>
    </row>
    <row r="771" s="14" customFormat="1">
      <c r="A771" s="14"/>
      <c r="B771" s="238"/>
      <c r="C771" s="239"/>
      <c r="D771" s="221" t="s">
        <v>170</v>
      </c>
      <c r="E771" s="240" t="s">
        <v>19</v>
      </c>
      <c r="F771" s="241" t="s">
        <v>759</v>
      </c>
      <c r="G771" s="239"/>
      <c r="H771" s="242">
        <v>8.75</v>
      </c>
      <c r="I771" s="243"/>
      <c r="J771" s="239"/>
      <c r="K771" s="239"/>
      <c r="L771" s="244"/>
      <c r="M771" s="245"/>
      <c r="N771" s="246"/>
      <c r="O771" s="246"/>
      <c r="P771" s="246"/>
      <c r="Q771" s="246"/>
      <c r="R771" s="246"/>
      <c r="S771" s="246"/>
      <c r="T771" s="24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8" t="s">
        <v>170</v>
      </c>
      <c r="AU771" s="248" t="s">
        <v>84</v>
      </c>
      <c r="AV771" s="14" t="s">
        <v>84</v>
      </c>
      <c r="AW771" s="14" t="s">
        <v>35</v>
      </c>
      <c r="AX771" s="14" t="s">
        <v>74</v>
      </c>
      <c r="AY771" s="248" t="s">
        <v>158</v>
      </c>
    </row>
    <row r="772" s="14" customFormat="1">
      <c r="A772" s="14"/>
      <c r="B772" s="238"/>
      <c r="C772" s="239"/>
      <c r="D772" s="221" t="s">
        <v>170</v>
      </c>
      <c r="E772" s="240" t="s">
        <v>19</v>
      </c>
      <c r="F772" s="241" t="s">
        <v>760</v>
      </c>
      <c r="G772" s="239"/>
      <c r="H772" s="242">
        <v>9.3000000000000007</v>
      </c>
      <c r="I772" s="243"/>
      <c r="J772" s="239"/>
      <c r="K772" s="239"/>
      <c r="L772" s="244"/>
      <c r="M772" s="245"/>
      <c r="N772" s="246"/>
      <c r="O772" s="246"/>
      <c r="P772" s="246"/>
      <c r="Q772" s="246"/>
      <c r="R772" s="246"/>
      <c r="S772" s="246"/>
      <c r="T772" s="24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8" t="s">
        <v>170</v>
      </c>
      <c r="AU772" s="248" t="s">
        <v>84</v>
      </c>
      <c r="AV772" s="14" t="s">
        <v>84</v>
      </c>
      <c r="AW772" s="14" t="s">
        <v>35</v>
      </c>
      <c r="AX772" s="14" t="s">
        <v>74</v>
      </c>
      <c r="AY772" s="248" t="s">
        <v>158</v>
      </c>
    </row>
    <row r="773" s="14" customFormat="1">
      <c r="A773" s="14"/>
      <c r="B773" s="238"/>
      <c r="C773" s="239"/>
      <c r="D773" s="221" t="s">
        <v>170</v>
      </c>
      <c r="E773" s="240" t="s">
        <v>19</v>
      </c>
      <c r="F773" s="241" t="s">
        <v>761</v>
      </c>
      <c r="G773" s="239"/>
      <c r="H773" s="242">
        <v>12.539999999999999</v>
      </c>
      <c r="I773" s="243"/>
      <c r="J773" s="239"/>
      <c r="K773" s="239"/>
      <c r="L773" s="244"/>
      <c r="M773" s="245"/>
      <c r="N773" s="246"/>
      <c r="O773" s="246"/>
      <c r="P773" s="246"/>
      <c r="Q773" s="246"/>
      <c r="R773" s="246"/>
      <c r="S773" s="246"/>
      <c r="T773" s="24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8" t="s">
        <v>170</v>
      </c>
      <c r="AU773" s="248" t="s">
        <v>84</v>
      </c>
      <c r="AV773" s="14" t="s">
        <v>84</v>
      </c>
      <c r="AW773" s="14" t="s">
        <v>35</v>
      </c>
      <c r="AX773" s="14" t="s">
        <v>74</v>
      </c>
      <c r="AY773" s="248" t="s">
        <v>158</v>
      </c>
    </row>
    <row r="774" s="14" customFormat="1">
      <c r="A774" s="14"/>
      <c r="B774" s="238"/>
      <c r="C774" s="239"/>
      <c r="D774" s="221" t="s">
        <v>170</v>
      </c>
      <c r="E774" s="240" t="s">
        <v>19</v>
      </c>
      <c r="F774" s="241" t="s">
        <v>762</v>
      </c>
      <c r="G774" s="239"/>
      <c r="H774" s="242">
        <v>19.649999999999999</v>
      </c>
      <c r="I774" s="243"/>
      <c r="J774" s="239"/>
      <c r="K774" s="239"/>
      <c r="L774" s="244"/>
      <c r="M774" s="245"/>
      <c r="N774" s="246"/>
      <c r="O774" s="246"/>
      <c r="P774" s="246"/>
      <c r="Q774" s="246"/>
      <c r="R774" s="246"/>
      <c r="S774" s="246"/>
      <c r="T774" s="24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48" t="s">
        <v>170</v>
      </c>
      <c r="AU774" s="248" t="s">
        <v>84</v>
      </c>
      <c r="AV774" s="14" t="s">
        <v>84</v>
      </c>
      <c r="AW774" s="14" t="s">
        <v>35</v>
      </c>
      <c r="AX774" s="14" t="s">
        <v>74</v>
      </c>
      <c r="AY774" s="248" t="s">
        <v>158</v>
      </c>
    </row>
    <row r="775" s="14" customFormat="1">
      <c r="A775" s="14"/>
      <c r="B775" s="238"/>
      <c r="C775" s="239"/>
      <c r="D775" s="221" t="s">
        <v>170</v>
      </c>
      <c r="E775" s="240" t="s">
        <v>19</v>
      </c>
      <c r="F775" s="241" t="s">
        <v>763</v>
      </c>
      <c r="G775" s="239"/>
      <c r="H775" s="242">
        <v>5.3899999999999997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8" t="s">
        <v>170</v>
      </c>
      <c r="AU775" s="248" t="s">
        <v>84</v>
      </c>
      <c r="AV775" s="14" t="s">
        <v>84</v>
      </c>
      <c r="AW775" s="14" t="s">
        <v>35</v>
      </c>
      <c r="AX775" s="14" t="s">
        <v>74</v>
      </c>
      <c r="AY775" s="248" t="s">
        <v>158</v>
      </c>
    </row>
    <row r="776" s="14" customFormat="1">
      <c r="A776" s="14"/>
      <c r="B776" s="238"/>
      <c r="C776" s="239"/>
      <c r="D776" s="221" t="s">
        <v>170</v>
      </c>
      <c r="E776" s="240" t="s">
        <v>19</v>
      </c>
      <c r="F776" s="241" t="s">
        <v>764</v>
      </c>
      <c r="G776" s="239"/>
      <c r="H776" s="242">
        <v>4.7400000000000002</v>
      </c>
      <c r="I776" s="243"/>
      <c r="J776" s="239"/>
      <c r="K776" s="239"/>
      <c r="L776" s="244"/>
      <c r="M776" s="245"/>
      <c r="N776" s="246"/>
      <c r="O776" s="246"/>
      <c r="P776" s="246"/>
      <c r="Q776" s="246"/>
      <c r="R776" s="246"/>
      <c r="S776" s="246"/>
      <c r="T776" s="24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8" t="s">
        <v>170</v>
      </c>
      <c r="AU776" s="248" t="s">
        <v>84</v>
      </c>
      <c r="AV776" s="14" t="s">
        <v>84</v>
      </c>
      <c r="AW776" s="14" t="s">
        <v>35</v>
      </c>
      <c r="AX776" s="14" t="s">
        <v>74</v>
      </c>
      <c r="AY776" s="248" t="s">
        <v>158</v>
      </c>
    </row>
    <row r="777" s="14" customFormat="1">
      <c r="A777" s="14"/>
      <c r="B777" s="238"/>
      <c r="C777" s="239"/>
      <c r="D777" s="221" t="s">
        <v>170</v>
      </c>
      <c r="E777" s="240" t="s">
        <v>19</v>
      </c>
      <c r="F777" s="241" t="s">
        <v>765</v>
      </c>
      <c r="G777" s="239"/>
      <c r="H777" s="242">
        <v>4.9400000000000004</v>
      </c>
      <c r="I777" s="243"/>
      <c r="J777" s="239"/>
      <c r="K777" s="239"/>
      <c r="L777" s="244"/>
      <c r="M777" s="245"/>
      <c r="N777" s="246"/>
      <c r="O777" s="246"/>
      <c r="P777" s="246"/>
      <c r="Q777" s="246"/>
      <c r="R777" s="246"/>
      <c r="S777" s="246"/>
      <c r="T777" s="24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8" t="s">
        <v>170</v>
      </c>
      <c r="AU777" s="248" t="s">
        <v>84</v>
      </c>
      <c r="AV777" s="14" t="s">
        <v>84</v>
      </c>
      <c r="AW777" s="14" t="s">
        <v>35</v>
      </c>
      <c r="AX777" s="14" t="s">
        <v>74</v>
      </c>
      <c r="AY777" s="248" t="s">
        <v>158</v>
      </c>
    </row>
    <row r="778" s="14" customFormat="1">
      <c r="A778" s="14"/>
      <c r="B778" s="238"/>
      <c r="C778" s="239"/>
      <c r="D778" s="221" t="s">
        <v>170</v>
      </c>
      <c r="E778" s="240" t="s">
        <v>19</v>
      </c>
      <c r="F778" s="241" t="s">
        <v>766</v>
      </c>
      <c r="G778" s="239"/>
      <c r="H778" s="242">
        <v>5.2999999999999998</v>
      </c>
      <c r="I778" s="243"/>
      <c r="J778" s="239"/>
      <c r="K778" s="239"/>
      <c r="L778" s="244"/>
      <c r="M778" s="245"/>
      <c r="N778" s="246"/>
      <c r="O778" s="246"/>
      <c r="P778" s="246"/>
      <c r="Q778" s="246"/>
      <c r="R778" s="246"/>
      <c r="S778" s="246"/>
      <c r="T778" s="24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8" t="s">
        <v>170</v>
      </c>
      <c r="AU778" s="248" t="s">
        <v>84</v>
      </c>
      <c r="AV778" s="14" t="s">
        <v>84</v>
      </c>
      <c r="AW778" s="14" t="s">
        <v>35</v>
      </c>
      <c r="AX778" s="14" t="s">
        <v>74</v>
      </c>
      <c r="AY778" s="248" t="s">
        <v>158</v>
      </c>
    </row>
    <row r="779" s="16" customFormat="1">
      <c r="A779" s="16"/>
      <c r="B779" s="261"/>
      <c r="C779" s="262"/>
      <c r="D779" s="221" t="s">
        <v>170</v>
      </c>
      <c r="E779" s="263" t="s">
        <v>19</v>
      </c>
      <c r="F779" s="264" t="s">
        <v>187</v>
      </c>
      <c r="G779" s="262"/>
      <c r="H779" s="265">
        <v>80.609999999999985</v>
      </c>
      <c r="I779" s="266"/>
      <c r="J779" s="262"/>
      <c r="K779" s="262"/>
      <c r="L779" s="267"/>
      <c r="M779" s="268"/>
      <c r="N779" s="269"/>
      <c r="O779" s="269"/>
      <c r="P779" s="269"/>
      <c r="Q779" s="269"/>
      <c r="R779" s="269"/>
      <c r="S779" s="269"/>
      <c r="T779" s="270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71" t="s">
        <v>170</v>
      </c>
      <c r="AU779" s="271" t="s">
        <v>84</v>
      </c>
      <c r="AV779" s="16" t="s">
        <v>188</v>
      </c>
      <c r="AW779" s="16" t="s">
        <v>35</v>
      </c>
      <c r="AX779" s="16" t="s">
        <v>74</v>
      </c>
      <c r="AY779" s="271" t="s">
        <v>158</v>
      </c>
    </row>
    <row r="780" s="13" customFormat="1">
      <c r="A780" s="13"/>
      <c r="B780" s="228"/>
      <c r="C780" s="229"/>
      <c r="D780" s="221" t="s">
        <v>170</v>
      </c>
      <c r="E780" s="230" t="s">
        <v>19</v>
      </c>
      <c r="F780" s="231" t="s">
        <v>767</v>
      </c>
      <c r="G780" s="229"/>
      <c r="H780" s="230" t="s">
        <v>19</v>
      </c>
      <c r="I780" s="232"/>
      <c r="J780" s="229"/>
      <c r="K780" s="229"/>
      <c r="L780" s="233"/>
      <c r="M780" s="234"/>
      <c r="N780" s="235"/>
      <c r="O780" s="235"/>
      <c r="P780" s="235"/>
      <c r="Q780" s="235"/>
      <c r="R780" s="235"/>
      <c r="S780" s="235"/>
      <c r="T780" s="23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7" t="s">
        <v>170</v>
      </c>
      <c r="AU780" s="237" t="s">
        <v>84</v>
      </c>
      <c r="AV780" s="13" t="s">
        <v>82</v>
      </c>
      <c r="AW780" s="13" t="s">
        <v>35</v>
      </c>
      <c r="AX780" s="13" t="s">
        <v>74</v>
      </c>
      <c r="AY780" s="237" t="s">
        <v>158</v>
      </c>
    </row>
    <row r="781" s="14" customFormat="1">
      <c r="A781" s="14"/>
      <c r="B781" s="238"/>
      <c r="C781" s="239"/>
      <c r="D781" s="221" t="s">
        <v>170</v>
      </c>
      <c r="E781" s="240" t="s">
        <v>19</v>
      </c>
      <c r="F781" s="241" t="s">
        <v>768</v>
      </c>
      <c r="G781" s="239"/>
      <c r="H781" s="242">
        <v>478.375</v>
      </c>
      <c r="I781" s="243"/>
      <c r="J781" s="239"/>
      <c r="K781" s="239"/>
      <c r="L781" s="244"/>
      <c r="M781" s="245"/>
      <c r="N781" s="246"/>
      <c r="O781" s="246"/>
      <c r="P781" s="246"/>
      <c r="Q781" s="246"/>
      <c r="R781" s="246"/>
      <c r="S781" s="246"/>
      <c r="T781" s="24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8" t="s">
        <v>170</v>
      </c>
      <c r="AU781" s="248" t="s">
        <v>84</v>
      </c>
      <c r="AV781" s="14" t="s">
        <v>84</v>
      </c>
      <c r="AW781" s="14" t="s">
        <v>35</v>
      </c>
      <c r="AX781" s="14" t="s">
        <v>74</v>
      </c>
      <c r="AY781" s="248" t="s">
        <v>158</v>
      </c>
    </row>
    <row r="782" s="14" customFormat="1">
      <c r="A782" s="14"/>
      <c r="B782" s="238"/>
      <c r="C782" s="239"/>
      <c r="D782" s="221" t="s">
        <v>170</v>
      </c>
      <c r="E782" s="240" t="s">
        <v>19</v>
      </c>
      <c r="F782" s="241" t="s">
        <v>769</v>
      </c>
      <c r="G782" s="239"/>
      <c r="H782" s="242">
        <v>221.41</v>
      </c>
      <c r="I782" s="243"/>
      <c r="J782" s="239"/>
      <c r="K782" s="239"/>
      <c r="L782" s="244"/>
      <c r="M782" s="245"/>
      <c r="N782" s="246"/>
      <c r="O782" s="246"/>
      <c r="P782" s="246"/>
      <c r="Q782" s="246"/>
      <c r="R782" s="246"/>
      <c r="S782" s="246"/>
      <c r="T782" s="24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8" t="s">
        <v>170</v>
      </c>
      <c r="AU782" s="248" t="s">
        <v>84</v>
      </c>
      <c r="AV782" s="14" t="s">
        <v>84</v>
      </c>
      <c r="AW782" s="14" t="s">
        <v>35</v>
      </c>
      <c r="AX782" s="14" t="s">
        <v>74</v>
      </c>
      <c r="AY782" s="248" t="s">
        <v>158</v>
      </c>
    </row>
    <row r="783" s="16" customFormat="1">
      <c r="A783" s="16"/>
      <c r="B783" s="261"/>
      <c r="C783" s="262"/>
      <c r="D783" s="221" t="s">
        <v>170</v>
      </c>
      <c r="E783" s="263" t="s">
        <v>19</v>
      </c>
      <c r="F783" s="264" t="s">
        <v>187</v>
      </c>
      <c r="G783" s="262"/>
      <c r="H783" s="265">
        <v>699.78499999999997</v>
      </c>
      <c r="I783" s="266"/>
      <c r="J783" s="262"/>
      <c r="K783" s="262"/>
      <c r="L783" s="267"/>
      <c r="M783" s="268"/>
      <c r="N783" s="269"/>
      <c r="O783" s="269"/>
      <c r="P783" s="269"/>
      <c r="Q783" s="269"/>
      <c r="R783" s="269"/>
      <c r="S783" s="269"/>
      <c r="T783" s="270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71" t="s">
        <v>170</v>
      </c>
      <c r="AU783" s="271" t="s">
        <v>84</v>
      </c>
      <c r="AV783" s="16" t="s">
        <v>188</v>
      </c>
      <c r="AW783" s="16" t="s">
        <v>35</v>
      </c>
      <c r="AX783" s="16" t="s">
        <v>74</v>
      </c>
      <c r="AY783" s="271" t="s">
        <v>158</v>
      </c>
    </row>
    <row r="784" s="15" customFormat="1">
      <c r="A784" s="15"/>
      <c r="B784" s="249"/>
      <c r="C784" s="250"/>
      <c r="D784" s="221" t="s">
        <v>170</v>
      </c>
      <c r="E784" s="251" t="s">
        <v>19</v>
      </c>
      <c r="F784" s="252" t="s">
        <v>175</v>
      </c>
      <c r="G784" s="250"/>
      <c r="H784" s="253">
        <v>1074.6949999999999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9" t="s">
        <v>170</v>
      </c>
      <c r="AU784" s="259" t="s">
        <v>84</v>
      </c>
      <c r="AV784" s="15" t="s">
        <v>165</v>
      </c>
      <c r="AW784" s="15" t="s">
        <v>35</v>
      </c>
      <c r="AX784" s="15" t="s">
        <v>82</v>
      </c>
      <c r="AY784" s="259" t="s">
        <v>158</v>
      </c>
    </row>
    <row r="785" s="2" customFormat="1" ht="16.5" customHeight="1">
      <c r="A785" s="41"/>
      <c r="B785" s="42"/>
      <c r="C785" s="272" t="s">
        <v>770</v>
      </c>
      <c r="D785" s="272" t="s">
        <v>244</v>
      </c>
      <c r="E785" s="273" t="s">
        <v>771</v>
      </c>
      <c r="F785" s="274" t="s">
        <v>772</v>
      </c>
      <c r="G785" s="275" t="s">
        <v>316</v>
      </c>
      <c r="H785" s="276">
        <v>1128.4300000000001</v>
      </c>
      <c r="I785" s="277"/>
      <c r="J785" s="278">
        <f>ROUND(I785*H785,2)</f>
        <v>0</v>
      </c>
      <c r="K785" s="274" t="s">
        <v>247</v>
      </c>
      <c r="L785" s="279"/>
      <c r="M785" s="280" t="s">
        <v>19</v>
      </c>
      <c r="N785" s="281" t="s">
        <v>45</v>
      </c>
      <c r="O785" s="87"/>
      <c r="P785" s="217">
        <f>O785*H785</f>
        <v>0</v>
      </c>
      <c r="Q785" s="217">
        <v>0.001</v>
      </c>
      <c r="R785" s="217">
        <f>Q785*H785</f>
        <v>1.12843</v>
      </c>
      <c r="S785" s="217">
        <v>0</v>
      </c>
      <c r="T785" s="218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19" t="s">
        <v>228</v>
      </c>
      <c r="AT785" s="219" t="s">
        <v>244</v>
      </c>
      <c r="AU785" s="219" t="s">
        <v>84</v>
      </c>
      <c r="AY785" s="20" t="s">
        <v>158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20" t="s">
        <v>82</v>
      </c>
      <c r="BK785" s="220">
        <f>ROUND(I785*H785,2)</f>
        <v>0</v>
      </c>
      <c r="BL785" s="20" t="s">
        <v>165</v>
      </c>
      <c r="BM785" s="219" t="s">
        <v>773</v>
      </c>
    </row>
    <row r="786" s="2" customFormat="1">
      <c r="A786" s="41"/>
      <c r="B786" s="42"/>
      <c r="C786" s="43"/>
      <c r="D786" s="221" t="s">
        <v>167</v>
      </c>
      <c r="E786" s="43"/>
      <c r="F786" s="222" t="s">
        <v>772</v>
      </c>
      <c r="G786" s="43"/>
      <c r="H786" s="43"/>
      <c r="I786" s="223"/>
      <c r="J786" s="43"/>
      <c r="K786" s="43"/>
      <c r="L786" s="47"/>
      <c r="M786" s="224"/>
      <c r="N786" s="225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167</v>
      </c>
      <c r="AU786" s="20" t="s">
        <v>84</v>
      </c>
    </row>
    <row r="787" s="14" customFormat="1">
      <c r="A787" s="14"/>
      <c r="B787" s="238"/>
      <c r="C787" s="239"/>
      <c r="D787" s="221" t="s">
        <v>170</v>
      </c>
      <c r="E787" s="240" t="s">
        <v>19</v>
      </c>
      <c r="F787" s="241" t="s">
        <v>774</v>
      </c>
      <c r="G787" s="239"/>
      <c r="H787" s="242">
        <v>1128.4300000000001</v>
      </c>
      <c r="I787" s="243"/>
      <c r="J787" s="239"/>
      <c r="K787" s="239"/>
      <c r="L787" s="244"/>
      <c r="M787" s="245"/>
      <c r="N787" s="246"/>
      <c r="O787" s="246"/>
      <c r="P787" s="246"/>
      <c r="Q787" s="246"/>
      <c r="R787" s="246"/>
      <c r="S787" s="246"/>
      <c r="T787" s="24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8" t="s">
        <v>170</v>
      </c>
      <c r="AU787" s="248" t="s">
        <v>84</v>
      </c>
      <c r="AV787" s="14" t="s">
        <v>84</v>
      </c>
      <c r="AW787" s="14" t="s">
        <v>35</v>
      </c>
      <c r="AX787" s="14" t="s">
        <v>82</v>
      </c>
      <c r="AY787" s="248" t="s">
        <v>158</v>
      </c>
    </row>
    <row r="788" s="2" customFormat="1" ht="33" customHeight="1">
      <c r="A788" s="41"/>
      <c r="B788" s="42"/>
      <c r="C788" s="208" t="s">
        <v>775</v>
      </c>
      <c r="D788" s="208" t="s">
        <v>160</v>
      </c>
      <c r="E788" s="209" t="s">
        <v>776</v>
      </c>
      <c r="F788" s="210" t="s">
        <v>777</v>
      </c>
      <c r="G788" s="211" t="s">
        <v>316</v>
      </c>
      <c r="H788" s="212">
        <v>44.700000000000003</v>
      </c>
      <c r="I788" s="213"/>
      <c r="J788" s="214">
        <f>ROUND(I788*H788,2)</f>
        <v>0</v>
      </c>
      <c r="K788" s="210" t="s">
        <v>164</v>
      </c>
      <c r="L788" s="47"/>
      <c r="M788" s="215" t="s">
        <v>19</v>
      </c>
      <c r="N788" s="216" t="s">
        <v>45</v>
      </c>
      <c r="O788" s="87"/>
      <c r="P788" s="217">
        <f>O788*H788</f>
        <v>0</v>
      </c>
      <c r="Q788" s="217">
        <v>0</v>
      </c>
      <c r="R788" s="217">
        <f>Q788*H788</f>
        <v>0</v>
      </c>
      <c r="S788" s="217">
        <v>0</v>
      </c>
      <c r="T788" s="218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19" t="s">
        <v>165</v>
      </c>
      <c r="AT788" s="219" t="s">
        <v>160</v>
      </c>
      <c r="AU788" s="219" t="s">
        <v>84</v>
      </c>
      <c r="AY788" s="20" t="s">
        <v>158</v>
      </c>
      <c r="BE788" s="220">
        <f>IF(N788="základní",J788,0)</f>
        <v>0</v>
      </c>
      <c r="BF788" s="220">
        <f>IF(N788="snížená",J788,0)</f>
        <v>0</v>
      </c>
      <c r="BG788" s="220">
        <f>IF(N788="zákl. přenesená",J788,0)</f>
        <v>0</v>
      </c>
      <c r="BH788" s="220">
        <f>IF(N788="sníž. přenesená",J788,0)</f>
        <v>0</v>
      </c>
      <c r="BI788" s="220">
        <f>IF(N788="nulová",J788,0)</f>
        <v>0</v>
      </c>
      <c r="BJ788" s="20" t="s">
        <v>82</v>
      </c>
      <c r="BK788" s="220">
        <f>ROUND(I788*H788,2)</f>
        <v>0</v>
      </c>
      <c r="BL788" s="20" t="s">
        <v>165</v>
      </c>
      <c r="BM788" s="219" t="s">
        <v>778</v>
      </c>
    </row>
    <row r="789" s="2" customFormat="1">
      <c r="A789" s="41"/>
      <c r="B789" s="42"/>
      <c r="C789" s="43"/>
      <c r="D789" s="221" t="s">
        <v>167</v>
      </c>
      <c r="E789" s="43"/>
      <c r="F789" s="222" t="s">
        <v>777</v>
      </c>
      <c r="G789" s="43"/>
      <c r="H789" s="43"/>
      <c r="I789" s="223"/>
      <c r="J789" s="43"/>
      <c r="K789" s="43"/>
      <c r="L789" s="47"/>
      <c r="M789" s="224"/>
      <c r="N789" s="225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167</v>
      </c>
      <c r="AU789" s="20" t="s">
        <v>84</v>
      </c>
    </row>
    <row r="790" s="2" customFormat="1">
      <c r="A790" s="41"/>
      <c r="B790" s="42"/>
      <c r="C790" s="43"/>
      <c r="D790" s="226" t="s">
        <v>168</v>
      </c>
      <c r="E790" s="43"/>
      <c r="F790" s="227" t="s">
        <v>779</v>
      </c>
      <c r="G790" s="43"/>
      <c r="H790" s="43"/>
      <c r="I790" s="223"/>
      <c r="J790" s="43"/>
      <c r="K790" s="43"/>
      <c r="L790" s="47"/>
      <c r="M790" s="224"/>
      <c r="N790" s="225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168</v>
      </c>
      <c r="AU790" s="20" t="s">
        <v>84</v>
      </c>
    </row>
    <row r="791" s="13" customFormat="1">
      <c r="A791" s="13"/>
      <c r="B791" s="228"/>
      <c r="C791" s="229"/>
      <c r="D791" s="221" t="s">
        <v>170</v>
      </c>
      <c r="E791" s="230" t="s">
        <v>19</v>
      </c>
      <c r="F791" s="231" t="s">
        <v>780</v>
      </c>
      <c r="G791" s="229"/>
      <c r="H791" s="230" t="s">
        <v>19</v>
      </c>
      <c r="I791" s="232"/>
      <c r="J791" s="229"/>
      <c r="K791" s="229"/>
      <c r="L791" s="233"/>
      <c r="M791" s="234"/>
      <c r="N791" s="235"/>
      <c r="O791" s="235"/>
      <c r="P791" s="235"/>
      <c r="Q791" s="235"/>
      <c r="R791" s="235"/>
      <c r="S791" s="235"/>
      <c r="T791" s="23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7" t="s">
        <v>170</v>
      </c>
      <c r="AU791" s="237" t="s">
        <v>84</v>
      </c>
      <c r="AV791" s="13" t="s">
        <v>82</v>
      </c>
      <c r="AW791" s="13" t="s">
        <v>35</v>
      </c>
      <c r="AX791" s="13" t="s">
        <v>74</v>
      </c>
      <c r="AY791" s="237" t="s">
        <v>158</v>
      </c>
    </row>
    <row r="792" s="13" customFormat="1">
      <c r="A792" s="13"/>
      <c r="B792" s="228"/>
      <c r="C792" s="229"/>
      <c r="D792" s="221" t="s">
        <v>170</v>
      </c>
      <c r="E792" s="230" t="s">
        <v>19</v>
      </c>
      <c r="F792" s="231" t="s">
        <v>781</v>
      </c>
      <c r="G792" s="229"/>
      <c r="H792" s="230" t="s">
        <v>19</v>
      </c>
      <c r="I792" s="232"/>
      <c r="J792" s="229"/>
      <c r="K792" s="229"/>
      <c r="L792" s="233"/>
      <c r="M792" s="234"/>
      <c r="N792" s="235"/>
      <c r="O792" s="235"/>
      <c r="P792" s="235"/>
      <c r="Q792" s="235"/>
      <c r="R792" s="235"/>
      <c r="S792" s="235"/>
      <c r="T792" s="23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7" t="s">
        <v>170</v>
      </c>
      <c r="AU792" s="237" t="s">
        <v>84</v>
      </c>
      <c r="AV792" s="13" t="s">
        <v>82</v>
      </c>
      <c r="AW792" s="13" t="s">
        <v>35</v>
      </c>
      <c r="AX792" s="13" t="s">
        <v>74</v>
      </c>
      <c r="AY792" s="237" t="s">
        <v>158</v>
      </c>
    </row>
    <row r="793" s="14" customFormat="1">
      <c r="A793" s="14"/>
      <c r="B793" s="238"/>
      <c r="C793" s="239"/>
      <c r="D793" s="221" t="s">
        <v>170</v>
      </c>
      <c r="E793" s="240" t="s">
        <v>19</v>
      </c>
      <c r="F793" s="241" t="s">
        <v>755</v>
      </c>
      <c r="G793" s="239"/>
      <c r="H793" s="242">
        <v>40.799999999999997</v>
      </c>
      <c r="I793" s="243"/>
      <c r="J793" s="239"/>
      <c r="K793" s="239"/>
      <c r="L793" s="244"/>
      <c r="M793" s="245"/>
      <c r="N793" s="246"/>
      <c r="O793" s="246"/>
      <c r="P793" s="246"/>
      <c r="Q793" s="246"/>
      <c r="R793" s="246"/>
      <c r="S793" s="246"/>
      <c r="T793" s="24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8" t="s">
        <v>170</v>
      </c>
      <c r="AU793" s="248" t="s">
        <v>84</v>
      </c>
      <c r="AV793" s="14" t="s">
        <v>84</v>
      </c>
      <c r="AW793" s="14" t="s">
        <v>35</v>
      </c>
      <c r="AX793" s="14" t="s">
        <v>74</v>
      </c>
      <c r="AY793" s="248" t="s">
        <v>158</v>
      </c>
    </row>
    <row r="794" s="14" customFormat="1">
      <c r="A794" s="14"/>
      <c r="B794" s="238"/>
      <c r="C794" s="239"/>
      <c r="D794" s="221" t="s">
        <v>170</v>
      </c>
      <c r="E794" s="240" t="s">
        <v>19</v>
      </c>
      <c r="F794" s="241" t="s">
        <v>756</v>
      </c>
      <c r="G794" s="239"/>
      <c r="H794" s="242">
        <v>3.8999999999999999</v>
      </c>
      <c r="I794" s="243"/>
      <c r="J794" s="239"/>
      <c r="K794" s="239"/>
      <c r="L794" s="244"/>
      <c r="M794" s="245"/>
      <c r="N794" s="246"/>
      <c r="O794" s="246"/>
      <c r="P794" s="246"/>
      <c r="Q794" s="246"/>
      <c r="R794" s="246"/>
      <c r="S794" s="246"/>
      <c r="T794" s="24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8" t="s">
        <v>170</v>
      </c>
      <c r="AU794" s="248" t="s">
        <v>84</v>
      </c>
      <c r="AV794" s="14" t="s">
        <v>84</v>
      </c>
      <c r="AW794" s="14" t="s">
        <v>35</v>
      </c>
      <c r="AX794" s="14" t="s">
        <v>74</v>
      </c>
      <c r="AY794" s="248" t="s">
        <v>158</v>
      </c>
    </row>
    <row r="795" s="15" customFormat="1">
      <c r="A795" s="15"/>
      <c r="B795" s="249"/>
      <c r="C795" s="250"/>
      <c r="D795" s="221" t="s">
        <v>170</v>
      </c>
      <c r="E795" s="251" t="s">
        <v>19</v>
      </c>
      <c r="F795" s="252" t="s">
        <v>175</v>
      </c>
      <c r="G795" s="250"/>
      <c r="H795" s="253">
        <v>44.699999999999996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9" t="s">
        <v>170</v>
      </c>
      <c r="AU795" s="259" t="s">
        <v>84</v>
      </c>
      <c r="AV795" s="15" t="s">
        <v>165</v>
      </c>
      <c r="AW795" s="15" t="s">
        <v>35</v>
      </c>
      <c r="AX795" s="15" t="s">
        <v>82</v>
      </c>
      <c r="AY795" s="259" t="s">
        <v>158</v>
      </c>
    </row>
    <row r="796" s="2" customFormat="1" ht="16.5" customHeight="1">
      <c r="A796" s="41"/>
      <c r="B796" s="42"/>
      <c r="C796" s="272" t="s">
        <v>782</v>
      </c>
      <c r="D796" s="272" t="s">
        <v>244</v>
      </c>
      <c r="E796" s="273" t="s">
        <v>783</v>
      </c>
      <c r="F796" s="274" t="s">
        <v>784</v>
      </c>
      <c r="G796" s="275" t="s">
        <v>316</v>
      </c>
      <c r="H796" s="276">
        <v>46.935000000000002</v>
      </c>
      <c r="I796" s="277"/>
      <c r="J796" s="278">
        <f>ROUND(I796*H796,2)</f>
        <v>0</v>
      </c>
      <c r="K796" s="274" t="s">
        <v>164</v>
      </c>
      <c r="L796" s="279"/>
      <c r="M796" s="280" t="s">
        <v>19</v>
      </c>
      <c r="N796" s="281" t="s">
        <v>45</v>
      </c>
      <c r="O796" s="87"/>
      <c r="P796" s="217">
        <f>O796*H796</f>
        <v>0</v>
      </c>
      <c r="Q796" s="217">
        <v>0.00029999999999999997</v>
      </c>
      <c r="R796" s="217">
        <f>Q796*H796</f>
        <v>0.014080499999999999</v>
      </c>
      <c r="S796" s="217">
        <v>0</v>
      </c>
      <c r="T796" s="218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19" t="s">
        <v>228</v>
      </c>
      <c r="AT796" s="219" t="s">
        <v>244</v>
      </c>
      <c r="AU796" s="219" t="s">
        <v>84</v>
      </c>
      <c r="AY796" s="20" t="s">
        <v>158</v>
      </c>
      <c r="BE796" s="220">
        <f>IF(N796="základní",J796,0)</f>
        <v>0</v>
      </c>
      <c r="BF796" s="220">
        <f>IF(N796="snížená",J796,0)</f>
        <v>0</v>
      </c>
      <c r="BG796" s="220">
        <f>IF(N796="zákl. přenesená",J796,0)</f>
        <v>0</v>
      </c>
      <c r="BH796" s="220">
        <f>IF(N796="sníž. přenesená",J796,0)</f>
        <v>0</v>
      </c>
      <c r="BI796" s="220">
        <f>IF(N796="nulová",J796,0)</f>
        <v>0</v>
      </c>
      <c r="BJ796" s="20" t="s">
        <v>82</v>
      </c>
      <c r="BK796" s="220">
        <f>ROUND(I796*H796,2)</f>
        <v>0</v>
      </c>
      <c r="BL796" s="20" t="s">
        <v>165</v>
      </c>
      <c r="BM796" s="219" t="s">
        <v>785</v>
      </c>
    </row>
    <row r="797" s="2" customFormat="1">
      <c r="A797" s="41"/>
      <c r="B797" s="42"/>
      <c r="C797" s="43"/>
      <c r="D797" s="221" t="s">
        <v>167</v>
      </c>
      <c r="E797" s="43"/>
      <c r="F797" s="222" t="s">
        <v>784</v>
      </c>
      <c r="G797" s="43"/>
      <c r="H797" s="43"/>
      <c r="I797" s="223"/>
      <c r="J797" s="43"/>
      <c r="K797" s="43"/>
      <c r="L797" s="47"/>
      <c r="M797" s="224"/>
      <c r="N797" s="225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167</v>
      </c>
      <c r="AU797" s="20" t="s">
        <v>84</v>
      </c>
    </row>
    <row r="798" s="14" customFormat="1">
      <c r="A798" s="14"/>
      <c r="B798" s="238"/>
      <c r="C798" s="239"/>
      <c r="D798" s="221" t="s">
        <v>170</v>
      </c>
      <c r="E798" s="240" t="s">
        <v>19</v>
      </c>
      <c r="F798" s="241" t="s">
        <v>786</v>
      </c>
      <c r="G798" s="239"/>
      <c r="H798" s="242">
        <v>46.935000000000002</v>
      </c>
      <c r="I798" s="243"/>
      <c r="J798" s="239"/>
      <c r="K798" s="239"/>
      <c r="L798" s="244"/>
      <c r="M798" s="245"/>
      <c r="N798" s="246"/>
      <c r="O798" s="246"/>
      <c r="P798" s="246"/>
      <c r="Q798" s="246"/>
      <c r="R798" s="246"/>
      <c r="S798" s="246"/>
      <c r="T798" s="24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8" t="s">
        <v>170</v>
      </c>
      <c r="AU798" s="248" t="s">
        <v>84</v>
      </c>
      <c r="AV798" s="14" t="s">
        <v>84</v>
      </c>
      <c r="AW798" s="14" t="s">
        <v>35</v>
      </c>
      <c r="AX798" s="14" t="s">
        <v>82</v>
      </c>
      <c r="AY798" s="248" t="s">
        <v>158</v>
      </c>
    </row>
    <row r="799" s="2" customFormat="1" ht="16.5" customHeight="1">
      <c r="A799" s="41"/>
      <c r="B799" s="42"/>
      <c r="C799" s="208" t="s">
        <v>787</v>
      </c>
      <c r="D799" s="208" t="s">
        <v>160</v>
      </c>
      <c r="E799" s="209" t="s">
        <v>788</v>
      </c>
      <c r="F799" s="210" t="s">
        <v>789</v>
      </c>
      <c r="G799" s="211" t="s">
        <v>105</v>
      </c>
      <c r="H799" s="212">
        <v>49.137</v>
      </c>
      <c r="I799" s="213"/>
      <c r="J799" s="214">
        <f>ROUND(I799*H799,2)</f>
        <v>0</v>
      </c>
      <c r="K799" s="210" t="s">
        <v>164</v>
      </c>
      <c r="L799" s="47"/>
      <c r="M799" s="215" t="s">
        <v>19</v>
      </c>
      <c r="N799" s="216" t="s">
        <v>45</v>
      </c>
      <c r="O799" s="87"/>
      <c r="P799" s="217">
        <f>O799*H799</f>
        <v>0</v>
      </c>
      <c r="Q799" s="217">
        <v>0.025000000000000001</v>
      </c>
      <c r="R799" s="217">
        <f>Q799*H799</f>
        <v>1.2284250000000001</v>
      </c>
      <c r="S799" s="217">
        <v>0</v>
      </c>
      <c r="T799" s="218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19" t="s">
        <v>165</v>
      </c>
      <c r="AT799" s="219" t="s">
        <v>160</v>
      </c>
      <c r="AU799" s="219" t="s">
        <v>84</v>
      </c>
      <c r="AY799" s="20" t="s">
        <v>158</v>
      </c>
      <c r="BE799" s="220">
        <f>IF(N799="základní",J799,0)</f>
        <v>0</v>
      </c>
      <c r="BF799" s="220">
        <f>IF(N799="snížená",J799,0)</f>
        <v>0</v>
      </c>
      <c r="BG799" s="220">
        <f>IF(N799="zákl. přenesená",J799,0)</f>
        <v>0</v>
      </c>
      <c r="BH799" s="220">
        <f>IF(N799="sníž. přenesená",J799,0)</f>
        <v>0</v>
      </c>
      <c r="BI799" s="220">
        <f>IF(N799="nulová",J799,0)</f>
        <v>0</v>
      </c>
      <c r="BJ799" s="20" t="s">
        <v>82</v>
      </c>
      <c r="BK799" s="220">
        <f>ROUND(I799*H799,2)</f>
        <v>0</v>
      </c>
      <c r="BL799" s="20" t="s">
        <v>165</v>
      </c>
      <c r="BM799" s="219" t="s">
        <v>790</v>
      </c>
    </row>
    <row r="800" s="2" customFormat="1">
      <c r="A800" s="41"/>
      <c r="B800" s="42"/>
      <c r="C800" s="43"/>
      <c r="D800" s="221" t="s">
        <v>167</v>
      </c>
      <c r="E800" s="43"/>
      <c r="F800" s="222" t="s">
        <v>789</v>
      </c>
      <c r="G800" s="43"/>
      <c r="H800" s="43"/>
      <c r="I800" s="223"/>
      <c r="J800" s="43"/>
      <c r="K800" s="43"/>
      <c r="L800" s="47"/>
      <c r="M800" s="224"/>
      <c r="N800" s="225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167</v>
      </c>
      <c r="AU800" s="20" t="s">
        <v>84</v>
      </c>
    </row>
    <row r="801" s="2" customFormat="1">
      <c r="A801" s="41"/>
      <c r="B801" s="42"/>
      <c r="C801" s="43"/>
      <c r="D801" s="226" t="s">
        <v>168</v>
      </c>
      <c r="E801" s="43"/>
      <c r="F801" s="227" t="s">
        <v>791</v>
      </c>
      <c r="G801" s="43"/>
      <c r="H801" s="43"/>
      <c r="I801" s="223"/>
      <c r="J801" s="43"/>
      <c r="K801" s="43"/>
      <c r="L801" s="47"/>
      <c r="M801" s="224"/>
      <c r="N801" s="225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168</v>
      </c>
      <c r="AU801" s="20" t="s">
        <v>84</v>
      </c>
    </row>
    <row r="802" s="13" customFormat="1">
      <c r="A802" s="13"/>
      <c r="B802" s="228"/>
      <c r="C802" s="229"/>
      <c r="D802" s="221" t="s">
        <v>170</v>
      </c>
      <c r="E802" s="230" t="s">
        <v>19</v>
      </c>
      <c r="F802" s="231" t="s">
        <v>729</v>
      </c>
      <c r="G802" s="229"/>
      <c r="H802" s="230" t="s">
        <v>19</v>
      </c>
      <c r="I802" s="232"/>
      <c r="J802" s="229"/>
      <c r="K802" s="229"/>
      <c r="L802" s="233"/>
      <c r="M802" s="234"/>
      <c r="N802" s="235"/>
      <c r="O802" s="235"/>
      <c r="P802" s="235"/>
      <c r="Q802" s="235"/>
      <c r="R802" s="235"/>
      <c r="S802" s="235"/>
      <c r="T802" s="23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7" t="s">
        <v>170</v>
      </c>
      <c r="AU802" s="237" t="s">
        <v>84</v>
      </c>
      <c r="AV802" s="13" t="s">
        <v>82</v>
      </c>
      <c r="AW802" s="13" t="s">
        <v>35</v>
      </c>
      <c r="AX802" s="13" t="s">
        <v>74</v>
      </c>
      <c r="AY802" s="237" t="s">
        <v>158</v>
      </c>
    </row>
    <row r="803" s="14" customFormat="1">
      <c r="A803" s="14"/>
      <c r="B803" s="238"/>
      <c r="C803" s="239"/>
      <c r="D803" s="221" t="s">
        <v>170</v>
      </c>
      <c r="E803" s="240" t="s">
        <v>19</v>
      </c>
      <c r="F803" s="241" t="s">
        <v>792</v>
      </c>
      <c r="G803" s="239"/>
      <c r="H803" s="242">
        <v>49.137</v>
      </c>
      <c r="I803" s="243"/>
      <c r="J803" s="239"/>
      <c r="K803" s="239"/>
      <c r="L803" s="244"/>
      <c r="M803" s="245"/>
      <c r="N803" s="246"/>
      <c r="O803" s="246"/>
      <c r="P803" s="246"/>
      <c r="Q803" s="246"/>
      <c r="R803" s="246"/>
      <c r="S803" s="246"/>
      <c r="T803" s="24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8" t="s">
        <v>170</v>
      </c>
      <c r="AU803" s="248" t="s">
        <v>84</v>
      </c>
      <c r="AV803" s="14" t="s">
        <v>84</v>
      </c>
      <c r="AW803" s="14" t="s">
        <v>35</v>
      </c>
      <c r="AX803" s="14" t="s">
        <v>74</v>
      </c>
      <c r="AY803" s="248" t="s">
        <v>158</v>
      </c>
    </row>
    <row r="804" s="15" customFormat="1">
      <c r="A804" s="15"/>
      <c r="B804" s="249"/>
      <c r="C804" s="250"/>
      <c r="D804" s="221" t="s">
        <v>170</v>
      </c>
      <c r="E804" s="251" t="s">
        <v>19</v>
      </c>
      <c r="F804" s="252" t="s">
        <v>175</v>
      </c>
      <c r="G804" s="250"/>
      <c r="H804" s="253">
        <v>49.137</v>
      </c>
      <c r="I804" s="254"/>
      <c r="J804" s="250"/>
      <c r="K804" s="250"/>
      <c r="L804" s="255"/>
      <c r="M804" s="256"/>
      <c r="N804" s="257"/>
      <c r="O804" s="257"/>
      <c r="P804" s="257"/>
      <c r="Q804" s="257"/>
      <c r="R804" s="257"/>
      <c r="S804" s="257"/>
      <c r="T804" s="258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9" t="s">
        <v>170</v>
      </c>
      <c r="AU804" s="259" t="s">
        <v>84</v>
      </c>
      <c r="AV804" s="15" t="s">
        <v>165</v>
      </c>
      <c r="AW804" s="15" t="s">
        <v>35</v>
      </c>
      <c r="AX804" s="15" t="s">
        <v>82</v>
      </c>
      <c r="AY804" s="259" t="s">
        <v>158</v>
      </c>
    </row>
    <row r="805" s="2" customFormat="1" ht="21.75" customHeight="1">
      <c r="A805" s="41"/>
      <c r="B805" s="42"/>
      <c r="C805" s="208" t="s">
        <v>793</v>
      </c>
      <c r="D805" s="208" t="s">
        <v>160</v>
      </c>
      <c r="E805" s="209" t="s">
        <v>794</v>
      </c>
      <c r="F805" s="210" t="s">
        <v>795</v>
      </c>
      <c r="G805" s="211" t="s">
        <v>163</v>
      </c>
      <c r="H805" s="212">
        <v>127.649</v>
      </c>
      <c r="I805" s="213"/>
      <c r="J805" s="214">
        <f>ROUND(I805*H805,2)</f>
        <v>0</v>
      </c>
      <c r="K805" s="210" t="s">
        <v>164</v>
      </c>
      <c r="L805" s="47"/>
      <c r="M805" s="215" t="s">
        <v>19</v>
      </c>
      <c r="N805" s="216" t="s">
        <v>45</v>
      </c>
      <c r="O805" s="87"/>
      <c r="P805" s="217">
        <f>O805*H805</f>
        <v>0</v>
      </c>
      <c r="Q805" s="217">
        <v>2.5018699999999998</v>
      </c>
      <c r="R805" s="217">
        <f>Q805*H805</f>
        <v>319.36120362999998</v>
      </c>
      <c r="S805" s="217">
        <v>0</v>
      </c>
      <c r="T805" s="218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19" t="s">
        <v>165</v>
      </c>
      <c r="AT805" s="219" t="s">
        <v>160</v>
      </c>
      <c r="AU805" s="219" t="s">
        <v>84</v>
      </c>
      <c r="AY805" s="20" t="s">
        <v>158</v>
      </c>
      <c r="BE805" s="220">
        <f>IF(N805="základní",J805,0)</f>
        <v>0</v>
      </c>
      <c r="BF805" s="220">
        <f>IF(N805="snížená",J805,0)</f>
        <v>0</v>
      </c>
      <c r="BG805" s="220">
        <f>IF(N805="zákl. přenesená",J805,0)</f>
        <v>0</v>
      </c>
      <c r="BH805" s="220">
        <f>IF(N805="sníž. přenesená",J805,0)</f>
        <v>0</v>
      </c>
      <c r="BI805" s="220">
        <f>IF(N805="nulová",J805,0)</f>
        <v>0</v>
      </c>
      <c r="BJ805" s="20" t="s">
        <v>82</v>
      </c>
      <c r="BK805" s="220">
        <f>ROUND(I805*H805,2)</f>
        <v>0</v>
      </c>
      <c r="BL805" s="20" t="s">
        <v>165</v>
      </c>
      <c r="BM805" s="219" t="s">
        <v>796</v>
      </c>
    </row>
    <row r="806" s="2" customFormat="1">
      <c r="A806" s="41"/>
      <c r="B806" s="42"/>
      <c r="C806" s="43"/>
      <c r="D806" s="221" t="s">
        <v>167</v>
      </c>
      <c r="E806" s="43"/>
      <c r="F806" s="222" t="s">
        <v>795</v>
      </c>
      <c r="G806" s="43"/>
      <c r="H806" s="43"/>
      <c r="I806" s="223"/>
      <c r="J806" s="43"/>
      <c r="K806" s="43"/>
      <c r="L806" s="47"/>
      <c r="M806" s="224"/>
      <c r="N806" s="225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167</v>
      </c>
      <c r="AU806" s="20" t="s">
        <v>84</v>
      </c>
    </row>
    <row r="807" s="2" customFormat="1">
      <c r="A807" s="41"/>
      <c r="B807" s="42"/>
      <c r="C807" s="43"/>
      <c r="D807" s="226" t="s">
        <v>168</v>
      </c>
      <c r="E807" s="43"/>
      <c r="F807" s="227" t="s">
        <v>797</v>
      </c>
      <c r="G807" s="43"/>
      <c r="H807" s="43"/>
      <c r="I807" s="223"/>
      <c r="J807" s="43"/>
      <c r="K807" s="43"/>
      <c r="L807" s="47"/>
      <c r="M807" s="224"/>
      <c r="N807" s="225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168</v>
      </c>
      <c r="AU807" s="20" t="s">
        <v>84</v>
      </c>
    </row>
    <row r="808" s="13" customFormat="1">
      <c r="A808" s="13"/>
      <c r="B808" s="228"/>
      <c r="C808" s="229"/>
      <c r="D808" s="221" t="s">
        <v>170</v>
      </c>
      <c r="E808" s="230" t="s">
        <v>19</v>
      </c>
      <c r="F808" s="231" t="s">
        <v>798</v>
      </c>
      <c r="G808" s="229"/>
      <c r="H808" s="230" t="s">
        <v>19</v>
      </c>
      <c r="I808" s="232"/>
      <c r="J808" s="229"/>
      <c r="K808" s="229"/>
      <c r="L808" s="233"/>
      <c r="M808" s="234"/>
      <c r="N808" s="235"/>
      <c r="O808" s="235"/>
      <c r="P808" s="235"/>
      <c r="Q808" s="235"/>
      <c r="R808" s="235"/>
      <c r="S808" s="235"/>
      <c r="T808" s="23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7" t="s">
        <v>170</v>
      </c>
      <c r="AU808" s="237" t="s">
        <v>84</v>
      </c>
      <c r="AV808" s="13" t="s">
        <v>82</v>
      </c>
      <c r="AW808" s="13" t="s">
        <v>35</v>
      </c>
      <c r="AX808" s="13" t="s">
        <v>74</v>
      </c>
      <c r="AY808" s="237" t="s">
        <v>158</v>
      </c>
    </row>
    <row r="809" s="14" customFormat="1">
      <c r="A809" s="14"/>
      <c r="B809" s="238"/>
      <c r="C809" s="239"/>
      <c r="D809" s="221" t="s">
        <v>170</v>
      </c>
      <c r="E809" s="240" t="s">
        <v>19</v>
      </c>
      <c r="F809" s="241" t="s">
        <v>799</v>
      </c>
      <c r="G809" s="239"/>
      <c r="H809" s="242">
        <v>9.8330000000000002</v>
      </c>
      <c r="I809" s="243"/>
      <c r="J809" s="239"/>
      <c r="K809" s="239"/>
      <c r="L809" s="244"/>
      <c r="M809" s="245"/>
      <c r="N809" s="246"/>
      <c r="O809" s="246"/>
      <c r="P809" s="246"/>
      <c r="Q809" s="246"/>
      <c r="R809" s="246"/>
      <c r="S809" s="246"/>
      <c r="T809" s="24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8" t="s">
        <v>170</v>
      </c>
      <c r="AU809" s="248" t="s">
        <v>84</v>
      </c>
      <c r="AV809" s="14" t="s">
        <v>84</v>
      </c>
      <c r="AW809" s="14" t="s">
        <v>35</v>
      </c>
      <c r="AX809" s="14" t="s">
        <v>74</v>
      </c>
      <c r="AY809" s="248" t="s">
        <v>158</v>
      </c>
    </row>
    <row r="810" s="14" customFormat="1">
      <c r="A810" s="14"/>
      <c r="B810" s="238"/>
      <c r="C810" s="239"/>
      <c r="D810" s="221" t="s">
        <v>170</v>
      </c>
      <c r="E810" s="240" t="s">
        <v>19</v>
      </c>
      <c r="F810" s="241" t="s">
        <v>800</v>
      </c>
      <c r="G810" s="239"/>
      <c r="H810" s="242">
        <v>117.816</v>
      </c>
      <c r="I810" s="243"/>
      <c r="J810" s="239"/>
      <c r="K810" s="239"/>
      <c r="L810" s="244"/>
      <c r="M810" s="245"/>
      <c r="N810" s="246"/>
      <c r="O810" s="246"/>
      <c r="P810" s="246"/>
      <c r="Q810" s="246"/>
      <c r="R810" s="246"/>
      <c r="S810" s="246"/>
      <c r="T810" s="24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8" t="s">
        <v>170</v>
      </c>
      <c r="AU810" s="248" t="s">
        <v>84</v>
      </c>
      <c r="AV810" s="14" t="s">
        <v>84</v>
      </c>
      <c r="AW810" s="14" t="s">
        <v>35</v>
      </c>
      <c r="AX810" s="14" t="s">
        <v>74</v>
      </c>
      <c r="AY810" s="248" t="s">
        <v>158</v>
      </c>
    </row>
    <row r="811" s="15" customFormat="1">
      <c r="A811" s="15"/>
      <c r="B811" s="249"/>
      <c r="C811" s="250"/>
      <c r="D811" s="221" t="s">
        <v>170</v>
      </c>
      <c r="E811" s="251" t="s">
        <v>19</v>
      </c>
      <c r="F811" s="252" t="s">
        <v>175</v>
      </c>
      <c r="G811" s="250"/>
      <c r="H811" s="253">
        <v>127.649</v>
      </c>
      <c r="I811" s="254"/>
      <c r="J811" s="250"/>
      <c r="K811" s="250"/>
      <c r="L811" s="255"/>
      <c r="M811" s="256"/>
      <c r="N811" s="257"/>
      <c r="O811" s="257"/>
      <c r="P811" s="257"/>
      <c r="Q811" s="257"/>
      <c r="R811" s="257"/>
      <c r="S811" s="257"/>
      <c r="T811" s="258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9" t="s">
        <v>170</v>
      </c>
      <c r="AU811" s="259" t="s">
        <v>84</v>
      </c>
      <c r="AV811" s="15" t="s">
        <v>165</v>
      </c>
      <c r="AW811" s="15" t="s">
        <v>35</v>
      </c>
      <c r="AX811" s="15" t="s">
        <v>82</v>
      </c>
      <c r="AY811" s="259" t="s">
        <v>158</v>
      </c>
    </row>
    <row r="812" s="2" customFormat="1" ht="16.5" customHeight="1">
      <c r="A812" s="41"/>
      <c r="B812" s="42"/>
      <c r="C812" s="208" t="s">
        <v>801</v>
      </c>
      <c r="D812" s="208" t="s">
        <v>160</v>
      </c>
      <c r="E812" s="209" t="s">
        <v>802</v>
      </c>
      <c r="F812" s="210" t="s">
        <v>803</v>
      </c>
      <c r="G812" s="211" t="s">
        <v>224</v>
      </c>
      <c r="H812" s="212">
        <v>8.0199999999999996</v>
      </c>
      <c r="I812" s="213"/>
      <c r="J812" s="214">
        <f>ROUND(I812*H812,2)</f>
        <v>0</v>
      </c>
      <c r="K812" s="210" t="s">
        <v>164</v>
      </c>
      <c r="L812" s="47"/>
      <c r="M812" s="215" t="s">
        <v>19</v>
      </c>
      <c r="N812" s="216" t="s">
        <v>45</v>
      </c>
      <c r="O812" s="87"/>
      <c r="P812" s="217">
        <f>O812*H812</f>
        <v>0</v>
      </c>
      <c r="Q812" s="217">
        <v>1.06277</v>
      </c>
      <c r="R812" s="217">
        <f>Q812*H812</f>
        <v>8.5234153999999993</v>
      </c>
      <c r="S812" s="217">
        <v>0</v>
      </c>
      <c r="T812" s="218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9" t="s">
        <v>165</v>
      </c>
      <c r="AT812" s="219" t="s">
        <v>160</v>
      </c>
      <c r="AU812" s="219" t="s">
        <v>84</v>
      </c>
      <c r="AY812" s="20" t="s">
        <v>158</v>
      </c>
      <c r="BE812" s="220">
        <f>IF(N812="základní",J812,0)</f>
        <v>0</v>
      </c>
      <c r="BF812" s="220">
        <f>IF(N812="snížená",J812,0)</f>
        <v>0</v>
      </c>
      <c r="BG812" s="220">
        <f>IF(N812="zákl. přenesená",J812,0)</f>
        <v>0</v>
      </c>
      <c r="BH812" s="220">
        <f>IF(N812="sníž. přenesená",J812,0)</f>
        <v>0</v>
      </c>
      <c r="BI812" s="220">
        <f>IF(N812="nulová",J812,0)</f>
        <v>0</v>
      </c>
      <c r="BJ812" s="20" t="s">
        <v>82</v>
      </c>
      <c r="BK812" s="220">
        <f>ROUND(I812*H812,2)</f>
        <v>0</v>
      </c>
      <c r="BL812" s="20" t="s">
        <v>165</v>
      </c>
      <c r="BM812" s="219" t="s">
        <v>804</v>
      </c>
    </row>
    <row r="813" s="2" customFormat="1">
      <c r="A813" s="41"/>
      <c r="B813" s="42"/>
      <c r="C813" s="43"/>
      <c r="D813" s="221" t="s">
        <v>167</v>
      </c>
      <c r="E813" s="43"/>
      <c r="F813" s="222" t="s">
        <v>803</v>
      </c>
      <c r="G813" s="43"/>
      <c r="H813" s="43"/>
      <c r="I813" s="223"/>
      <c r="J813" s="43"/>
      <c r="K813" s="43"/>
      <c r="L813" s="47"/>
      <c r="M813" s="224"/>
      <c r="N813" s="225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167</v>
      </c>
      <c r="AU813" s="20" t="s">
        <v>84</v>
      </c>
    </row>
    <row r="814" s="2" customFormat="1">
      <c r="A814" s="41"/>
      <c r="B814" s="42"/>
      <c r="C814" s="43"/>
      <c r="D814" s="226" t="s">
        <v>168</v>
      </c>
      <c r="E814" s="43"/>
      <c r="F814" s="227" t="s">
        <v>805</v>
      </c>
      <c r="G814" s="43"/>
      <c r="H814" s="43"/>
      <c r="I814" s="223"/>
      <c r="J814" s="43"/>
      <c r="K814" s="43"/>
      <c r="L814" s="47"/>
      <c r="M814" s="224"/>
      <c r="N814" s="225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168</v>
      </c>
      <c r="AU814" s="20" t="s">
        <v>84</v>
      </c>
    </row>
    <row r="815" s="13" customFormat="1">
      <c r="A815" s="13"/>
      <c r="B815" s="228"/>
      <c r="C815" s="229"/>
      <c r="D815" s="221" t="s">
        <v>170</v>
      </c>
      <c r="E815" s="230" t="s">
        <v>19</v>
      </c>
      <c r="F815" s="231" t="s">
        <v>798</v>
      </c>
      <c r="G815" s="229"/>
      <c r="H815" s="230" t="s">
        <v>19</v>
      </c>
      <c r="I815" s="232"/>
      <c r="J815" s="229"/>
      <c r="K815" s="229"/>
      <c r="L815" s="233"/>
      <c r="M815" s="234"/>
      <c r="N815" s="235"/>
      <c r="O815" s="235"/>
      <c r="P815" s="235"/>
      <c r="Q815" s="235"/>
      <c r="R815" s="235"/>
      <c r="S815" s="235"/>
      <c r="T815" s="236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7" t="s">
        <v>170</v>
      </c>
      <c r="AU815" s="237" t="s">
        <v>84</v>
      </c>
      <c r="AV815" s="13" t="s">
        <v>82</v>
      </c>
      <c r="AW815" s="13" t="s">
        <v>35</v>
      </c>
      <c r="AX815" s="13" t="s">
        <v>74</v>
      </c>
      <c r="AY815" s="237" t="s">
        <v>158</v>
      </c>
    </row>
    <row r="816" s="13" customFormat="1">
      <c r="A816" s="13"/>
      <c r="B816" s="228"/>
      <c r="C816" s="229"/>
      <c r="D816" s="221" t="s">
        <v>170</v>
      </c>
      <c r="E816" s="230" t="s">
        <v>19</v>
      </c>
      <c r="F816" s="231" t="s">
        <v>806</v>
      </c>
      <c r="G816" s="229"/>
      <c r="H816" s="230" t="s">
        <v>19</v>
      </c>
      <c r="I816" s="232"/>
      <c r="J816" s="229"/>
      <c r="K816" s="229"/>
      <c r="L816" s="233"/>
      <c r="M816" s="234"/>
      <c r="N816" s="235"/>
      <c r="O816" s="235"/>
      <c r="P816" s="235"/>
      <c r="Q816" s="235"/>
      <c r="R816" s="235"/>
      <c r="S816" s="235"/>
      <c r="T816" s="23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7" t="s">
        <v>170</v>
      </c>
      <c r="AU816" s="237" t="s">
        <v>84</v>
      </c>
      <c r="AV816" s="13" t="s">
        <v>82</v>
      </c>
      <c r="AW816" s="13" t="s">
        <v>35</v>
      </c>
      <c r="AX816" s="13" t="s">
        <v>74</v>
      </c>
      <c r="AY816" s="237" t="s">
        <v>158</v>
      </c>
    </row>
    <row r="817" s="14" customFormat="1">
      <c r="A817" s="14"/>
      <c r="B817" s="238"/>
      <c r="C817" s="239"/>
      <c r="D817" s="221" t="s">
        <v>170</v>
      </c>
      <c r="E817" s="240" t="s">
        <v>19</v>
      </c>
      <c r="F817" s="241" t="s">
        <v>807</v>
      </c>
      <c r="G817" s="239"/>
      <c r="H817" s="242">
        <v>6.6829999999999998</v>
      </c>
      <c r="I817" s="243"/>
      <c r="J817" s="239"/>
      <c r="K817" s="239"/>
      <c r="L817" s="244"/>
      <c r="M817" s="245"/>
      <c r="N817" s="246"/>
      <c r="O817" s="246"/>
      <c r="P817" s="246"/>
      <c r="Q817" s="246"/>
      <c r="R817" s="246"/>
      <c r="S817" s="246"/>
      <c r="T817" s="24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8" t="s">
        <v>170</v>
      </c>
      <c r="AU817" s="248" t="s">
        <v>84</v>
      </c>
      <c r="AV817" s="14" t="s">
        <v>84</v>
      </c>
      <c r="AW817" s="14" t="s">
        <v>35</v>
      </c>
      <c r="AX817" s="14" t="s">
        <v>74</v>
      </c>
      <c r="AY817" s="248" t="s">
        <v>158</v>
      </c>
    </row>
    <row r="818" s="16" customFormat="1">
      <c r="A818" s="16"/>
      <c r="B818" s="261"/>
      <c r="C818" s="262"/>
      <c r="D818" s="221" t="s">
        <v>170</v>
      </c>
      <c r="E818" s="263" t="s">
        <v>19</v>
      </c>
      <c r="F818" s="264" t="s">
        <v>187</v>
      </c>
      <c r="G818" s="262"/>
      <c r="H818" s="265">
        <v>6.6829999999999998</v>
      </c>
      <c r="I818" s="266"/>
      <c r="J818" s="262"/>
      <c r="K818" s="262"/>
      <c r="L818" s="267"/>
      <c r="M818" s="268"/>
      <c r="N818" s="269"/>
      <c r="O818" s="269"/>
      <c r="P818" s="269"/>
      <c r="Q818" s="269"/>
      <c r="R818" s="269"/>
      <c r="S818" s="269"/>
      <c r="T818" s="270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T818" s="271" t="s">
        <v>170</v>
      </c>
      <c r="AU818" s="271" t="s">
        <v>84</v>
      </c>
      <c r="AV818" s="16" t="s">
        <v>188</v>
      </c>
      <c r="AW818" s="16" t="s">
        <v>35</v>
      </c>
      <c r="AX818" s="16" t="s">
        <v>74</v>
      </c>
      <c r="AY818" s="271" t="s">
        <v>158</v>
      </c>
    </row>
    <row r="819" s="14" customFormat="1">
      <c r="A819" s="14"/>
      <c r="B819" s="238"/>
      <c r="C819" s="239"/>
      <c r="D819" s="221" t="s">
        <v>170</v>
      </c>
      <c r="E819" s="240" t="s">
        <v>19</v>
      </c>
      <c r="F819" s="241" t="s">
        <v>808</v>
      </c>
      <c r="G819" s="239"/>
      <c r="H819" s="242">
        <v>1.337</v>
      </c>
      <c r="I819" s="243"/>
      <c r="J819" s="239"/>
      <c r="K819" s="239"/>
      <c r="L819" s="244"/>
      <c r="M819" s="245"/>
      <c r="N819" s="246"/>
      <c r="O819" s="246"/>
      <c r="P819" s="246"/>
      <c r="Q819" s="246"/>
      <c r="R819" s="246"/>
      <c r="S819" s="246"/>
      <c r="T819" s="24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8" t="s">
        <v>170</v>
      </c>
      <c r="AU819" s="248" t="s">
        <v>84</v>
      </c>
      <c r="AV819" s="14" t="s">
        <v>84</v>
      </c>
      <c r="AW819" s="14" t="s">
        <v>35</v>
      </c>
      <c r="AX819" s="14" t="s">
        <v>74</v>
      </c>
      <c r="AY819" s="248" t="s">
        <v>158</v>
      </c>
    </row>
    <row r="820" s="16" customFormat="1">
      <c r="A820" s="16"/>
      <c r="B820" s="261"/>
      <c r="C820" s="262"/>
      <c r="D820" s="221" t="s">
        <v>170</v>
      </c>
      <c r="E820" s="263" t="s">
        <v>19</v>
      </c>
      <c r="F820" s="264" t="s">
        <v>187</v>
      </c>
      <c r="G820" s="262"/>
      <c r="H820" s="265">
        <v>1.337</v>
      </c>
      <c r="I820" s="266"/>
      <c r="J820" s="262"/>
      <c r="K820" s="262"/>
      <c r="L820" s="267"/>
      <c r="M820" s="268"/>
      <c r="N820" s="269"/>
      <c r="O820" s="269"/>
      <c r="P820" s="269"/>
      <c r="Q820" s="269"/>
      <c r="R820" s="269"/>
      <c r="S820" s="269"/>
      <c r="T820" s="270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1" t="s">
        <v>170</v>
      </c>
      <c r="AU820" s="271" t="s">
        <v>84</v>
      </c>
      <c r="AV820" s="16" t="s">
        <v>188</v>
      </c>
      <c r="AW820" s="16" t="s">
        <v>35</v>
      </c>
      <c r="AX820" s="16" t="s">
        <v>74</v>
      </c>
      <c r="AY820" s="271" t="s">
        <v>158</v>
      </c>
    </row>
    <row r="821" s="15" customFormat="1">
      <c r="A821" s="15"/>
      <c r="B821" s="249"/>
      <c r="C821" s="250"/>
      <c r="D821" s="221" t="s">
        <v>170</v>
      </c>
      <c r="E821" s="251" t="s">
        <v>19</v>
      </c>
      <c r="F821" s="252" t="s">
        <v>175</v>
      </c>
      <c r="G821" s="250"/>
      <c r="H821" s="253">
        <v>8.0199999999999996</v>
      </c>
      <c r="I821" s="254"/>
      <c r="J821" s="250"/>
      <c r="K821" s="250"/>
      <c r="L821" s="255"/>
      <c r="M821" s="256"/>
      <c r="N821" s="257"/>
      <c r="O821" s="257"/>
      <c r="P821" s="257"/>
      <c r="Q821" s="257"/>
      <c r="R821" s="257"/>
      <c r="S821" s="257"/>
      <c r="T821" s="258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9" t="s">
        <v>170</v>
      </c>
      <c r="AU821" s="259" t="s">
        <v>84</v>
      </c>
      <c r="AV821" s="15" t="s">
        <v>165</v>
      </c>
      <c r="AW821" s="15" t="s">
        <v>35</v>
      </c>
      <c r="AX821" s="15" t="s">
        <v>82</v>
      </c>
      <c r="AY821" s="259" t="s">
        <v>158</v>
      </c>
    </row>
    <row r="822" s="2" customFormat="1" ht="16.5" customHeight="1">
      <c r="A822" s="41"/>
      <c r="B822" s="42"/>
      <c r="C822" s="208" t="s">
        <v>809</v>
      </c>
      <c r="D822" s="208" t="s">
        <v>160</v>
      </c>
      <c r="E822" s="209" t="s">
        <v>810</v>
      </c>
      <c r="F822" s="210" t="s">
        <v>811</v>
      </c>
      <c r="G822" s="211" t="s">
        <v>105</v>
      </c>
      <c r="H822" s="212">
        <v>871.70299999999997</v>
      </c>
      <c r="I822" s="213"/>
      <c r="J822" s="214">
        <f>ROUND(I822*H822,2)</f>
        <v>0</v>
      </c>
      <c r="K822" s="210" t="s">
        <v>164</v>
      </c>
      <c r="L822" s="47"/>
      <c r="M822" s="215" t="s">
        <v>19</v>
      </c>
      <c r="N822" s="216" t="s">
        <v>45</v>
      </c>
      <c r="O822" s="87"/>
      <c r="P822" s="217">
        <f>O822*H822</f>
        <v>0</v>
      </c>
      <c r="Q822" s="217">
        <v>0.00069999999999999999</v>
      </c>
      <c r="R822" s="217">
        <f>Q822*H822</f>
        <v>0.61019210000000002</v>
      </c>
      <c r="S822" s="217">
        <v>0</v>
      </c>
      <c r="T822" s="218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19" t="s">
        <v>165</v>
      </c>
      <c r="AT822" s="219" t="s">
        <v>160</v>
      </c>
      <c r="AU822" s="219" t="s">
        <v>84</v>
      </c>
      <c r="AY822" s="20" t="s">
        <v>158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20" t="s">
        <v>82</v>
      </c>
      <c r="BK822" s="220">
        <f>ROUND(I822*H822,2)</f>
        <v>0</v>
      </c>
      <c r="BL822" s="20" t="s">
        <v>165</v>
      </c>
      <c r="BM822" s="219" t="s">
        <v>812</v>
      </c>
    </row>
    <row r="823" s="2" customFormat="1">
      <c r="A823" s="41"/>
      <c r="B823" s="42"/>
      <c r="C823" s="43"/>
      <c r="D823" s="221" t="s">
        <v>167</v>
      </c>
      <c r="E823" s="43"/>
      <c r="F823" s="222" t="s">
        <v>811</v>
      </c>
      <c r="G823" s="43"/>
      <c r="H823" s="43"/>
      <c r="I823" s="223"/>
      <c r="J823" s="43"/>
      <c r="K823" s="43"/>
      <c r="L823" s="47"/>
      <c r="M823" s="224"/>
      <c r="N823" s="225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167</v>
      </c>
      <c r="AU823" s="20" t="s">
        <v>84</v>
      </c>
    </row>
    <row r="824" s="2" customFormat="1">
      <c r="A824" s="41"/>
      <c r="B824" s="42"/>
      <c r="C824" s="43"/>
      <c r="D824" s="226" t="s">
        <v>168</v>
      </c>
      <c r="E824" s="43"/>
      <c r="F824" s="227" t="s">
        <v>813</v>
      </c>
      <c r="G824" s="43"/>
      <c r="H824" s="43"/>
      <c r="I824" s="223"/>
      <c r="J824" s="43"/>
      <c r="K824" s="43"/>
      <c r="L824" s="47"/>
      <c r="M824" s="224"/>
      <c r="N824" s="225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168</v>
      </c>
      <c r="AU824" s="20" t="s">
        <v>84</v>
      </c>
    </row>
    <row r="825" s="13" customFormat="1">
      <c r="A825" s="13"/>
      <c r="B825" s="228"/>
      <c r="C825" s="229"/>
      <c r="D825" s="221" t="s">
        <v>170</v>
      </c>
      <c r="E825" s="230" t="s">
        <v>19</v>
      </c>
      <c r="F825" s="231" t="s">
        <v>798</v>
      </c>
      <c r="G825" s="229"/>
      <c r="H825" s="230" t="s">
        <v>19</v>
      </c>
      <c r="I825" s="232"/>
      <c r="J825" s="229"/>
      <c r="K825" s="229"/>
      <c r="L825" s="233"/>
      <c r="M825" s="234"/>
      <c r="N825" s="235"/>
      <c r="O825" s="235"/>
      <c r="P825" s="235"/>
      <c r="Q825" s="235"/>
      <c r="R825" s="235"/>
      <c r="S825" s="235"/>
      <c r="T825" s="23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7" t="s">
        <v>170</v>
      </c>
      <c r="AU825" s="237" t="s">
        <v>84</v>
      </c>
      <c r="AV825" s="13" t="s">
        <v>82</v>
      </c>
      <c r="AW825" s="13" t="s">
        <v>35</v>
      </c>
      <c r="AX825" s="13" t="s">
        <v>74</v>
      </c>
      <c r="AY825" s="237" t="s">
        <v>158</v>
      </c>
    </row>
    <row r="826" s="14" customFormat="1">
      <c r="A826" s="14"/>
      <c r="B826" s="238"/>
      <c r="C826" s="239"/>
      <c r="D826" s="221" t="s">
        <v>170</v>
      </c>
      <c r="E826" s="240" t="s">
        <v>19</v>
      </c>
      <c r="F826" s="241" t="s">
        <v>814</v>
      </c>
      <c r="G826" s="239"/>
      <c r="H826" s="242">
        <v>871.70299999999997</v>
      </c>
      <c r="I826" s="243"/>
      <c r="J826" s="239"/>
      <c r="K826" s="239"/>
      <c r="L826" s="244"/>
      <c r="M826" s="245"/>
      <c r="N826" s="246"/>
      <c r="O826" s="246"/>
      <c r="P826" s="246"/>
      <c r="Q826" s="246"/>
      <c r="R826" s="246"/>
      <c r="S826" s="246"/>
      <c r="T826" s="24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48" t="s">
        <v>170</v>
      </c>
      <c r="AU826" s="248" t="s">
        <v>84</v>
      </c>
      <c r="AV826" s="14" t="s">
        <v>84</v>
      </c>
      <c r="AW826" s="14" t="s">
        <v>35</v>
      </c>
      <c r="AX826" s="14" t="s">
        <v>74</v>
      </c>
      <c r="AY826" s="248" t="s">
        <v>158</v>
      </c>
    </row>
    <row r="827" s="15" customFormat="1">
      <c r="A827" s="15"/>
      <c r="B827" s="249"/>
      <c r="C827" s="250"/>
      <c r="D827" s="221" t="s">
        <v>170</v>
      </c>
      <c r="E827" s="251" t="s">
        <v>19</v>
      </c>
      <c r="F827" s="252" t="s">
        <v>175</v>
      </c>
      <c r="G827" s="250"/>
      <c r="H827" s="253">
        <v>871.70299999999997</v>
      </c>
      <c r="I827" s="254"/>
      <c r="J827" s="250"/>
      <c r="K827" s="250"/>
      <c r="L827" s="255"/>
      <c r="M827" s="256"/>
      <c r="N827" s="257"/>
      <c r="O827" s="257"/>
      <c r="P827" s="257"/>
      <c r="Q827" s="257"/>
      <c r="R827" s="257"/>
      <c r="S827" s="257"/>
      <c r="T827" s="258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9" t="s">
        <v>170</v>
      </c>
      <c r="AU827" s="259" t="s">
        <v>84</v>
      </c>
      <c r="AV827" s="15" t="s">
        <v>165</v>
      </c>
      <c r="AW827" s="15" t="s">
        <v>35</v>
      </c>
      <c r="AX827" s="15" t="s">
        <v>82</v>
      </c>
      <c r="AY827" s="259" t="s">
        <v>158</v>
      </c>
    </row>
    <row r="828" s="2" customFormat="1" ht="21.75" customHeight="1">
      <c r="A828" s="41"/>
      <c r="B828" s="42"/>
      <c r="C828" s="208" t="s">
        <v>815</v>
      </c>
      <c r="D828" s="208" t="s">
        <v>160</v>
      </c>
      <c r="E828" s="209" t="s">
        <v>816</v>
      </c>
      <c r="F828" s="210" t="s">
        <v>817</v>
      </c>
      <c r="G828" s="211" t="s">
        <v>105</v>
      </c>
      <c r="H828" s="212">
        <v>801.46900000000005</v>
      </c>
      <c r="I828" s="213"/>
      <c r="J828" s="214">
        <f>ROUND(I828*H828,2)</f>
        <v>0</v>
      </c>
      <c r="K828" s="210" t="s">
        <v>164</v>
      </c>
      <c r="L828" s="47"/>
      <c r="M828" s="215" t="s">
        <v>19</v>
      </c>
      <c r="N828" s="216" t="s">
        <v>45</v>
      </c>
      <c r="O828" s="87"/>
      <c r="P828" s="217">
        <f>O828*H828</f>
        <v>0</v>
      </c>
      <c r="Q828" s="217">
        <v>0.0052399999999999999</v>
      </c>
      <c r="R828" s="217">
        <f>Q828*H828</f>
        <v>4.1996975599999997</v>
      </c>
      <c r="S828" s="217">
        <v>0</v>
      </c>
      <c r="T828" s="218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9" t="s">
        <v>165</v>
      </c>
      <c r="AT828" s="219" t="s">
        <v>160</v>
      </c>
      <c r="AU828" s="219" t="s">
        <v>84</v>
      </c>
      <c r="AY828" s="20" t="s">
        <v>158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20" t="s">
        <v>82</v>
      </c>
      <c r="BK828" s="220">
        <f>ROUND(I828*H828,2)</f>
        <v>0</v>
      </c>
      <c r="BL828" s="20" t="s">
        <v>165</v>
      </c>
      <c r="BM828" s="219" t="s">
        <v>818</v>
      </c>
    </row>
    <row r="829" s="2" customFormat="1">
      <c r="A829" s="41"/>
      <c r="B829" s="42"/>
      <c r="C829" s="43"/>
      <c r="D829" s="221" t="s">
        <v>167</v>
      </c>
      <c r="E829" s="43"/>
      <c r="F829" s="222" t="s">
        <v>817</v>
      </c>
      <c r="G829" s="43"/>
      <c r="H829" s="43"/>
      <c r="I829" s="223"/>
      <c r="J829" s="43"/>
      <c r="K829" s="43"/>
      <c r="L829" s="47"/>
      <c r="M829" s="224"/>
      <c r="N829" s="225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167</v>
      </c>
      <c r="AU829" s="20" t="s">
        <v>84</v>
      </c>
    </row>
    <row r="830" s="2" customFormat="1">
      <c r="A830" s="41"/>
      <c r="B830" s="42"/>
      <c r="C830" s="43"/>
      <c r="D830" s="226" t="s">
        <v>168</v>
      </c>
      <c r="E830" s="43"/>
      <c r="F830" s="227" t="s">
        <v>819</v>
      </c>
      <c r="G830" s="43"/>
      <c r="H830" s="43"/>
      <c r="I830" s="223"/>
      <c r="J830" s="43"/>
      <c r="K830" s="43"/>
      <c r="L830" s="47"/>
      <c r="M830" s="224"/>
      <c r="N830" s="225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168</v>
      </c>
      <c r="AU830" s="20" t="s">
        <v>84</v>
      </c>
    </row>
    <row r="831" s="2" customFormat="1">
      <c r="A831" s="41"/>
      <c r="B831" s="42"/>
      <c r="C831" s="43"/>
      <c r="D831" s="221" t="s">
        <v>180</v>
      </c>
      <c r="E831" s="43"/>
      <c r="F831" s="260" t="s">
        <v>820</v>
      </c>
      <c r="G831" s="43"/>
      <c r="H831" s="43"/>
      <c r="I831" s="223"/>
      <c r="J831" s="43"/>
      <c r="K831" s="43"/>
      <c r="L831" s="47"/>
      <c r="M831" s="224"/>
      <c r="N831" s="225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180</v>
      </c>
      <c r="AU831" s="20" t="s">
        <v>84</v>
      </c>
    </row>
    <row r="832" s="13" customFormat="1">
      <c r="A832" s="13"/>
      <c r="B832" s="228"/>
      <c r="C832" s="229"/>
      <c r="D832" s="221" t="s">
        <v>170</v>
      </c>
      <c r="E832" s="230" t="s">
        <v>19</v>
      </c>
      <c r="F832" s="231" t="s">
        <v>563</v>
      </c>
      <c r="G832" s="229"/>
      <c r="H832" s="230" t="s">
        <v>19</v>
      </c>
      <c r="I832" s="232"/>
      <c r="J832" s="229"/>
      <c r="K832" s="229"/>
      <c r="L832" s="233"/>
      <c r="M832" s="234"/>
      <c r="N832" s="235"/>
      <c r="O832" s="235"/>
      <c r="P832" s="235"/>
      <c r="Q832" s="235"/>
      <c r="R832" s="235"/>
      <c r="S832" s="235"/>
      <c r="T832" s="236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7" t="s">
        <v>170</v>
      </c>
      <c r="AU832" s="237" t="s">
        <v>84</v>
      </c>
      <c r="AV832" s="13" t="s">
        <v>82</v>
      </c>
      <c r="AW832" s="13" t="s">
        <v>35</v>
      </c>
      <c r="AX832" s="13" t="s">
        <v>74</v>
      </c>
      <c r="AY832" s="237" t="s">
        <v>158</v>
      </c>
    </row>
    <row r="833" s="13" customFormat="1">
      <c r="A833" s="13"/>
      <c r="B833" s="228"/>
      <c r="C833" s="229"/>
      <c r="D833" s="221" t="s">
        <v>170</v>
      </c>
      <c r="E833" s="230" t="s">
        <v>19</v>
      </c>
      <c r="F833" s="231" t="s">
        <v>821</v>
      </c>
      <c r="G833" s="229"/>
      <c r="H833" s="230" t="s">
        <v>19</v>
      </c>
      <c r="I833" s="232"/>
      <c r="J833" s="229"/>
      <c r="K833" s="229"/>
      <c r="L833" s="233"/>
      <c r="M833" s="234"/>
      <c r="N833" s="235"/>
      <c r="O833" s="235"/>
      <c r="P833" s="235"/>
      <c r="Q833" s="235"/>
      <c r="R833" s="235"/>
      <c r="S833" s="235"/>
      <c r="T833" s="23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7" t="s">
        <v>170</v>
      </c>
      <c r="AU833" s="237" t="s">
        <v>84</v>
      </c>
      <c r="AV833" s="13" t="s">
        <v>82</v>
      </c>
      <c r="AW833" s="13" t="s">
        <v>35</v>
      </c>
      <c r="AX833" s="13" t="s">
        <v>74</v>
      </c>
      <c r="AY833" s="237" t="s">
        <v>158</v>
      </c>
    </row>
    <row r="834" s="13" customFormat="1">
      <c r="A834" s="13"/>
      <c r="B834" s="228"/>
      <c r="C834" s="229"/>
      <c r="D834" s="221" t="s">
        <v>170</v>
      </c>
      <c r="E834" s="230" t="s">
        <v>19</v>
      </c>
      <c r="F834" s="231" t="s">
        <v>565</v>
      </c>
      <c r="G834" s="229"/>
      <c r="H834" s="230" t="s">
        <v>19</v>
      </c>
      <c r="I834" s="232"/>
      <c r="J834" s="229"/>
      <c r="K834" s="229"/>
      <c r="L834" s="233"/>
      <c r="M834" s="234"/>
      <c r="N834" s="235"/>
      <c r="O834" s="235"/>
      <c r="P834" s="235"/>
      <c r="Q834" s="235"/>
      <c r="R834" s="235"/>
      <c r="S834" s="235"/>
      <c r="T834" s="23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7" t="s">
        <v>170</v>
      </c>
      <c r="AU834" s="237" t="s">
        <v>84</v>
      </c>
      <c r="AV834" s="13" t="s">
        <v>82</v>
      </c>
      <c r="AW834" s="13" t="s">
        <v>35</v>
      </c>
      <c r="AX834" s="13" t="s">
        <v>74</v>
      </c>
      <c r="AY834" s="237" t="s">
        <v>158</v>
      </c>
    </row>
    <row r="835" s="14" customFormat="1">
      <c r="A835" s="14"/>
      <c r="B835" s="238"/>
      <c r="C835" s="239"/>
      <c r="D835" s="221" t="s">
        <v>170</v>
      </c>
      <c r="E835" s="240" t="s">
        <v>19</v>
      </c>
      <c r="F835" s="241" t="s">
        <v>566</v>
      </c>
      <c r="G835" s="239"/>
      <c r="H835" s="242">
        <v>9.4499999999999993</v>
      </c>
      <c r="I835" s="243"/>
      <c r="J835" s="239"/>
      <c r="K835" s="239"/>
      <c r="L835" s="244"/>
      <c r="M835" s="245"/>
      <c r="N835" s="246"/>
      <c r="O835" s="246"/>
      <c r="P835" s="246"/>
      <c r="Q835" s="246"/>
      <c r="R835" s="246"/>
      <c r="S835" s="246"/>
      <c r="T835" s="24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8" t="s">
        <v>170</v>
      </c>
      <c r="AU835" s="248" t="s">
        <v>84</v>
      </c>
      <c r="AV835" s="14" t="s">
        <v>84</v>
      </c>
      <c r="AW835" s="14" t="s">
        <v>35</v>
      </c>
      <c r="AX835" s="14" t="s">
        <v>74</v>
      </c>
      <c r="AY835" s="248" t="s">
        <v>158</v>
      </c>
    </row>
    <row r="836" s="16" customFormat="1">
      <c r="A836" s="16"/>
      <c r="B836" s="261"/>
      <c r="C836" s="262"/>
      <c r="D836" s="221" t="s">
        <v>170</v>
      </c>
      <c r="E836" s="263" t="s">
        <v>19</v>
      </c>
      <c r="F836" s="264" t="s">
        <v>187</v>
      </c>
      <c r="G836" s="262"/>
      <c r="H836" s="265">
        <v>9.4499999999999993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1" t="s">
        <v>170</v>
      </c>
      <c r="AU836" s="271" t="s">
        <v>84</v>
      </c>
      <c r="AV836" s="16" t="s">
        <v>188</v>
      </c>
      <c r="AW836" s="16" t="s">
        <v>35</v>
      </c>
      <c r="AX836" s="16" t="s">
        <v>74</v>
      </c>
      <c r="AY836" s="271" t="s">
        <v>158</v>
      </c>
    </row>
    <row r="837" s="13" customFormat="1">
      <c r="A837" s="13"/>
      <c r="B837" s="228"/>
      <c r="C837" s="229"/>
      <c r="D837" s="221" t="s">
        <v>170</v>
      </c>
      <c r="E837" s="230" t="s">
        <v>19</v>
      </c>
      <c r="F837" s="231" t="s">
        <v>568</v>
      </c>
      <c r="G837" s="229"/>
      <c r="H837" s="230" t="s">
        <v>19</v>
      </c>
      <c r="I837" s="232"/>
      <c r="J837" s="229"/>
      <c r="K837" s="229"/>
      <c r="L837" s="233"/>
      <c r="M837" s="234"/>
      <c r="N837" s="235"/>
      <c r="O837" s="235"/>
      <c r="P837" s="235"/>
      <c r="Q837" s="235"/>
      <c r="R837" s="235"/>
      <c r="S837" s="235"/>
      <c r="T837" s="23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7" t="s">
        <v>170</v>
      </c>
      <c r="AU837" s="237" t="s">
        <v>84</v>
      </c>
      <c r="AV837" s="13" t="s">
        <v>82</v>
      </c>
      <c r="AW837" s="13" t="s">
        <v>35</v>
      </c>
      <c r="AX837" s="13" t="s">
        <v>74</v>
      </c>
      <c r="AY837" s="237" t="s">
        <v>158</v>
      </c>
    </row>
    <row r="838" s="14" customFormat="1">
      <c r="A838" s="14"/>
      <c r="B838" s="238"/>
      <c r="C838" s="239"/>
      <c r="D838" s="221" t="s">
        <v>170</v>
      </c>
      <c r="E838" s="240" t="s">
        <v>19</v>
      </c>
      <c r="F838" s="241" t="s">
        <v>569</v>
      </c>
      <c r="G838" s="239"/>
      <c r="H838" s="242">
        <v>14.025</v>
      </c>
      <c r="I838" s="243"/>
      <c r="J838" s="239"/>
      <c r="K838" s="239"/>
      <c r="L838" s="244"/>
      <c r="M838" s="245"/>
      <c r="N838" s="246"/>
      <c r="O838" s="246"/>
      <c r="P838" s="246"/>
      <c r="Q838" s="246"/>
      <c r="R838" s="246"/>
      <c r="S838" s="246"/>
      <c r="T838" s="24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8" t="s">
        <v>170</v>
      </c>
      <c r="AU838" s="248" t="s">
        <v>84</v>
      </c>
      <c r="AV838" s="14" t="s">
        <v>84</v>
      </c>
      <c r="AW838" s="14" t="s">
        <v>35</v>
      </c>
      <c r="AX838" s="14" t="s">
        <v>74</v>
      </c>
      <c r="AY838" s="248" t="s">
        <v>158</v>
      </c>
    </row>
    <row r="839" s="16" customFormat="1">
      <c r="A839" s="16"/>
      <c r="B839" s="261"/>
      <c r="C839" s="262"/>
      <c r="D839" s="221" t="s">
        <v>170</v>
      </c>
      <c r="E839" s="263" t="s">
        <v>19</v>
      </c>
      <c r="F839" s="264" t="s">
        <v>187</v>
      </c>
      <c r="G839" s="262"/>
      <c r="H839" s="265">
        <v>14.025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71" t="s">
        <v>170</v>
      </c>
      <c r="AU839" s="271" t="s">
        <v>84</v>
      </c>
      <c r="AV839" s="16" t="s">
        <v>188</v>
      </c>
      <c r="AW839" s="16" t="s">
        <v>35</v>
      </c>
      <c r="AX839" s="16" t="s">
        <v>74</v>
      </c>
      <c r="AY839" s="271" t="s">
        <v>158</v>
      </c>
    </row>
    <row r="840" s="13" customFormat="1">
      <c r="A840" s="13"/>
      <c r="B840" s="228"/>
      <c r="C840" s="229"/>
      <c r="D840" s="221" t="s">
        <v>170</v>
      </c>
      <c r="E840" s="230" t="s">
        <v>19</v>
      </c>
      <c r="F840" s="231" t="s">
        <v>256</v>
      </c>
      <c r="G840" s="229"/>
      <c r="H840" s="230" t="s">
        <v>19</v>
      </c>
      <c r="I840" s="232"/>
      <c r="J840" s="229"/>
      <c r="K840" s="229"/>
      <c r="L840" s="233"/>
      <c r="M840" s="234"/>
      <c r="N840" s="235"/>
      <c r="O840" s="235"/>
      <c r="P840" s="235"/>
      <c r="Q840" s="235"/>
      <c r="R840" s="235"/>
      <c r="S840" s="235"/>
      <c r="T840" s="23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7" t="s">
        <v>170</v>
      </c>
      <c r="AU840" s="237" t="s">
        <v>84</v>
      </c>
      <c r="AV840" s="13" t="s">
        <v>82</v>
      </c>
      <c r="AW840" s="13" t="s">
        <v>35</v>
      </c>
      <c r="AX840" s="13" t="s">
        <v>74</v>
      </c>
      <c r="AY840" s="237" t="s">
        <v>158</v>
      </c>
    </row>
    <row r="841" s="14" customFormat="1">
      <c r="A841" s="14"/>
      <c r="B841" s="238"/>
      <c r="C841" s="239"/>
      <c r="D841" s="221" t="s">
        <v>170</v>
      </c>
      <c r="E841" s="240" t="s">
        <v>19</v>
      </c>
      <c r="F841" s="241" t="s">
        <v>590</v>
      </c>
      <c r="G841" s="239"/>
      <c r="H841" s="242">
        <v>102.00400000000001</v>
      </c>
      <c r="I841" s="243"/>
      <c r="J841" s="239"/>
      <c r="K841" s="239"/>
      <c r="L841" s="244"/>
      <c r="M841" s="245"/>
      <c r="N841" s="246"/>
      <c r="O841" s="246"/>
      <c r="P841" s="246"/>
      <c r="Q841" s="246"/>
      <c r="R841" s="246"/>
      <c r="S841" s="246"/>
      <c r="T841" s="24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8" t="s">
        <v>170</v>
      </c>
      <c r="AU841" s="248" t="s">
        <v>84</v>
      </c>
      <c r="AV841" s="14" t="s">
        <v>84</v>
      </c>
      <c r="AW841" s="14" t="s">
        <v>35</v>
      </c>
      <c r="AX841" s="14" t="s">
        <v>74</v>
      </c>
      <c r="AY841" s="248" t="s">
        <v>158</v>
      </c>
    </row>
    <row r="842" s="14" customFormat="1">
      <c r="A842" s="14"/>
      <c r="B842" s="238"/>
      <c r="C842" s="239"/>
      <c r="D842" s="221" t="s">
        <v>170</v>
      </c>
      <c r="E842" s="240" t="s">
        <v>19</v>
      </c>
      <c r="F842" s="241" t="s">
        <v>822</v>
      </c>
      <c r="G842" s="239"/>
      <c r="H842" s="242">
        <v>0.16</v>
      </c>
      <c r="I842" s="243"/>
      <c r="J842" s="239"/>
      <c r="K842" s="239"/>
      <c r="L842" s="244"/>
      <c r="M842" s="245"/>
      <c r="N842" s="246"/>
      <c r="O842" s="246"/>
      <c r="P842" s="246"/>
      <c r="Q842" s="246"/>
      <c r="R842" s="246"/>
      <c r="S842" s="246"/>
      <c r="T842" s="24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8" t="s">
        <v>170</v>
      </c>
      <c r="AU842" s="248" t="s">
        <v>84</v>
      </c>
      <c r="AV842" s="14" t="s">
        <v>84</v>
      </c>
      <c r="AW842" s="14" t="s">
        <v>35</v>
      </c>
      <c r="AX842" s="14" t="s">
        <v>74</v>
      </c>
      <c r="AY842" s="248" t="s">
        <v>158</v>
      </c>
    </row>
    <row r="843" s="16" customFormat="1">
      <c r="A843" s="16"/>
      <c r="B843" s="261"/>
      <c r="C843" s="262"/>
      <c r="D843" s="221" t="s">
        <v>170</v>
      </c>
      <c r="E843" s="263" t="s">
        <v>19</v>
      </c>
      <c r="F843" s="264" t="s">
        <v>187</v>
      </c>
      <c r="G843" s="262"/>
      <c r="H843" s="265">
        <v>102.164</v>
      </c>
      <c r="I843" s="266"/>
      <c r="J843" s="262"/>
      <c r="K843" s="262"/>
      <c r="L843" s="267"/>
      <c r="M843" s="268"/>
      <c r="N843" s="269"/>
      <c r="O843" s="269"/>
      <c r="P843" s="269"/>
      <c r="Q843" s="269"/>
      <c r="R843" s="269"/>
      <c r="S843" s="269"/>
      <c r="T843" s="270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71" t="s">
        <v>170</v>
      </c>
      <c r="AU843" s="271" t="s">
        <v>84</v>
      </c>
      <c r="AV843" s="16" t="s">
        <v>188</v>
      </c>
      <c r="AW843" s="16" t="s">
        <v>35</v>
      </c>
      <c r="AX843" s="16" t="s">
        <v>74</v>
      </c>
      <c r="AY843" s="271" t="s">
        <v>158</v>
      </c>
    </row>
    <row r="844" s="13" customFormat="1">
      <c r="A844" s="13"/>
      <c r="B844" s="228"/>
      <c r="C844" s="229"/>
      <c r="D844" s="221" t="s">
        <v>170</v>
      </c>
      <c r="E844" s="230" t="s">
        <v>19</v>
      </c>
      <c r="F844" s="231" t="s">
        <v>259</v>
      </c>
      <c r="G844" s="229"/>
      <c r="H844" s="230" t="s">
        <v>19</v>
      </c>
      <c r="I844" s="232"/>
      <c r="J844" s="229"/>
      <c r="K844" s="229"/>
      <c r="L844" s="233"/>
      <c r="M844" s="234"/>
      <c r="N844" s="235"/>
      <c r="O844" s="235"/>
      <c r="P844" s="235"/>
      <c r="Q844" s="235"/>
      <c r="R844" s="235"/>
      <c r="S844" s="235"/>
      <c r="T844" s="23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7" t="s">
        <v>170</v>
      </c>
      <c r="AU844" s="237" t="s">
        <v>84</v>
      </c>
      <c r="AV844" s="13" t="s">
        <v>82</v>
      </c>
      <c r="AW844" s="13" t="s">
        <v>35</v>
      </c>
      <c r="AX844" s="13" t="s">
        <v>74</v>
      </c>
      <c r="AY844" s="237" t="s">
        <v>158</v>
      </c>
    </row>
    <row r="845" s="14" customFormat="1">
      <c r="A845" s="14"/>
      <c r="B845" s="238"/>
      <c r="C845" s="239"/>
      <c r="D845" s="221" t="s">
        <v>170</v>
      </c>
      <c r="E845" s="240" t="s">
        <v>19</v>
      </c>
      <c r="F845" s="241" t="s">
        <v>592</v>
      </c>
      <c r="G845" s="239"/>
      <c r="H845" s="242">
        <v>46.740000000000002</v>
      </c>
      <c r="I845" s="243"/>
      <c r="J845" s="239"/>
      <c r="K845" s="239"/>
      <c r="L845" s="244"/>
      <c r="M845" s="245"/>
      <c r="N845" s="246"/>
      <c r="O845" s="246"/>
      <c r="P845" s="246"/>
      <c r="Q845" s="246"/>
      <c r="R845" s="246"/>
      <c r="S845" s="246"/>
      <c r="T845" s="24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8" t="s">
        <v>170</v>
      </c>
      <c r="AU845" s="248" t="s">
        <v>84</v>
      </c>
      <c r="AV845" s="14" t="s">
        <v>84</v>
      </c>
      <c r="AW845" s="14" t="s">
        <v>35</v>
      </c>
      <c r="AX845" s="14" t="s">
        <v>74</v>
      </c>
      <c r="AY845" s="248" t="s">
        <v>158</v>
      </c>
    </row>
    <row r="846" s="14" customFormat="1">
      <c r="A846" s="14"/>
      <c r="B846" s="238"/>
      <c r="C846" s="239"/>
      <c r="D846" s="221" t="s">
        <v>170</v>
      </c>
      <c r="E846" s="240" t="s">
        <v>19</v>
      </c>
      <c r="F846" s="241" t="s">
        <v>823</v>
      </c>
      <c r="G846" s="239"/>
      <c r="H846" s="242">
        <v>0.50800000000000001</v>
      </c>
      <c r="I846" s="243"/>
      <c r="J846" s="239"/>
      <c r="K846" s="239"/>
      <c r="L846" s="244"/>
      <c r="M846" s="245"/>
      <c r="N846" s="246"/>
      <c r="O846" s="246"/>
      <c r="P846" s="246"/>
      <c r="Q846" s="246"/>
      <c r="R846" s="246"/>
      <c r="S846" s="246"/>
      <c r="T846" s="24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8" t="s">
        <v>170</v>
      </c>
      <c r="AU846" s="248" t="s">
        <v>84</v>
      </c>
      <c r="AV846" s="14" t="s">
        <v>84</v>
      </c>
      <c r="AW846" s="14" t="s">
        <v>35</v>
      </c>
      <c r="AX846" s="14" t="s">
        <v>74</v>
      </c>
      <c r="AY846" s="248" t="s">
        <v>158</v>
      </c>
    </row>
    <row r="847" s="16" customFormat="1">
      <c r="A847" s="16"/>
      <c r="B847" s="261"/>
      <c r="C847" s="262"/>
      <c r="D847" s="221" t="s">
        <v>170</v>
      </c>
      <c r="E847" s="263" t="s">
        <v>19</v>
      </c>
      <c r="F847" s="264" t="s">
        <v>187</v>
      </c>
      <c r="G847" s="262"/>
      <c r="H847" s="265">
        <v>47.248000000000005</v>
      </c>
      <c r="I847" s="266"/>
      <c r="J847" s="262"/>
      <c r="K847" s="262"/>
      <c r="L847" s="267"/>
      <c r="M847" s="268"/>
      <c r="N847" s="269"/>
      <c r="O847" s="269"/>
      <c r="P847" s="269"/>
      <c r="Q847" s="269"/>
      <c r="R847" s="269"/>
      <c r="S847" s="269"/>
      <c r="T847" s="270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71" t="s">
        <v>170</v>
      </c>
      <c r="AU847" s="271" t="s">
        <v>84</v>
      </c>
      <c r="AV847" s="16" t="s">
        <v>188</v>
      </c>
      <c r="AW847" s="16" t="s">
        <v>35</v>
      </c>
      <c r="AX847" s="16" t="s">
        <v>74</v>
      </c>
      <c r="AY847" s="271" t="s">
        <v>158</v>
      </c>
    </row>
    <row r="848" s="13" customFormat="1">
      <c r="A848" s="13"/>
      <c r="B848" s="228"/>
      <c r="C848" s="229"/>
      <c r="D848" s="221" t="s">
        <v>170</v>
      </c>
      <c r="E848" s="230" t="s">
        <v>19</v>
      </c>
      <c r="F848" s="231" t="s">
        <v>261</v>
      </c>
      <c r="G848" s="229"/>
      <c r="H848" s="230" t="s">
        <v>19</v>
      </c>
      <c r="I848" s="232"/>
      <c r="J848" s="229"/>
      <c r="K848" s="229"/>
      <c r="L848" s="233"/>
      <c r="M848" s="234"/>
      <c r="N848" s="235"/>
      <c r="O848" s="235"/>
      <c r="P848" s="235"/>
      <c r="Q848" s="235"/>
      <c r="R848" s="235"/>
      <c r="S848" s="235"/>
      <c r="T848" s="23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7" t="s">
        <v>170</v>
      </c>
      <c r="AU848" s="237" t="s">
        <v>84</v>
      </c>
      <c r="AV848" s="13" t="s">
        <v>82</v>
      </c>
      <c r="AW848" s="13" t="s">
        <v>35</v>
      </c>
      <c r="AX848" s="13" t="s">
        <v>74</v>
      </c>
      <c r="AY848" s="237" t="s">
        <v>158</v>
      </c>
    </row>
    <row r="849" s="14" customFormat="1">
      <c r="A849" s="14"/>
      <c r="B849" s="238"/>
      <c r="C849" s="239"/>
      <c r="D849" s="221" t="s">
        <v>170</v>
      </c>
      <c r="E849" s="240" t="s">
        <v>19</v>
      </c>
      <c r="F849" s="241" t="s">
        <v>594</v>
      </c>
      <c r="G849" s="239"/>
      <c r="H849" s="242">
        <v>48.847999999999999</v>
      </c>
      <c r="I849" s="243"/>
      <c r="J849" s="239"/>
      <c r="K849" s="239"/>
      <c r="L849" s="244"/>
      <c r="M849" s="245"/>
      <c r="N849" s="246"/>
      <c r="O849" s="246"/>
      <c r="P849" s="246"/>
      <c r="Q849" s="246"/>
      <c r="R849" s="246"/>
      <c r="S849" s="246"/>
      <c r="T849" s="24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8" t="s">
        <v>170</v>
      </c>
      <c r="AU849" s="248" t="s">
        <v>84</v>
      </c>
      <c r="AV849" s="14" t="s">
        <v>84</v>
      </c>
      <c r="AW849" s="14" t="s">
        <v>35</v>
      </c>
      <c r="AX849" s="14" t="s">
        <v>74</v>
      </c>
      <c r="AY849" s="248" t="s">
        <v>158</v>
      </c>
    </row>
    <row r="850" s="14" customFormat="1">
      <c r="A850" s="14"/>
      <c r="B850" s="238"/>
      <c r="C850" s="239"/>
      <c r="D850" s="221" t="s">
        <v>170</v>
      </c>
      <c r="E850" s="240" t="s">
        <v>19</v>
      </c>
      <c r="F850" s="241" t="s">
        <v>823</v>
      </c>
      <c r="G850" s="239"/>
      <c r="H850" s="242">
        <v>0.50800000000000001</v>
      </c>
      <c r="I850" s="243"/>
      <c r="J850" s="239"/>
      <c r="K850" s="239"/>
      <c r="L850" s="244"/>
      <c r="M850" s="245"/>
      <c r="N850" s="246"/>
      <c r="O850" s="246"/>
      <c r="P850" s="246"/>
      <c r="Q850" s="246"/>
      <c r="R850" s="246"/>
      <c r="S850" s="246"/>
      <c r="T850" s="24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8" t="s">
        <v>170</v>
      </c>
      <c r="AU850" s="248" t="s">
        <v>84</v>
      </c>
      <c r="AV850" s="14" t="s">
        <v>84</v>
      </c>
      <c r="AW850" s="14" t="s">
        <v>35</v>
      </c>
      <c r="AX850" s="14" t="s">
        <v>74</v>
      </c>
      <c r="AY850" s="248" t="s">
        <v>158</v>
      </c>
    </row>
    <row r="851" s="16" customFormat="1">
      <c r="A851" s="16"/>
      <c r="B851" s="261"/>
      <c r="C851" s="262"/>
      <c r="D851" s="221" t="s">
        <v>170</v>
      </c>
      <c r="E851" s="263" t="s">
        <v>19</v>
      </c>
      <c r="F851" s="264" t="s">
        <v>187</v>
      </c>
      <c r="G851" s="262"/>
      <c r="H851" s="265">
        <v>49.356000000000002</v>
      </c>
      <c r="I851" s="266"/>
      <c r="J851" s="262"/>
      <c r="K851" s="262"/>
      <c r="L851" s="267"/>
      <c r="M851" s="268"/>
      <c r="N851" s="269"/>
      <c r="O851" s="269"/>
      <c r="P851" s="269"/>
      <c r="Q851" s="269"/>
      <c r="R851" s="269"/>
      <c r="S851" s="269"/>
      <c r="T851" s="270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T851" s="271" t="s">
        <v>170</v>
      </c>
      <c r="AU851" s="271" t="s">
        <v>84</v>
      </c>
      <c r="AV851" s="16" t="s">
        <v>188</v>
      </c>
      <c r="AW851" s="16" t="s">
        <v>35</v>
      </c>
      <c r="AX851" s="16" t="s">
        <v>74</v>
      </c>
      <c r="AY851" s="271" t="s">
        <v>158</v>
      </c>
    </row>
    <row r="852" s="13" customFormat="1">
      <c r="A852" s="13"/>
      <c r="B852" s="228"/>
      <c r="C852" s="229"/>
      <c r="D852" s="221" t="s">
        <v>170</v>
      </c>
      <c r="E852" s="230" t="s">
        <v>19</v>
      </c>
      <c r="F852" s="231" t="s">
        <v>263</v>
      </c>
      <c r="G852" s="229"/>
      <c r="H852" s="230" t="s">
        <v>19</v>
      </c>
      <c r="I852" s="232"/>
      <c r="J852" s="229"/>
      <c r="K852" s="229"/>
      <c r="L852" s="233"/>
      <c r="M852" s="234"/>
      <c r="N852" s="235"/>
      <c r="O852" s="235"/>
      <c r="P852" s="235"/>
      <c r="Q852" s="235"/>
      <c r="R852" s="235"/>
      <c r="S852" s="235"/>
      <c r="T852" s="236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7" t="s">
        <v>170</v>
      </c>
      <c r="AU852" s="237" t="s">
        <v>84</v>
      </c>
      <c r="AV852" s="13" t="s">
        <v>82</v>
      </c>
      <c r="AW852" s="13" t="s">
        <v>35</v>
      </c>
      <c r="AX852" s="13" t="s">
        <v>74</v>
      </c>
      <c r="AY852" s="237" t="s">
        <v>158</v>
      </c>
    </row>
    <row r="853" s="14" customFormat="1">
      <c r="A853" s="14"/>
      <c r="B853" s="238"/>
      <c r="C853" s="239"/>
      <c r="D853" s="221" t="s">
        <v>170</v>
      </c>
      <c r="E853" s="240" t="s">
        <v>19</v>
      </c>
      <c r="F853" s="241" t="s">
        <v>596</v>
      </c>
      <c r="G853" s="239"/>
      <c r="H853" s="242">
        <v>66.156999999999996</v>
      </c>
      <c r="I853" s="243"/>
      <c r="J853" s="239"/>
      <c r="K853" s="239"/>
      <c r="L853" s="244"/>
      <c r="M853" s="245"/>
      <c r="N853" s="246"/>
      <c r="O853" s="246"/>
      <c r="P853" s="246"/>
      <c r="Q853" s="246"/>
      <c r="R853" s="246"/>
      <c r="S853" s="246"/>
      <c r="T853" s="24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48" t="s">
        <v>170</v>
      </c>
      <c r="AU853" s="248" t="s">
        <v>84</v>
      </c>
      <c r="AV853" s="14" t="s">
        <v>84</v>
      </c>
      <c r="AW853" s="14" t="s">
        <v>35</v>
      </c>
      <c r="AX853" s="14" t="s">
        <v>74</v>
      </c>
      <c r="AY853" s="248" t="s">
        <v>158</v>
      </c>
    </row>
    <row r="854" s="14" customFormat="1">
      <c r="A854" s="14"/>
      <c r="B854" s="238"/>
      <c r="C854" s="239"/>
      <c r="D854" s="221" t="s">
        <v>170</v>
      </c>
      <c r="E854" s="240" t="s">
        <v>19</v>
      </c>
      <c r="F854" s="241" t="s">
        <v>824</v>
      </c>
      <c r="G854" s="239"/>
      <c r="H854" s="242">
        <v>0.218</v>
      </c>
      <c r="I854" s="243"/>
      <c r="J854" s="239"/>
      <c r="K854" s="239"/>
      <c r="L854" s="244"/>
      <c r="M854" s="245"/>
      <c r="N854" s="246"/>
      <c r="O854" s="246"/>
      <c r="P854" s="246"/>
      <c r="Q854" s="246"/>
      <c r="R854" s="246"/>
      <c r="S854" s="246"/>
      <c r="T854" s="247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8" t="s">
        <v>170</v>
      </c>
      <c r="AU854" s="248" t="s">
        <v>84</v>
      </c>
      <c r="AV854" s="14" t="s">
        <v>84</v>
      </c>
      <c r="AW854" s="14" t="s">
        <v>35</v>
      </c>
      <c r="AX854" s="14" t="s">
        <v>74</v>
      </c>
      <c r="AY854" s="248" t="s">
        <v>158</v>
      </c>
    </row>
    <row r="855" s="16" customFormat="1">
      <c r="A855" s="16"/>
      <c r="B855" s="261"/>
      <c r="C855" s="262"/>
      <c r="D855" s="221" t="s">
        <v>170</v>
      </c>
      <c r="E855" s="263" t="s">
        <v>19</v>
      </c>
      <c r="F855" s="264" t="s">
        <v>187</v>
      </c>
      <c r="G855" s="262"/>
      <c r="H855" s="265">
        <v>66.375</v>
      </c>
      <c r="I855" s="266"/>
      <c r="J855" s="262"/>
      <c r="K855" s="262"/>
      <c r="L855" s="267"/>
      <c r="M855" s="268"/>
      <c r="N855" s="269"/>
      <c r="O855" s="269"/>
      <c r="P855" s="269"/>
      <c r="Q855" s="269"/>
      <c r="R855" s="269"/>
      <c r="S855" s="269"/>
      <c r="T855" s="270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71" t="s">
        <v>170</v>
      </c>
      <c r="AU855" s="271" t="s">
        <v>84</v>
      </c>
      <c r="AV855" s="16" t="s">
        <v>188</v>
      </c>
      <c r="AW855" s="16" t="s">
        <v>35</v>
      </c>
      <c r="AX855" s="16" t="s">
        <v>74</v>
      </c>
      <c r="AY855" s="271" t="s">
        <v>158</v>
      </c>
    </row>
    <row r="856" s="13" customFormat="1">
      <c r="A856" s="13"/>
      <c r="B856" s="228"/>
      <c r="C856" s="229"/>
      <c r="D856" s="221" t="s">
        <v>170</v>
      </c>
      <c r="E856" s="230" t="s">
        <v>19</v>
      </c>
      <c r="F856" s="231" t="s">
        <v>598</v>
      </c>
      <c r="G856" s="229"/>
      <c r="H856" s="230" t="s">
        <v>19</v>
      </c>
      <c r="I856" s="232"/>
      <c r="J856" s="229"/>
      <c r="K856" s="229"/>
      <c r="L856" s="233"/>
      <c r="M856" s="234"/>
      <c r="N856" s="235"/>
      <c r="O856" s="235"/>
      <c r="P856" s="235"/>
      <c r="Q856" s="235"/>
      <c r="R856" s="235"/>
      <c r="S856" s="235"/>
      <c r="T856" s="236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7" t="s">
        <v>170</v>
      </c>
      <c r="AU856" s="237" t="s">
        <v>84</v>
      </c>
      <c r="AV856" s="13" t="s">
        <v>82</v>
      </c>
      <c r="AW856" s="13" t="s">
        <v>35</v>
      </c>
      <c r="AX856" s="13" t="s">
        <v>74</v>
      </c>
      <c r="AY856" s="237" t="s">
        <v>158</v>
      </c>
    </row>
    <row r="857" s="14" customFormat="1">
      <c r="A857" s="14"/>
      <c r="B857" s="238"/>
      <c r="C857" s="239"/>
      <c r="D857" s="221" t="s">
        <v>170</v>
      </c>
      <c r="E857" s="240" t="s">
        <v>19</v>
      </c>
      <c r="F857" s="241" t="s">
        <v>599</v>
      </c>
      <c r="G857" s="239"/>
      <c r="H857" s="242">
        <v>134.35499999999999</v>
      </c>
      <c r="I857" s="243"/>
      <c r="J857" s="239"/>
      <c r="K857" s="239"/>
      <c r="L857" s="244"/>
      <c r="M857" s="245"/>
      <c r="N857" s="246"/>
      <c r="O857" s="246"/>
      <c r="P857" s="246"/>
      <c r="Q857" s="246"/>
      <c r="R857" s="246"/>
      <c r="S857" s="246"/>
      <c r="T857" s="24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8" t="s">
        <v>170</v>
      </c>
      <c r="AU857" s="248" t="s">
        <v>84</v>
      </c>
      <c r="AV857" s="14" t="s">
        <v>84</v>
      </c>
      <c r="AW857" s="14" t="s">
        <v>35</v>
      </c>
      <c r="AX857" s="14" t="s">
        <v>74</v>
      </c>
      <c r="AY857" s="248" t="s">
        <v>158</v>
      </c>
    </row>
    <row r="858" s="14" customFormat="1">
      <c r="A858" s="14"/>
      <c r="B858" s="238"/>
      <c r="C858" s="239"/>
      <c r="D858" s="221" t="s">
        <v>170</v>
      </c>
      <c r="E858" s="240" t="s">
        <v>19</v>
      </c>
      <c r="F858" s="241" t="s">
        <v>825</v>
      </c>
      <c r="G858" s="239"/>
      <c r="H858" s="242">
        <v>0.57999999999999996</v>
      </c>
      <c r="I858" s="243"/>
      <c r="J858" s="239"/>
      <c r="K858" s="239"/>
      <c r="L858" s="244"/>
      <c r="M858" s="245"/>
      <c r="N858" s="246"/>
      <c r="O858" s="246"/>
      <c r="P858" s="246"/>
      <c r="Q858" s="246"/>
      <c r="R858" s="246"/>
      <c r="S858" s="246"/>
      <c r="T858" s="24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8" t="s">
        <v>170</v>
      </c>
      <c r="AU858" s="248" t="s">
        <v>84</v>
      </c>
      <c r="AV858" s="14" t="s">
        <v>84</v>
      </c>
      <c r="AW858" s="14" t="s">
        <v>35</v>
      </c>
      <c r="AX858" s="14" t="s">
        <v>74</v>
      </c>
      <c r="AY858" s="248" t="s">
        <v>158</v>
      </c>
    </row>
    <row r="859" s="16" customFormat="1">
      <c r="A859" s="16"/>
      <c r="B859" s="261"/>
      <c r="C859" s="262"/>
      <c r="D859" s="221" t="s">
        <v>170</v>
      </c>
      <c r="E859" s="263" t="s">
        <v>19</v>
      </c>
      <c r="F859" s="264" t="s">
        <v>187</v>
      </c>
      <c r="G859" s="262"/>
      <c r="H859" s="265">
        <v>134.935</v>
      </c>
      <c r="I859" s="266"/>
      <c r="J859" s="262"/>
      <c r="K859" s="262"/>
      <c r="L859" s="267"/>
      <c r="M859" s="268"/>
      <c r="N859" s="269"/>
      <c r="O859" s="269"/>
      <c r="P859" s="269"/>
      <c r="Q859" s="269"/>
      <c r="R859" s="269"/>
      <c r="S859" s="269"/>
      <c r="T859" s="270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271" t="s">
        <v>170</v>
      </c>
      <c r="AU859" s="271" t="s">
        <v>84</v>
      </c>
      <c r="AV859" s="16" t="s">
        <v>188</v>
      </c>
      <c r="AW859" s="16" t="s">
        <v>35</v>
      </c>
      <c r="AX859" s="16" t="s">
        <v>74</v>
      </c>
      <c r="AY859" s="271" t="s">
        <v>158</v>
      </c>
    </row>
    <row r="860" s="13" customFormat="1">
      <c r="A860" s="13"/>
      <c r="B860" s="228"/>
      <c r="C860" s="229"/>
      <c r="D860" s="221" t="s">
        <v>170</v>
      </c>
      <c r="E860" s="230" t="s">
        <v>19</v>
      </c>
      <c r="F860" s="231" t="s">
        <v>341</v>
      </c>
      <c r="G860" s="229"/>
      <c r="H860" s="230" t="s">
        <v>19</v>
      </c>
      <c r="I860" s="232"/>
      <c r="J860" s="229"/>
      <c r="K860" s="229"/>
      <c r="L860" s="233"/>
      <c r="M860" s="234"/>
      <c r="N860" s="235"/>
      <c r="O860" s="235"/>
      <c r="P860" s="235"/>
      <c r="Q860" s="235"/>
      <c r="R860" s="235"/>
      <c r="S860" s="235"/>
      <c r="T860" s="23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7" t="s">
        <v>170</v>
      </c>
      <c r="AU860" s="237" t="s">
        <v>84</v>
      </c>
      <c r="AV860" s="13" t="s">
        <v>82</v>
      </c>
      <c r="AW860" s="13" t="s">
        <v>35</v>
      </c>
      <c r="AX860" s="13" t="s">
        <v>74</v>
      </c>
      <c r="AY860" s="237" t="s">
        <v>158</v>
      </c>
    </row>
    <row r="861" s="14" customFormat="1">
      <c r="A861" s="14"/>
      <c r="B861" s="238"/>
      <c r="C861" s="239"/>
      <c r="D861" s="221" t="s">
        <v>170</v>
      </c>
      <c r="E861" s="240" t="s">
        <v>19</v>
      </c>
      <c r="F861" s="241" t="s">
        <v>601</v>
      </c>
      <c r="G861" s="239"/>
      <c r="H861" s="242">
        <v>20.001000000000001</v>
      </c>
      <c r="I861" s="243"/>
      <c r="J861" s="239"/>
      <c r="K861" s="239"/>
      <c r="L861" s="244"/>
      <c r="M861" s="245"/>
      <c r="N861" s="246"/>
      <c r="O861" s="246"/>
      <c r="P861" s="246"/>
      <c r="Q861" s="246"/>
      <c r="R861" s="246"/>
      <c r="S861" s="246"/>
      <c r="T861" s="24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8" t="s">
        <v>170</v>
      </c>
      <c r="AU861" s="248" t="s">
        <v>84</v>
      </c>
      <c r="AV861" s="14" t="s">
        <v>84</v>
      </c>
      <c r="AW861" s="14" t="s">
        <v>35</v>
      </c>
      <c r="AX861" s="14" t="s">
        <v>74</v>
      </c>
      <c r="AY861" s="248" t="s">
        <v>158</v>
      </c>
    </row>
    <row r="862" s="16" customFormat="1">
      <c r="A862" s="16"/>
      <c r="B862" s="261"/>
      <c r="C862" s="262"/>
      <c r="D862" s="221" t="s">
        <v>170</v>
      </c>
      <c r="E862" s="263" t="s">
        <v>19</v>
      </c>
      <c r="F862" s="264" t="s">
        <v>187</v>
      </c>
      <c r="G862" s="262"/>
      <c r="H862" s="265">
        <v>20.001000000000001</v>
      </c>
      <c r="I862" s="266"/>
      <c r="J862" s="262"/>
      <c r="K862" s="262"/>
      <c r="L862" s="267"/>
      <c r="M862" s="268"/>
      <c r="N862" s="269"/>
      <c r="O862" s="269"/>
      <c r="P862" s="269"/>
      <c r="Q862" s="269"/>
      <c r="R862" s="269"/>
      <c r="S862" s="269"/>
      <c r="T862" s="270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T862" s="271" t="s">
        <v>170</v>
      </c>
      <c r="AU862" s="271" t="s">
        <v>84</v>
      </c>
      <c r="AV862" s="16" t="s">
        <v>188</v>
      </c>
      <c r="AW862" s="16" t="s">
        <v>35</v>
      </c>
      <c r="AX862" s="16" t="s">
        <v>74</v>
      </c>
      <c r="AY862" s="271" t="s">
        <v>158</v>
      </c>
    </row>
    <row r="863" s="13" customFormat="1">
      <c r="A863" s="13"/>
      <c r="B863" s="228"/>
      <c r="C863" s="229"/>
      <c r="D863" s="221" t="s">
        <v>170</v>
      </c>
      <c r="E863" s="230" t="s">
        <v>19</v>
      </c>
      <c r="F863" s="231" t="s">
        <v>548</v>
      </c>
      <c r="G863" s="229"/>
      <c r="H863" s="230" t="s">
        <v>19</v>
      </c>
      <c r="I863" s="232"/>
      <c r="J863" s="229"/>
      <c r="K863" s="229"/>
      <c r="L863" s="233"/>
      <c r="M863" s="234"/>
      <c r="N863" s="235"/>
      <c r="O863" s="235"/>
      <c r="P863" s="235"/>
      <c r="Q863" s="235"/>
      <c r="R863" s="235"/>
      <c r="S863" s="235"/>
      <c r="T863" s="236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7" t="s">
        <v>170</v>
      </c>
      <c r="AU863" s="237" t="s">
        <v>84</v>
      </c>
      <c r="AV863" s="13" t="s">
        <v>82</v>
      </c>
      <c r="AW863" s="13" t="s">
        <v>35</v>
      </c>
      <c r="AX863" s="13" t="s">
        <v>74</v>
      </c>
      <c r="AY863" s="237" t="s">
        <v>158</v>
      </c>
    </row>
    <row r="864" s="14" customFormat="1">
      <c r="A864" s="14"/>
      <c r="B864" s="238"/>
      <c r="C864" s="239"/>
      <c r="D864" s="221" t="s">
        <v>170</v>
      </c>
      <c r="E864" s="240" t="s">
        <v>19</v>
      </c>
      <c r="F864" s="241" t="s">
        <v>603</v>
      </c>
      <c r="G864" s="239"/>
      <c r="H864" s="242">
        <v>22.167999999999999</v>
      </c>
      <c r="I864" s="243"/>
      <c r="J864" s="239"/>
      <c r="K864" s="239"/>
      <c r="L864" s="244"/>
      <c r="M864" s="245"/>
      <c r="N864" s="246"/>
      <c r="O864" s="246"/>
      <c r="P864" s="246"/>
      <c r="Q864" s="246"/>
      <c r="R864" s="246"/>
      <c r="S864" s="246"/>
      <c r="T864" s="24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8" t="s">
        <v>170</v>
      </c>
      <c r="AU864" s="248" t="s">
        <v>84</v>
      </c>
      <c r="AV864" s="14" t="s">
        <v>84</v>
      </c>
      <c r="AW864" s="14" t="s">
        <v>35</v>
      </c>
      <c r="AX864" s="14" t="s">
        <v>74</v>
      </c>
      <c r="AY864" s="248" t="s">
        <v>158</v>
      </c>
    </row>
    <row r="865" s="14" customFormat="1">
      <c r="A865" s="14"/>
      <c r="B865" s="238"/>
      <c r="C865" s="239"/>
      <c r="D865" s="221" t="s">
        <v>170</v>
      </c>
      <c r="E865" s="240" t="s">
        <v>19</v>
      </c>
      <c r="F865" s="241" t="s">
        <v>826</v>
      </c>
      <c r="G865" s="239"/>
      <c r="H865" s="242">
        <v>0.14999999999999999</v>
      </c>
      <c r="I865" s="243"/>
      <c r="J865" s="239"/>
      <c r="K865" s="239"/>
      <c r="L865" s="244"/>
      <c r="M865" s="245"/>
      <c r="N865" s="246"/>
      <c r="O865" s="246"/>
      <c r="P865" s="246"/>
      <c r="Q865" s="246"/>
      <c r="R865" s="246"/>
      <c r="S865" s="246"/>
      <c r="T865" s="24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8" t="s">
        <v>170</v>
      </c>
      <c r="AU865" s="248" t="s">
        <v>84</v>
      </c>
      <c r="AV865" s="14" t="s">
        <v>84</v>
      </c>
      <c r="AW865" s="14" t="s">
        <v>35</v>
      </c>
      <c r="AX865" s="14" t="s">
        <v>74</v>
      </c>
      <c r="AY865" s="248" t="s">
        <v>158</v>
      </c>
    </row>
    <row r="866" s="16" customFormat="1">
      <c r="A866" s="16"/>
      <c r="B866" s="261"/>
      <c r="C866" s="262"/>
      <c r="D866" s="221" t="s">
        <v>170</v>
      </c>
      <c r="E866" s="263" t="s">
        <v>19</v>
      </c>
      <c r="F866" s="264" t="s">
        <v>187</v>
      </c>
      <c r="G866" s="262"/>
      <c r="H866" s="265">
        <v>22.317999999999998</v>
      </c>
      <c r="I866" s="266"/>
      <c r="J866" s="262"/>
      <c r="K866" s="262"/>
      <c r="L866" s="267"/>
      <c r="M866" s="268"/>
      <c r="N866" s="269"/>
      <c r="O866" s="269"/>
      <c r="P866" s="269"/>
      <c r="Q866" s="269"/>
      <c r="R866" s="269"/>
      <c r="S866" s="269"/>
      <c r="T866" s="270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71" t="s">
        <v>170</v>
      </c>
      <c r="AU866" s="271" t="s">
        <v>84</v>
      </c>
      <c r="AV866" s="16" t="s">
        <v>188</v>
      </c>
      <c r="AW866" s="16" t="s">
        <v>35</v>
      </c>
      <c r="AX866" s="16" t="s">
        <v>74</v>
      </c>
      <c r="AY866" s="271" t="s">
        <v>158</v>
      </c>
    </row>
    <row r="867" s="13" customFormat="1">
      <c r="A867" s="13"/>
      <c r="B867" s="228"/>
      <c r="C867" s="229"/>
      <c r="D867" s="221" t="s">
        <v>170</v>
      </c>
      <c r="E867" s="230" t="s">
        <v>19</v>
      </c>
      <c r="F867" s="231" t="s">
        <v>265</v>
      </c>
      <c r="G867" s="229"/>
      <c r="H867" s="230" t="s">
        <v>19</v>
      </c>
      <c r="I867" s="232"/>
      <c r="J867" s="229"/>
      <c r="K867" s="229"/>
      <c r="L867" s="233"/>
      <c r="M867" s="234"/>
      <c r="N867" s="235"/>
      <c r="O867" s="235"/>
      <c r="P867" s="235"/>
      <c r="Q867" s="235"/>
      <c r="R867" s="235"/>
      <c r="S867" s="235"/>
      <c r="T867" s="23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7" t="s">
        <v>170</v>
      </c>
      <c r="AU867" s="237" t="s">
        <v>84</v>
      </c>
      <c r="AV867" s="13" t="s">
        <v>82</v>
      </c>
      <c r="AW867" s="13" t="s">
        <v>35</v>
      </c>
      <c r="AX867" s="13" t="s">
        <v>74</v>
      </c>
      <c r="AY867" s="237" t="s">
        <v>158</v>
      </c>
    </row>
    <row r="868" s="14" customFormat="1">
      <c r="A868" s="14"/>
      <c r="B868" s="238"/>
      <c r="C868" s="239"/>
      <c r="D868" s="221" t="s">
        <v>170</v>
      </c>
      <c r="E868" s="240" t="s">
        <v>19</v>
      </c>
      <c r="F868" s="241" t="s">
        <v>606</v>
      </c>
      <c r="G868" s="239"/>
      <c r="H868" s="242">
        <v>311.66000000000003</v>
      </c>
      <c r="I868" s="243"/>
      <c r="J868" s="239"/>
      <c r="K868" s="239"/>
      <c r="L868" s="244"/>
      <c r="M868" s="245"/>
      <c r="N868" s="246"/>
      <c r="O868" s="246"/>
      <c r="P868" s="246"/>
      <c r="Q868" s="246"/>
      <c r="R868" s="246"/>
      <c r="S868" s="246"/>
      <c r="T868" s="24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48" t="s">
        <v>170</v>
      </c>
      <c r="AU868" s="248" t="s">
        <v>84</v>
      </c>
      <c r="AV868" s="14" t="s">
        <v>84</v>
      </c>
      <c r="AW868" s="14" t="s">
        <v>35</v>
      </c>
      <c r="AX868" s="14" t="s">
        <v>74</v>
      </c>
      <c r="AY868" s="248" t="s">
        <v>158</v>
      </c>
    </row>
    <row r="869" s="14" customFormat="1">
      <c r="A869" s="14"/>
      <c r="B869" s="238"/>
      <c r="C869" s="239"/>
      <c r="D869" s="221" t="s">
        <v>170</v>
      </c>
      <c r="E869" s="240" t="s">
        <v>19</v>
      </c>
      <c r="F869" s="241" t="s">
        <v>827</v>
      </c>
      <c r="G869" s="239"/>
      <c r="H869" s="242">
        <v>0.59699999999999998</v>
      </c>
      <c r="I869" s="243"/>
      <c r="J869" s="239"/>
      <c r="K869" s="239"/>
      <c r="L869" s="244"/>
      <c r="M869" s="245"/>
      <c r="N869" s="246"/>
      <c r="O869" s="246"/>
      <c r="P869" s="246"/>
      <c r="Q869" s="246"/>
      <c r="R869" s="246"/>
      <c r="S869" s="246"/>
      <c r="T869" s="24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8" t="s">
        <v>170</v>
      </c>
      <c r="AU869" s="248" t="s">
        <v>84</v>
      </c>
      <c r="AV869" s="14" t="s">
        <v>84</v>
      </c>
      <c r="AW869" s="14" t="s">
        <v>35</v>
      </c>
      <c r="AX869" s="14" t="s">
        <v>74</v>
      </c>
      <c r="AY869" s="248" t="s">
        <v>158</v>
      </c>
    </row>
    <row r="870" s="14" customFormat="1">
      <c r="A870" s="14"/>
      <c r="B870" s="238"/>
      <c r="C870" s="239"/>
      <c r="D870" s="221" t="s">
        <v>170</v>
      </c>
      <c r="E870" s="240" t="s">
        <v>19</v>
      </c>
      <c r="F870" s="241" t="s">
        <v>607</v>
      </c>
      <c r="G870" s="239"/>
      <c r="H870" s="242">
        <v>-0.95999999999999996</v>
      </c>
      <c r="I870" s="243"/>
      <c r="J870" s="239"/>
      <c r="K870" s="239"/>
      <c r="L870" s="244"/>
      <c r="M870" s="245"/>
      <c r="N870" s="246"/>
      <c r="O870" s="246"/>
      <c r="P870" s="246"/>
      <c r="Q870" s="246"/>
      <c r="R870" s="246"/>
      <c r="S870" s="246"/>
      <c r="T870" s="24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8" t="s">
        <v>170</v>
      </c>
      <c r="AU870" s="248" t="s">
        <v>84</v>
      </c>
      <c r="AV870" s="14" t="s">
        <v>84</v>
      </c>
      <c r="AW870" s="14" t="s">
        <v>35</v>
      </c>
      <c r="AX870" s="14" t="s">
        <v>74</v>
      </c>
      <c r="AY870" s="248" t="s">
        <v>158</v>
      </c>
    </row>
    <row r="871" s="16" customFormat="1">
      <c r="A871" s="16"/>
      <c r="B871" s="261"/>
      <c r="C871" s="262"/>
      <c r="D871" s="221" t="s">
        <v>170</v>
      </c>
      <c r="E871" s="263" t="s">
        <v>19</v>
      </c>
      <c r="F871" s="264" t="s">
        <v>187</v>
      </c>
      <c r="G871" s="262"/>
      <c r="H871" s="265">
        <v>311.29700000000003</v>
      </c>
      <c r="I871" s="266"/>
      <c r="J871" s="262"/>
      <c r="K871" s="262"/>
      <c r="L871" s="267"/>
      <c r="M871" s="268"/>
      <c r="N871" s="269"/>
      <c r="O871" s="269"/>
      <c r="P871" s="269"/>
      <c r="Q871" s="269"/>
      <c r="R871" s="269"/>
      <c r="S871" s="269"/>
      <c r="T871" s="270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71" t="s">
        <v>170</v>
      </c>
      <c r="AU871" s="271" t="s">
        <v>84</v>
      </c>
      <c r="AV871" s="16" t="s">
        <v>188</v>
      </c>
      <c r="AW871" s="16" t="s">
        <v>35</v>
      </c>
      <c r="AX871" s="16" t="s">
        <v>74</v>
      </c>
      <c r="AY871" s="271" t="s">
        <v>158</v>
      </c>
    </row>
    <row r="872" s="13" customFormat="1">
      <c r="A872" s="13"/>
      <c r="B872" s="228"/>
      <c r="C872" s="229"/>
      <c r="D872" s="221" t="s">
        <v>170</v>
      </c>
      <c r="E872" s="230" t="s">
        <v>19</v>
      </c>
      <c r="F872" s="231" t="s">
        <v>609</v>
      </c>
      <c r="G872" s="229"/>
      <c r="H872" s="230" t="s">
        <v>19</v>
      </c>
      <c r="I872" s="232"/>
      <c r="J872" s="229"/>
      <c r="K872" s="229"/>
      <c r="L872" s="233"/>
      <c r="M872" s="234"/>
      <c r="N872" s="235"/>
      <c r="O872" s="235"/>
      <c r="P872" s="235"/>
      <c r="Q872" s="235"/>
      <c r="R872" s="235"/>
      <c r="S872" s="235"/>
      <c r="T872" s="23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7" t="s">
        <v>170</v>
      </c>
      <c r="AU872" s="237" t="s">
        <v>84</v>
      </c>
      <c r="AV872" s="13" t="s">
        <v>82</v>
      </c>
      <c r="AW872" s="13" t="s">
        <v>35</v>
      </c>
      <c r="AX872" s="13" t="s">
        <v>74</v>
      </c>
      <c r="AY872" s="237" t="s">
        <v>158</v>
      </c>
    </row>
    <row r="873" s="14" customFormat="1">
      <c r="A873" s="14"/>
      <c r="B873" s="238"/>
      <c r="C873" s="239"/>
      <c r="D873" s="221" t="s">
        <v>170</v>
      </c>
      <c r="E873" s="240" t="s">
        <v>19</v>
      </c>
      <c r="F873" s="241" t="s">
        <v>610</v>
      </c>
      <c r="G873" s="239"/>
      <c r="H873" s="242">
        <v>23.699999999999999</v>
      </c>
      <c r="I873" s="243"/>
      <c r="J873" s="239"/>
      <c r="K873" s="239"/>
      <c r="L873" s="244"/>
      <c r="M873" s="245"/>
      <c r="N873" s="246"/>
      <c r="O873" s="246"/>
      <c r="P873" s="246"/>
      <c r="Q873" s="246"/>
      <c r="R873" s="246"/>
      <c r="S873" s="246"/>
      <c r="T873" s="24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8" t="s">
        <v>170</v>
      </c>
      <c r="AU873" s="248" t="s">
        <v>84</v>
      </c>
      <c r="AV873" s="14" t="s">
        <v>84</v>
      </c>
      <c r="AW873" s="14" t="s">
        <v>35</v>
      </c>
      <c r="AX873" s="14" t="s">
        <v>74</v>
      </c>
      <c r="AY873" s="248" t="s">
        <v>158</v>
      </c>
    </row>
    <row r="874" s="14" customFormat="1">
      <c r="A874" s="14"/>
      <c r="B874" s="238"/>
      <c r="C874" s="239"/>
      <c r="D874" s="221" t="s">
        <v>170</v>
      </c>
      <c r="E874" s="240" t="s">
        <v>19</v>
      </c>
      <c r="F874" s="241" t="s">
        <v>828</v>
      </c>
      <c r="G874" s="239"/>
      <c r="H874" s="242">
        <v>0.59999999999999998</v>
      </c>
      <c r="I874" s="243"/>
      <c r="J874" s="239"/>
      <c r="K874" s="239"/>
      <c r="L874" s="244"/>
      <c r="M874" s="245"/>
      <c r="N874" s="246"/>
      <c r="O874" s="246"/>
      <c r="P874" s="246"/>
      <c r="Q874" s="246"/>
      <c r="R874" s="246"/>
      <c r="S874" s="246"/>
      <c r="T874" s="24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8" t="s">
        <v>170</v>
      </c>
      <c r="AU874" s="248" t="s">
        <v>84</v>
      </c>
      <c r="AV874" s="14" t="s">
        <v>84</v>
      </c>
      <c r="AW874" s="14" t="s">
        <v>35</v>
      </c>
      <c r="AX874" s="14" t="s">
        <v>74</v>
      </c>
      <c r="AY874" s="248" t="s">
        <v>158</v>
      </c>
    </row>
    <row r="875" s="16" customFormat="1">
      <c r="A875" s="16"/>
      <c r="B875" s="261"/>
      <c r="C875" s="262"/>
      <c r="D875" s="221" t="s">
        <v>170</v>
      </c>
      <c r="E875" s="263" t="s">
        <v>19</v>
      </c>
      <c r="F875" s="264" t="s">
        <v>187</v>
      </c>
      <c r="G875" s="262"/>
      <c r="H875" s="265">
        <v>24.300000000000001</v>
      </c>
      <c r="I875" s="266"/>
      <c r="J875" s="262"/>
      <c r="K875" s="262"/>
      <c r="L875" s="267"/>
      <c r="M875" s="268"/>
      <c r="N875" s="269"/>
      <c r="O875" s="269"/>
      <c r="P875" s="269"/>
      <c r="Q875" s="269"/>
      <c r="R875" s="269"/>
      <c r="S875" s="269"/>
      <c r="T875" s="270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71" t="s">
        <v>170</v>
      </c>
      <c r="AU875" s="271" t="s">
        <v>84</v>
      </c>
      <c r="AV875" s="16" t="s">
        <v>188</v>
      </c>
      <c r="AW875" s="16" t="s">
        <v>35</v>
      </c>
      <c r="AX875" s="16" t="s">
        <v>74</v>
      </c>
      <c r="AY875" s="271" t="s">
        <v>158</v>
      </c>
    </row>
    <row r="876" s="15" customFormat="1">
      <c r="A876" s="15"/>
      <c r="B876" s="249"/>
      <c r="C876" s="250"/>
      <c r="D876" s="221" t="s">
        <v>170</v>
      </c>
      <c r="E876" s="251" t="s">
        <v>73</v>
      </c>
      <c r="F876" s="252" t="s">
        <v>175</v>
      </c>
      <c r="G876" s="250"/>
      <c r="H876" s="253">
        <v>801.46900000000005</v>
      </c>
      <c r="I876" s="254"/>
      <c r="J876" s="250"/>
      <c r="K876" s="250"/>
      <c r="L876" s="255"/>
      <c r="M876" s="256"/>
      <c r="N876" s="257"/>
      <c r="O876" s="257"/>
      <c r="P876" s="257"/>
      <c r="Q876" s="257"/>
      <c r="R876" s="257"/>
      <c r="S876" s="257"/>
      <c r="T876" s="258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9" t="s">
        <v>170</v>
      </c>
      <c r="AU876" s="259" t="s">
        <v>84</v>
      </c>
      <c r="AV876" s="15" t="s">
        <v>165</v>
      </c>
      <c r="AW876" s="15" t="s">
        <v>35</v>
      </c>
      <c r="AX876" s="15" t="s">
        <v>82</v>
      </c>
      <c r="AY876" s="259" t="s">
        <v>158</v>
      </c>
    </row>
    <row r="877" s="2" customFormat="1" ht="16.5" customHeight="1">
      <c r="A877" s="41"/>
      <c r="B877" s="42"/>
      <c r="C877" s="208" t="s">
        <v>829</v>
      </c>
      <c r="D877" s="208" t="s">
        <v>160</v>
      </c>
      <c r="E877" s="209" t="s">
        <v>830</v>
      </c>
      <c r="F877" s="210" t="s">
        <v>831</v>
      </c>
      <c r="G877" s="211" t="s">
        <v>105</v>
      </c>
      <c r="H877" s="212">
        <v>70.233999999999995</v>
      </c>
      <c r="I877" s="213"/>
      <c r="J877" s="214">
        <f>ROUND(I877*H877,2)</f>
        <v>0</v>
      </c>
      <c r="K877" s="210" t="s">
        <v>164</v>
      </c>
      <c r="L877" s="47"/>
      <c r="M877" s="215" t="s">
        <v>19</v>
      </c>
      <c r="N877" s="216" t="s">
        <v>45</v>
      </c>
      <c r="O877" s="87"/>
      <c r="P877" s="217">
        <f>O877*H877</f>
        <v>0</v>
      </c>
      <c r="Q877" s="217">
        <v>0</v>
      </c>
      <c r="R877" s="217">
        <f>Q877*H877</f>
        <v>0</v>
      </c>
      <c r="S877" s="217">
        <v>0</v>
      </c>
      <c r="T877" s="218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9" t="s">
        <v>165</v>
      </c>
      <c r="AT877" s="219" t="s">
        <v>160</v>
      </c>
      <c r="AU877" s="219" t="s">
        <v>84</v>
      </c>
      <c r="AY877" s="20" t="s">
        <v>158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20" t="s">
        <v>82</v>
      </c>
      <c r="BK877" s="220">
        <f>ROUND(I877*H877,2)</f>
        <v>0</v>
      </c>
      <c r="BL877" s="20" t="s">
        <v>165</v>
      </c>
      <c r="BM877" s="219" t="s">
        <v>832</v>
      </c>
    </row>
    <row r="878" s="2" customFormat="1">
      <c r="A878" s="41"/>
      <c r="B878" s="42"/>
      <c r="C878" s="43"/>
      <c r="D878" s="221" t="s">
        <v>167</v>
      </c>
      <c r="E878" s="43"/>
      <c r="F878" s="222" t="s">
        <v>831</v>
      </c>
      <c r="G878" s="43"/>
      <c r="H878" s="43"/>
      <c r="I878" s="223"/>
      <c r="J878" s="43"/>
      <c r="K878" s="43"/>
      <c r="L878" s="47"/>
      <c r="M878" s="224"/>
      <c r="N878" s="225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167</v>
      </c>
      <c r="AU878" s="20" t="s">
        <v>84</v>
      </c>
    </row>
    <row r="879" s="2" customFormat="1">
      <c r="A879" s="41"/>
      <c r="B879" s="42"/>
      <c r="C879" s="43"/>
      <c r="D879" s="226" t="s">
        <v>168</v>
      </c>
      <c r="E879" s="43"/>
      <c r="F879" s="227" t="s">
        <v>833</v>
      </c>
      <c r="G879" s="43"/>
      <c r="H879" s="43"/>
      <c r="I879" s="223"/>
      <c r="J879" s="43"/>
      <c r="K879" s="43"/>
      <c r="L879" s="47"/>
      <c r="M879" s="224"/>
      <c r="N879" s="225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168</v>
      </c>
      <c r="AU879" s="20" t="s">
        <v>84</v>
      </c>
    </row>
    <row r="880" s="13" customFormat="1">
      <c r="A880" s="13"/>
      <c r="B880" s="228"/>
      <c r="C880" s="229"/>
      <c r="D880" s="221" t="s">
        <v>170</v>
      </c>
      <c r="E880" s="230" t="s">
        <v>19</v>
      </c>
      <c r="F880" s="231" t="s">
        <v>104</v>
      </c>
      <c r="G880" s="229"/>
      <c r="H880" s="230" t="s">
        <v>19</v>
      </c>
      <c r="I880" s="232"/>
      <c r="J880" s="229"/>
      <c r="K880" s="229"/>
      <c r="L880" s="233"/>
      <c r="M880" s="234"/>
      <c r="N880" s="235"/>
      <c r="O880" s="235"/>
      <c r="P880" s="235"/>
      <c r="Q880" s="235"/>
      <c r="R880" s="235"/>
      <c r="S880" s="235"/>
      <c r="T880" s="23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7" t="s">
        <v>170</v>
      </c>
      <c r="AU880" s="237" t="s">
        <v>84</v>
      </c>
      <c r="AV880" s="13" t="s">
        <v>82</v>
      </c>
      <c r="AW880" s="13" t="s">
        <v>35</v>
      </c>
      <c r="AX880" s="13" t="s">
        <v>74</v>
      </c>
      <c r="AY880" s="237" t="s">
        <v>158</v>
      </c>
    </row>
    <row r="881" s="14" customFormat="1">
      <c r="A881" s="14"/>
      <c r="B881" s="238"/>
      <c r="C881" s="239"/>
      <c r="D881" s="221" t="s">
        <v>170</v>
      </c>
      <c r="E881" s="240" t="s">
        <v>19</v>
      </c>
      <c r="F881" s="241" t="s">
        <v>103</v>
      </c>
      <c r="G881" s="239"/>
      <c r="H881" s="242">
        <v>70.233999999999995</v>
      </c>
      <c r="I881" s="243"/>
      <c r="J881" s="239"/>
      <c r="K881" s="239"/>
      <c r="L881" s="244"/>
      <c r="M881" s="245"/>
      <c r="N881" s="246"/>
      <c r="O881" s="246"/>
      <c r="P881" s="246"/>
      <c r="Q881" s="246"/>
      <c r="R881" s="246"/>
      <c r="S881" s="246"/>
      <c r="T881" s="24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8" t="s">
        <v>170</v>
      </c>
      <c r="AU881" s="248" t="s">
        <v>84</v>
      </c>
      <c r="AV881" s="14" t="s">
        <v>84</v>
      </c>
      <c r="AW881" s="14" t="s">
        <v>35</v>
      </c>
      <c r="AX881" s="14" t="s">
        <v>74</v>
      </c>
      <c r="AY881" s="248" t="s">
        <v>158</v>
      </c>
    </row>
    <row r="882" s="15" customFormat="1">
      <c r="A882" s="15"/>
      <c r="B882" s="249"/>
      <c r="C882" s="250"/>
      <c r="D882" s="221" t="s">
        <v>170</v>
      </c>
      <c r="E882" s="251" t="s">
        <v>19</v>
      </c>
      <c r="F882" s="252" t="s">
        <v>175</v>
      </c>
      <c r="G882" s="250"/>
      <c r="H882" s="253">
        <v>70.233999999999995</v>
      </c>
      <c r="I882" s="254"/>
      <c r="J882" s="250"/>
      <c r="K882" s="250"/>
      <c r="L882" s="255"/>
      <c r="M882" s="256"/>
      <c r="N882" s="257"/>
      <c r="O882" s="257"/>
      <c r="P882" s="257"/>
      <c r="Q882" s="257"/>
      <c r="R882" s="257"/>
      <c r="S882" s="257"/>
      <c r="T882" s="258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59" t="s">
        <v>170</v>
      </c>
      <c r="AU882" s="259" t="s">
        <v>84</v>
      </c>
      <c r="AV882" s="15" t="s">
        <v>165</v>
      </c>
      <c r="AW882" s="15" t="s">
        <v>35</v>
      </c>
      <c r="AX882" s="15" t="s">
        <v>82</v>
      </c>
      <c r="AY882" s="259" t="s">
        <v>158</v>
      </c>
    </row>
    <row r="883" s="2" customFormat="1" ht="24.15" customHeight="1">
      <c r="A883" s="41"/>
      <c r="B883" s="42"/>
      <c r="C883" s="208" t="s">
        <v>834</v>
      </c>
      <c r="D883" s="208" t="s">
        <v>160</v>
      </c>
      <c r="E883" s="209" t="s">
        <v>835</v>
      </c>
      <c r="F883" s="210" t="s">
        <v>836</v>
      </c>
      <c r="G883" s="211" t="s">
        <v>316</v>
      </c>
      <c r="H883" s="212">
        <v>399.27999999999997</v>
      </c>
      <c r="I883" s="213"/>
      <c r="J883" s="214">
        <f>ROUND(I883*H883,2)</f>
        <v>0</v>
      </c>
      <c r="K883" s="210" t="s">
        <v>164</v>
      </c>
      <c r="L883" s="47"/>
      <c r="M883" s="215" t="s">
        <v>19</v>
      </c>
      <c r="N883" s="216" t="s">
        <v>45</v>
      </c>
      <c r="O883" s="87"/>
      <c r="P883" s="217">
        <f>O883*H883</f>
        <v>0</v>
      </c>
      <c r="Q883" s="217">
        <v>4.0000000000000003E-05</v>
      </c>
      <c r="R883" s="217">
        <f>Q883*H883</f>
        <v>0.015971200000000001</v>
      </c>
      <c r="S883" s="217">
        <v>0</v>
      </c>
      <c r="T883" s="218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19" t="s">
        <v>165</v>
      </c>
      <c r="AT883" s="219" t="s">
        <v>160</v>
      </c>
      <c r="AU883" s="219" t="s">
        <v>84</v>
      </c>
      <c r="AY883" s="20" t="s">
        <v>158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20" t="s">
        <v>82</v>
      </c>
      <c r="BK883" s="220">
        <f>ROUND(I883*H883,2)</f>
        <v>0</v>
      </c>
      <c r="BL883" s="20" t="s">
        <v>165</v>
      </c>
      <c r="BM883" s="219" t="s">
        <v>837</v>
      </c>
    </row>
    <row r="884" s="2" customFormat="1">
      <c r="A884" s="41"/>
      <c r="B884" s="42"/>
      <c r="C884" s="43"/>
      <c r="D884" s="221" t="s">
        <v>167</v>
      </c>
      <c r="E884" s="43"/>
      <c r="F884" s="222" t="s">
        <v>836</v>
      </c>
      <c r="G884" s="43"/>
      <c r="H884" s="43"/>
      <c r="I884" s="223"/>
      <c r="J884" s="43"/>
      <c r="K884" s="43"/>
      <c r="L884" s="47"/>
      <c r="M884" s="224"/>
      <c r="N884" s="225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167</v>
      </c>
      <c r="AU884" s="20" t="s">
        <v>84</v>
      </c>
    </row>
    <row r="885" s="2" customFormat="1">
      <c r="A885" s="41"/>
      <c r="B885" s="42"/>
      <c r="C885" s="43"/>
      <c r="D885" s="226" t="s">
        <v>168</v>
      </c>
      <c r="E885" s="43"/>
      <c r="F885" s="227" t="s">
        <v>838</v>
      </c>
      <c r="G885" s="43"/>
      <c r="H885" s="43"/>
      <c r="I885" s="223"/>
      <c r="J885" s="43"/>
      <c r="K885" s="43"/>
      <c r="L885" s="47"/>
      <c r="M885" s="224"/>
      <c r="N885" s="225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168</v>
      </c>
      <c r="AU885" s="20" t="s">
        <v>84</v>
      </c>
    </row>
    <row r="886" s="13" customFormat="1">
      <c r="A886" s="13"/>
      <c r="B886" s="228"/>
      <c r="C886" s="229"/>
      <c r="D886" s="221" t="s">
        <v>170</v>
      </c>
      <c r="E886" s="230" t="s">
        <v>19</v>
      </c>
      <c r="F886" s="231" t="s">
        <v>563</v>
      </c>
      <c r="G886" s="229"/>
      <c r="H886" s="230" t="s">
        <v>19</v>
      </c>
      <c r="I886" s="232"/>
      <c r="J886" s="229"/>
      <c r="K886" s="229"/>
      <c r="L886" s="233"/>
      <c r="M886" s="234"/>
      <c r="N886" s="235"/>
      <c r="O886" s="235"/>
      <c r="P886" s="235"/>
      <c r="Q886" s="235"/>
      <c r="R886" s="235"/>
      <c r="S886" s="235"/>
      <c r="T886" s="23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7" t="s">
        <v>170</v>
      </c>
      <c r="AU886" s="237" t="s">
        <v>84</v>
      </c>
      <c r="AV886" s="13" t="s">
        <v>82</v>
      </c>
      <c r="AW886" s="13" t="s">
        <v>35</v>
      </c>
      <c r="AX886" s="13" t="s">
        <v>74</v>
      </c>
      <c r="AY886" s="237" t="s">
        <v>158</v>
      </c>
    </row>
    <row r="887" s="13" customFormat="1">
      <c r="A887" s="13"/>
      <c r="B887" s="228"/>
      <c r="C887" s="229"/>
      <c r="D887" s="221" t="s">
        <v>170</v>
      </c>
      <c r="E887" s="230" t="s">
        <v>19</v>
      </c>
      <c r="F887" s="231" t="s">
        <v>565</v>
      </c>
      <c r="G887" s="229"/>
      <c r="H887" s="230" t="s">
        <v>19</v>
      </c>
      <c r="I887" s="232"/>
      <c r="J887" s="229"/>
      <c r="K887" s="229"/>
      <c r="L887" s="233"/>
      <c r="M887" s="234"/>
      <c r="N887" s="235"/>
      <c r="O887" s="235"/>
      <c r="P887" s="235"/>
      <c r="Q887" s="235"/>
      <c r="R887" s="235"/>
      <c r="S887" s="235"/>
      <c r="T887" s="236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7" t="s">
        <v>170</v>
      </c>
      <c r="AU887" s="237" t="s">
        <v>84</v>
      </c>
      <c r="AV887" s="13" t="s">
        <v>82</v>
      </c>
      <c r="AW887" s="13" t="s">
        <v>35</v>
      </c>
      <c r="AX887" s="13" t="s">
        <v>74</v>
      </c>
      <c r="AY887" s="237" t="s">
        <v>158</v>
      </c>
    </row>
    <row r="888" s="14" customFormat="1">
      <c r="A888" s="14"/>
      <c r="B888" s="238"/>
      <c r="C888" s="239"/>
      <c r="D888" s="221" t="s">
        <v>170</v>
      </c>
      <c r="E888" s="240" t="s">
        <v>19</v>
      </c>
      <c r="F888" s="241" t="s">
        <v>839</v>
      </c>
      <c r="G888" s="239"/>
      <c r="H888" s="242">
        <v>12.300000000000001</v>
      </c>
      <c r="I888" s="243"/>
      <c r="J888" s="239"/>
      <c r="K888" s="239"/>
      <c r="L888" s="244"/>
      <c r="M888" s="245"/>
      <c r="N888" s="246"/>
      <c r="O888" s="246"/>
      <c r="P888" s="246"/>
      <c r="Q888" s="246"/>
      <c r="R888" s="246"/>
      <c r="S888" s="246"/>
      <c r="T888" s="247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8" t="s">
        <v>170</v>
      </c>
      <c r="AU888" s="248" t="s">
        <v>84</v>
      </c>
      <c r="AV888" s="14" t="s">
        <v>84</v>
      </c>
      <c r="AW888" s="14" t="s">
        <v>35</v>
      </c>
      <c r="AX888" s="14" t="s">
        <v>74</v>
      </c>
      <c r="AY888" s="248" t="s">
        <v>158</v>
      </c>
    </row>
    <row r="889" s="14" customFormat="1">
      <c r="A889" s="14"/>
      <c r="B889" s="238"/>
      <c r="C889" s="239"/>
      <c r="D889" s="221" t="s">
        <v>170</v>
      </c>
      <c r="E889" s="240" t="s">
        <v>19</v>
      </c>
      <c r="F889" s="241" t="s">
        <v>840</v>
      </c>
      <c r="G889" s="239"/>
      <c r="H889" s="242">
        <v>-6</v>
      </c>
      <c r="I889" s="243"/>
      <c r="J889" s="239"/>
      <c r="K889" s="239"/>
      <c r="L889" s="244"/>
      <c r="M889" s="245"/>
      <c r="N889" s="246"/>
      <c r="O889" s="246"/>
      <c r="P889" s="246"/>
      <c r="Q889" s="246"/>
      <c r="R889" s="246"/>
      <c r="S889" s="246"/>
      <c r="T889" s="24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8" t="s">
        <v>170</v>
      </c>
      <c r="AU889" s="248" t="s">
        <v>84</v>
      </c>
      <c r="AV889" s="14" t="s">
        <v>84</v>
      </c>
      <c r="AW889" s="14" t="s">
        <v>35</v>
      </c>
      <c r="AX889" s="14" t="s">
        <v>74</v>
      </c>
      <c r="AY889" s="248" t="s">
        <v>158</v>
      </c>
    </row>
    <row r="890" s="16" customFormat="1">
      <c r="A890" s="16"/>
      <c r="B890" s="261"/>
      <c r="C890" s="262"/>
      <c r="D890" s="221" t="s">
        <v>170</v>
      </c>
      <c r="E890" s="263" t="s">
        <v>19</v>
      </c>
      <c r="F890" s="264" t="s">
        <v>187</v>
      </c>
      <c r="G890" s="262"/>
      <c r="H890" s="265">
        <v>6.3000000000000007</v>
      </c>
      <c r="I890" s="266"/>
      <c r="J890" s="262"/>
      <c r="K890" s="262"/>
      <c r="L890" s="267"/>
      <c r="M890" s="268"/>
      <c r="N890" s="269"/>
      <c r="O890" s="269"/>
      <c r="P890" s="269"/>
      <c r="Q890" s="269"/>
      <c r="R890" s="269"/>
      <c r="S890" s="269"/>
      <c r="T890" s="270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71" t="s">
        <v>170</v>
      </c>
      <c r="AU890" s="271" t="s">
        <v>84</v>
      </c>
      <c r="AV890" s="16" t="s">
        <v>188</v>
      </c>
      <c r="AW890" s="16" t="s">
        <v>35</v>
      </c>
      <c r="AX890" s="16" t="s">
        <v>74</v>
      </c>
      <c r="AY890" s="271" t="s">
        <v>158</v>
      </c>
    </row>
    <row r="891" s="13" customFormat="1">
      <c r="A891" s="13"/>
      <c r="B891" s="228"/>
      <c r="C891" s="229"/>
      <c r="D891" s="221" t="s">
        <v>170</v>
      </c>
      <c r="E891" s="230" t="s">
        <v>19</v>
      </c>
      <c r="F891" s="231" t="s">
        <v>568</v>
      </c>
      <c r="G891" s="229"/>
      <c r="H891" s="230" t="s">
        <v>19</v>
      </c>
      <c r="I891" s="232"/>
      <c r="J891" s="229"/>
      <c r="K891" s="229"/>
      <c r="L891" s="233"/>
      <c r="M891" s="234"/>
      <c r="N891" s="235"/>
      <c r="O891" s="235"/>
      <c r="P891" s="235"/>
      <c r="Q891" s="235"/>
      <c r="R891" s="235"/>
      <c r="S891" s="235"/>
      <c r="T891" s="23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7" t="s">
        <v>170</v>
      </c>
      <c r="AU891" s="237" t="s">
        <v>84</v>
      </c>
      <c r="AV891" s="13" t="s">
        <v>82</v>
      </c>
      <c r="AW891" s="13" t="s">
        <v>35</v>
      </c>
      <c r="AX891" s="13" t="s">
        <v>74</v>
      </c>
      <c r="AY891" s="237" t="s">
        <v>158</v>
      </c>
    </row>
    <row r="892" s="14" customFormat="1">
      <c r="A892" s="14"/>
      <c r="B892" s="238"/>
      <c r="C892" s="239"/>
      <c r="D892" s="221" t="s">
        <v>170</v>
      </c>
      <c r="E892" s="240" t="s">
        <v>19</v>
      </c>
      <c r="F892" s="241" t="s">
        <v>841</v>
      </c>
      <c r="G892" s="239"/>
      <c r="H892" s="242">
        <v>16.949999999999999</v>
      </c>
      <c r="I892" s="243"/>
      <c r="J892" s="239"/>
      <c r="K892" s="239"/>
      <c r="L892" s="244"/>
      <c r="M892" s="245"/>
      <c r="N892" s="246"/>
      <c r="O892" s="246"/>
      <c r="P892" s="246"/>
      <c r="Q892" s="246"/>
      <c r="R892" s="246"/>
      <c r="S892" s="246"/>
      <c r="T892" s="24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8" t="s">
        <v>170</v>
      </c>
      <c r="AU892" s="248" t="s">
        <v>84</v>
      </c>
      <c r="AV892" s="14" t="s">
        <v>84</v>
      </c>
      <c r="AW892" s="14" t="s">
        <v>35</v>
      </c>
      <c r="AX892" s="14" t="s">
        <v>74</v>
      </c>
      <c r="AY892" s="248" t="s">
        <v>158</v>
      </c>
    </row>
    <row r="893" s="14" customFormat="1">
      <c r="A893" s="14"/>
      <c r="B893" s="238"/>
      <c r="C893" s="239"/>
      <c r="D893" s="221" t="s">
        <v>170</v>
      </c>
      <c r="E893" s="240" t="s">
        <v>19</v>
      </c>
      <c r="F893" s="241" t="s">
        <v>842</v>
      </c>
      <c r="G893" s="239"/>
      <c r="H893" s="242">
        <v>-7.0999999999999996</v>
      </c>
      <c r="I893" s="243"/>
      <c r="J893" s="239"/>
      <c r="K893" s="239"/>
      <c r="L893" s="244"/>
      <c r="M893" s="245"/>
      <c r="N893" s="246"/>
      <c r="O893" s="246"/>
      <c r="P893" s="246"/>
      <c r="Q893" s="246"/>
      <c r="R893" s="246"/>
      <c r="S893" s="246"/>
      <c r="T893" s="24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8" t="s">
        <v>170</v>
      </c>
      <c r="AU893" s="248" t="s">
        <v>84</v>
      </c>
      <c r="AV893" s="14" t="s">
        <v>84</v>
      </c>
      <c r="AW893" s="14" t="s">
        <v>35</v>
      </c>
      <c r="AX893" s="14" t="s">
        <v>74</v>
      </c>
      <c r="AY893" s="248" t="s">
        <v>158</v>
      </c>
    </row>
    <row r="894" s="16" customFormat="1">
      <c r="A894" s="16"/>
      <c r="B894" s="261"/>
      <c r="C894" s="262"/>
      <c r="D894" s="221" t="s">
        <v>170</v>
      </c>
      <c r="E894" s="263" t="s">
        <v>19</v>
      </c>
      <c r="F894" s="264" t="s">
        <v>187</v>
      </c>
      <c r="G894" s="262"/>
      <c r="H894" s="265">
        <v>9.8499999999999996</v>
      </c>
      <c r="I894" s="266"/>
      <c r="J894" s="262"/>
      <c r="K894" s="262"/>
      <c r="L894" s="267"/>
      <c r="M894" s="268"/>
      <c r="N894" s="269"/>
      <c r="O894" s="269"/>
      <c r="P894" s="269"/>
      <c r="Q894" s="269"/>
      <c r="R894" s="269"/>
      <c r="S894" s="269"/>
      <c r="T894" s="270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71" t="s">
        <v>170</v>
      </c>
      <c r="AU894" s="271" t="s">
        <v>84</v>
      </c>
      <c r="AV894" s="16" t="s">
        <v>188</v>
      </c>
      <c r="AW894" s="16" t="s">
        <v>35</v>
      </c>
      <c r="AX894" s="16" t="s">
        <v>74</v>
      </c>
      <c r="AY894" s="271" t="s">
        <v>158</v>
      </c>
    </row>
    <row r="895" s="13" customFormat="1">
      <c r="A895" s="13"/>
      <c r="B895" s="228"/>
      <c r="C895" s="229"/>
      <c r="D895" s="221" t="s">
        <v>170</v>
      </c>
      <c r="E895" s="230" t="s">
        <v>19</v>
      </c>
      <c r="F895" s="231" t="s">
        <v>571</v>
      </c>
      <c r="G895" s="229"/>
      <c r="H895" s="230" t="s">
        <v>19</v>
      </c>
      <c r="I895" s="232"/>
      <c r="J895" s="229"/>
      <c r="K895" s="229"/>
      <c r="L895" s="233"/>
      <c r="M895" s="234"/>
      <c r="N895" s="235"/>
      <c r="O895" s="235"/>
      <c r="P895" s="235"/>
      <c r="Q895" s="235"/>
      <c r="R895" s="235"/>
      <c r="S895" s="235"/>
      <c r="T895" s="236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7" t="s">
        <v>170</v>
      </c>
      <c r="AU895" s="237" t="s">
        <v>84</v>
      </c>
      <c r="AV895" s="13" t="s">
        <v>82</v>
      </c>
      <c r="AW895" s="13" t="s">
        <v>35</v>
      </c>
      <c r="AX895" s="13" t="s">
        <v>74</v>
      </c>
      <c r="AY895" s="237" t="s">
        <v>158</v>
      </c>
    </row>
    <row r="896" s="14" customFormat="1">
      <c r="A896" s="14"/>
      <c r="B896" s="238"/>
      <c r="C896" s="239"/>
      <c r="D896" s="221" t="s">
        <v>170</v>
      </c>
      <c r="E896" s="240" t="s">
        <v>19</v>
      </c>
      <c r="F896" s="241" t="s">
        <v>843</v>
      </c>
      <c r="G896" s="239"/>
      <c r="H896" s="242">
        <v>26.300000000000001</v>
      </c>
      <c r="I896" s="243"/>
      <c r="J896" s="239"/>
      <c r="K896" s="239"/>
      <c r="L896" s="244"/>
      <c r="M896" s="245"/>
      <c r="N896" s="246"/>
      <c r="O896" s="246"/>
      <c r="P896" s="246"/>
      <c r="Q896" s="246"/>
      <c r="R896" s="246"/>
      <c r="S896" s="246"/>
      <c r="T896" s="24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8" t="s">
        <v>170</v>
      </c>
      <c r="AU896" s="248" t="s">
        <v>84</v>
      </c>
      <c r="AV896" s="14" t="s">
        <v>84</v>
      </c>
      <c r="AW896" s="14" t="s">
        <v>35</v>
      </c>
      <c r="AX896" s="14" t="s">
        <v>74</v>
      </c>
      <c r="AY896" s="248" t="s">
        <v>158</v>
      </c>
    </row>
    <row r="897" s="14" customFormat="1">
      <c r="A897" s="14"/>
      <c r="B897" s="238"/>
      <c r="C897" s="239"/>
      <c r="D897" s="221" t="s">
        <v>170</v>
      </c>
      <c r="E897" s="240" t="s">
        <v>19</v>
      </c>
      <c r="F897" s="241" t="s">
        <v>844</v>
      </c>
      <c r="G897" s="239"/>
      <c r="H897" s="242">
        <v>2.5</v>
      </c>
      <c r="I897" s="243"/>
      <c r="J897" s="239"/>
      <c r="K897" s="239"/>
      <c r="L897" s="244"/>
      <c r="M897" s="245"/>
      <c r="N897" s="246"/>
      <c r="O897" s="246"/>
      <c r="P897" s="246"/>
      <c r="Q897" s="246"/>
      <c r="R897" s="246"/>
      <c r="S897" s="246"/>
      <c r="T897" s="24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48" t="s">
        <v>170</v>
      </c>
      <c r="AU897" s="248" t="s">
        <v>84</v>
      </c>
      <c r="AV897" s="14" t="s">
        <v>84</v>
      </c>
      <c r="AW897" s="14" t="s">
        <v>35</v>
      </c>
      <c r="AX897" s="14" t="s">
        <v>74</v>
      </c>
      <c r="AY897" s="248" t="s">
        <v>158</v>
      </c>
    </row>
    <row r="898" s="14" customFormat="1">
      <c r="A898" s="14"/>
      <c r="B898" s="238"/>
      <c r="C898" s="239"/>
      <c r="D898" s="221" t="s">
        <v>170</v>
      </c>
      <c r="E898" s="240" t="s">
        <v>19</v>
      </c>
      <c r="F898" s="241" t="s">
        <v>845</v>
      </c>
      <c r="G898" s="239"/>
      <c r="H898" s="242">
        <v>-0.80000000000000004</v>
      </c>
      <c r="I898" s="243"/>
      <c r="J898" s="239"/>
      <c r="K898" s="239"/>
      <c r="L898" s="244"/>
      <c r="M898" s="245"/>
      <c r="N898" s="246"/>
      <c r="O898" s="246"/>
      <c r="P898" s="246"/>
      <c r="Q898" s="246"/>
      <c r="R898" s="246"/>
      <c r="S898" s="246"/>
      <c r="T898" s="24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8" t="s">
        <v>170</v>
      </c>
      <c r="AU898" s="248" t="s">
        <v>84</v>
      </c>
      <c r="AV898" s="14" t="s">
        <v>84</v>
      </c>
      <c r="AW898" s="14" t="s">
        <v>35</v>
      </c>
      <c r="AX898" s="14" t="s">
        <v>74</v>
      </c>
      <c r="AY898" s="248" t="s">
        <v>158</v>
      </c>
    </row>
    <row r="899" s="16" customFormat="1">
      <c r="A899" s="16"/>
      <c r="B899" s="261"/>
      <c r="C899" s="262"/>
      <c r="D899" s="221" t="s">
        <v>170</v>
      </c>
      <c r="E899" s="263" t="s">
        <v>19</v>
      </c>
      <c r="F899" s="264" t="s">
        <v>187</v>
      </c>
      <c r="G899" s="262"/>
      <c r="H899" s="265">
        <v>28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71" t="s">
        <v>170</v>
      </c>
      <c r="AU899" s="271" t="s">
        <v>84</v>
      </c>
      <c r="AV899" s="16" t="s">
        <v>188</v>
      </c>
      <c r="AW899" s="16" t="s">
        <v>35</v>
      </c>
      <c r="AX899" s="16" t="s">
        <v>74</v>
      </c>
      <c r="AY899" s="271" t="s">
        <v>158</v>
      </c>
    </row>
    <row r="900" s="13" customFormat="1">
      <c r="A900" s="13"/>
      <c r="B900" s="228"/>
      <c r="C900" s="229"/>
      <c r="D900" s="221" t="s">
        <v>170</v>
      </c>
      <c r="E900" s="230" t="s">
        <v>19</v>
      </c>
      <c r="F900" s="231" t="s">
        <v>575</v>
      </c>
      <c r="G900" s="229"/>
      <c r="H900" s="230" t="s">
        <v>19</v>
      </c>
      <c r="I900" s="232"/>
      <c r="J900" s="229"/>
      <c r="K900" s="229"/>
      <c r="L900" s="233"/>
      <c r="M900" s="234"/>
      <c r="N900" s="235"/>
      <c r="O900" s="235"/>
      <c r="P900" s="235"/>
      <c r="Q900" s="235"/>
      <c r="R900" s="235"/>
      <c r="S900" s="235"/>
      <c r="T900" s="23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7" t="s">
        <v>170</v>
      </c>
      <c r="AU900" s="237" t="s">
        <v>84</v>
      </c>
      <c r="AV900" s="13" t="s">
        <v>82</v>
      </c>
      <c r="AW900" s="13" t="s">
        <v>35</v>
      </c>
      <c r="AX900" s="13" t="s">
        <v>74</v>
      </c>
      <c r="AY900" s="237" t="s">
        <v>158</v>
      </c>
    </row>
    <row r="901" s="14" customFormat="1">
      <c r="A901" s="14"/>
      <c r="B901" s="238"/>
      <c r="C901" s="239"/>
      <c r="D901" s="221" t="s">
        <v>170</v>
      </c>
      <c r="E901" s="240" t="s">
        <v>19</v>
      </c>
      <c r="F901" s="241" t="s">
        <v>846</v>
      </c>
      <c r="G901" s="239"/>
      <c r="H901" s="242">
        <v>15.199999999999999</v>
      </c>
      <c r="I901" s="243"/>
      <c r="J901" s="239"/>
      <c r="K901" s="239"/>
      <c r="L901" s="244"/>
      <c r="M901" s="245"/>
      <c r="N901" s="246"/>
      <c r="O901" s="246"/>
      <c r="P901" s="246"/>
      <c r="Q901" s="246"/>
      <c r="R901" s="246"/>
      <c r="S901" s="246"/>
      <c r="T901" s="24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8" t="s">
        <v>170</v>
      </c>
      <c r="AU901" s="248" t="s">
        <v>84</v>
      </c>
      <c r="AV901" s="14" t="s">
        <v>84</v>
      </c>
      <c r="AW901" s="14" t="s">
        <v>35</v>
      </c>
      <c r="AX901" s="14" t="s">
        <v>74</v>
      </c>
      <c r="AY901" s="248" t="s">
        <v>158</v>
      </c>
    </row>
    <row r="902" s="14" customFormat="1">
      <c r="A902" s="14"/>
      <c r="B902" s="238"/>
      <c r="C902" s="239"/>
      <c r="D902" s="221" t="s">
        <v>170</v>
      </c>
      <c r="E902" s="240" t="s">
        <v>19</v>
      </c>
      <c r="F902" s="241" t="s">
        <v>847</v>
      </c>
      <c r="G902" s="239"/>
      <c r="H902" s="242">
        <v>-4</v>
      </c>
      <c r="I902" s="243"/>
      <c r="J902" s="239"/>
      <c r="K902" s="239"/>
      <c r="L902" s="244"/>
      <c r="M902" s="245"/>
      <c r="N902" s="246"/>
      <c r="O902" s="246"/>
      <c r="P902" s="246"/>
      <c r="Q902" s="246"/>
      <c r="R902" s="246"/>
      <c r="S902" s="246"/>
      <c r="T902" s="24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8" t="s">
        <v>170</v>
      </c>
      <c r="AU902" s="248" t="s">
        <v>84</v>
      </c>
      <c r="AV902" s="14" t="s">
        <v>84</v>
      </c>
      <c r="AW902" s="14" t="s">
        <v>35</v>
      </c>
      <c r="AX902" s="14" t="s">
        <v>74</v>
      </c>
      <c r="AY902" s="248" t="s">
        <v>158</v>
      </c>
    </row>
    <row r="903" s="16" customFormat="1">
      <c r="A903" s="16"/>
      <c r="B903" s="261"/>
      <c r="C903" s="262"/>
      <c r="D903" s="221" t="s">
        <v>170</v>
      </c>
      <c r="E903" s="263" t="s">
        <v>19</v>
      </c>
      <c r="F903" s="264" t="s">
        <v>187</v>
      </c>
      <c r="G903" s="262"/>
      <c r="H903" s="265">
        <v>11.199999999999999</v>
      </c>
      <c r="I903" s="266"/>
      <c r="J903" s="262"/>
      <c r="K903" s="262"/>
      <c r="L903" s="267"/>
      <c r="M903" s="268"/>
      <c r="N903" s="269"/>
      <c r="O903" s="269"/>
      <c r="P903" s="269"/>
      <c r="Q903" s="269"/>
      <c r="R903" s="269"/>
      <c r="S903" s="269"/>
      <c r="T903" s="270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T903" s="271" t="s">
        <v>170</v>
      </c>
      <c r="AU903" s="271" t="s">
        <v>84</v>
      </c>
      <c r="AV903" s="16" t="s">
        <v>188</v>
      </c>
      <c r="AW903" s="16" t="s">
        <v>35</v>
      </c>
      <c r="AX903" s="16" t="s">
        <v>74</v>
      </c>
      <c r="AY903" s="271" t="s">
        <v>158</v>
      </c>
    </row>
    <row r="904" s="13" customFormat="1">
      <c r="A904" s="13"/>
      <c r="B904" s="228"/>
      <c r="C904" s="229"/>
      <c r="D904" s="221" t="s">
        <v>170</v>
      </c>
      <c r="E904" s="230" t="s">
        <v>19</v>
      </c>
      <c r="F904" s="231" t="s">
        <v>578</v>
      </c>
      <c r="G904" s="229"/>
      <c r="H904" s="230" t="s">
        <v>19</v>
      </c>
      <c r="I904" s="232"/>
      <c r="J904" s="229"/>
      <c r="K904" s="229"/>
      <c r="L904" s="233"/>
      <c r="M904" s="234"/>
      <c r="N904" s="235"/>
      <c r="O904" s="235"/>
      <c r="P904" s="235"/>
      <c r="Q904" s="235"/>
      <c r="R904" s="235"/>
      <c r="S904" s="235"/>
      <c r="T904" s="23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7" t="s">
        <v>170</v>
      </c>
      <c r="AU904" s="237" t="s">
        <v>84</v>
      </c>
      <c r="AV904" s="13" t="s">
        <v>82</v>
      </c>
      <c r="AW904" s="13" t="s">
        <v>35</v>
      </c>
      <c r="AX904" s="13" t="s">
        <v>74</v>
      </c>
      <c r="AY904" s="237" t="s">
        <v>158</v>
      </c>
    </row>
    <row r="905" s="14" customFormat="1">
      <c r="A905" s="14"/>
      <c r="B905" s="238"/>
      <c r="C905" s="239"/>
      <c r="D905" s="221" t="s">
        <v>170</v>
      </c>
      <c r="E905" s="240" t="s">
        <v>19</v>
      </c>
      <c r="F905" s="241" t="s">
        <v>848</v>
      </c>
      <c r="G905" s="239"/>
      <c r="H905" s="242">
        <v>11.6</v>
      </c>
      <c r="I905" s="243"/>
      <c r="J905" s="239"/>
      <c r="K905" s="239"/>
      <c r="L905" s="244"/>
      <c r="M905" s="245"/>
      <c r="N905" s="246"/>
      <c r="O905" s="246"/>
      <c r="P905" s="246"/>
      <c r="Q905" s="246"/>
      <c r="R905" s="246"/>
      <c r="S905" s="246"/>
      <c r="T905" s="24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8" t="s">
        <v>170</v>
      </c>
      <c r="AU905" s="248" t="s">
        <v>84</v>
      </c>
      <c r="AV905" s="14" t="s">
        <v>84</v>
      </c>
      <c r="AW905" s="14" t="s">
        <v>35</v>
      </c>
      <c r="AX905" s="14" t="s">
        <v>74</v>
      </c>
      <c r="AY905" s="248" t="s">
        <v>158</v>
      </c>
    </row>
    <row r="906" s="14" customFormat="1">
      <c r="A906" s="14"/>
      <c r="B906" s="238"/>
      <c r="C906" s="239"/>
      <c r="D906" s="221" t="s">
        <v>170</v>
      </c>
      <c r="E906" s="240" t="s">
        <v>19</v>
      </c>
      <c r="F906" s="241" t="s">
        <v>845</v>
      </c>
      <c r="G906" s="239"/>
      <c r="H906" s="242">
        <v>-0.80000000000000004</v>
      </c>
      <c r="I906" s="243"/>
      <c r="J906" s="239"/>
      <c r="K906" s="239"/>
      <c r="L906" s="244"/>
      <c r="M906" s="245"/>
      <c r="N906" s="246"/>
      <c r="O906" s="246"/>
      <c r="P906" s="246"/>
      <c r="Q906" s="246"/>
      <c r="R906" s="246"/>
      <c r="S906" s="246"/>
      <c r="T906" s="24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8" t="s">
        <v>170</v>
      </c>
      <c r="AU906" s="248" t="s">
        <v>84</v>
      </c>
      <c r="AV906" s="14" t="s">
        <v>84</v>
      </c>
      <c r="AW906" s="14" t="s">
        <v>35</v>
      </c>
      <c r="AX906" s="14" t="s">
        <v>74</v>
      </c>
      <c r="AY906" s="248" t="s">
        <v>158</v>
      </c>
    </row>
    <row r="907" s="16" customFormat="1">
      <c r="A907" s="16"/>
      <c r="B907" s="261"/>
      <c r="C907" s="262"/>
      <c r="D907" s="221" t="s">
        <v>170</v>
      </c>
      <c r="E907" s="263" t="s">
        <v>19</v>
      </c>
      <c r="F907" s="264" t="s">
        <v>187</v>
      </c>
      <c r="G907" s="262"/>
      <c r="H907" s="265">
        <v>10.799999999999999</v>
      </c>
      <c r="I907" s="266"/>
      <c r="J907" s="262"/>
      <c r="K907" s="262"/>
      <c r="L907" s="267"/>
      <c r="M907" s="268"/>
      <c r="N907" s="269"/>
      <c r="O907" s="269"/>
      <c r="P907" s="269"/>
      <c r="Q907" s="269"/>
      <c r="R907" s="269"/>
      <c r="S907" s="269"/>
      <c r="T907" s="270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T907" s="271" t="s">
        <v>170</v>
      </c>
      <c r="AU907" s="271" t="s">
        <v>84</v>
      </c>
      <c r="AV907" s="16" t="s">
        <v>188</v>
      </c>
      <c r="AW907" s="16" t="s">
        <v>35</v>
      </c>
      <c r="AX907" s="16" t="s">
        <v>74</v>
      </c>
      <c r="AY907" s="271" t="s">
        <v>158</v>
      </c>
    </row>
    <row r="908" s="13" customFormat="1">
      <c r="A908" s="13"/>
      <c r="B908" s="228"/>
      <c r="C908" s="229"/>
      <c r="D908" s="221" t="s">
        <v>170</v>
      </c>
      <c r="E908" s="230" t="s">
        <v>19</v>
      </c>
      <c r="F908" s="231" t="s">
        <v>581</v>
      </c>
      <c r="G908" s="229"/>
      <c r="H908" s="230" t="s">
        <v>19</v>
      </c>
      <c r="I908" s="232"/>
      <c r="J908" s="229"/>
      <c r="K908" s="229"/>
      <c r="L908" s="233"/>
      <c r="M908" s="234"/>
      <c r="N908" s="235"/>
      <c r="O908" s="235"/>
      <c r="P908" s="235"/>
      <c r="Q908" s="235"/>
      <c r="R908" s="235"/>
      <c r="S908" s="235"/>
      <c r="T908" s="23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7" t="s">
        <v>170</v>
      </c>
      <c r="AU908" s="237" t="s">
        <v>84</v>
      </c>
      <c r="AV908" s="13" t="s">
        <v>82</v>
      </c>
      <c r="AW908" s="13" t="s">
        <v>35</v>
      </c>
      <c r="AX908" s="13" t="s">
        <v>74</v>
      </c>
      <c r="AY908" s="237" t="s">
        <v>158</v>
      </c>
    </row>
    <row r="909" s="14" customFormat="1">
      <c r="A909" s="14"/>
      <c r="B909" s="238"/>
      <c r="C909" s="239"/>
      <c r="D909" s="221" t="s">
        <v>170</v>
      </c>
      <c r="E909" s="240" t="s">
        <v>19</v>
      </c>
      <c r="F909" s="241" t="s">
        <v>849</v>
      </c>
      <c r="G909" s="239"/>
      <c r="H909" s="242">
        <v>10.199999999999999</v>
      </c>
      <c r="I909" s="243"/>
      <c r="J909" s="239"/>
      <c r="K909" s="239"/>
      <c r="L909" s="244"/>
      <c r="M909" s="245"/>
      <c r="N909" s="246"/>
      <c r="O909" s="246"/>
      <c r="P909" s="246"/>
      <c r="Q909" s="246"/>
      <c r="R909" s="246"/>
      <c r="S909" s="246"/>
      <c r="T909" s="24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8" t="s">
        <v>170</v>
      </c>
      <c r="AU909" s="248" t="s">
        <v>84</v>
      </c>
      <c r="AV909" s="14" t="s">
        <v>84</v>
      </c>
      <c r="AW909" s="14" t="s">
        <v>35</v>
      </c>
      <c r="AX909" s="14" t="s">
        <v>74</v>
      </c>
      <c r="AY909" s="248" t="s">
        <v>158</v>
      </c>
    </row>
    <row r="910" s="14" customFormat="1">
      <c r="A910" s="14"/>
      <c r="B910" s="238"/>
      <c r="C910" s="239"/>
      <c r="D910" s="221" t="s">
        <v>170</v>
      </c>
      <c r="E910" s="240" t="s">
        <v>19</v>
      </c>
      <c r="F910" s="241" t="s">
        <v>845</v>
      </c>
      <c r="G910" s="239"/>
      <c r="H910" s="242">
        <v>-0.80000000000000004</v>
      </c>
      <c r="I910" s="243"/>
      <c r="J910" s="239"/>
      <c r="K910" s="239"/>
      <c r="L910" s="244"/>
      <c r="M910" s="245"/>
      <c r="N910" s="246"/>
      <c r="O910" s="246"/>
      <c r="P910" s="246"/>
      <c r="Q910" s="246"/>
      <c r="R910" s="246"/>
      <c r="S910" s="246"/>
      <c r="T910" s="24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8" t="s">
        <v>170</v>
      </c>
      <c r="AU910" s="248" t="s">
        <v>84</v>
      </c>
      <c r="AV910" s="14" t="s">
        <v>84</v>
      </c>
      <c r="AW910" s="14" t="s">
        <v>35</v>
      </c>
      <c r="AX910" s="14" t="s">
        <v>74</v>
      </c>
      <c r="AY910" s="248" t="s">
        <v>158</v>
      </c>
    </row>
    <row r="911" s="16" customFormat="1">
      <c r="A911" s="16"/>
      <c r="B911" s="261"/>
      <c r="C911" s="262"/>
      <c r="D911" s="221" t="s">
        <v>170</v>
      </c>
      <c r="E911" s="263" t="s">
        <v>19</v>
      </c>
      <c r="F911" s="264" t="s">
        <v>187</v>
      </c>
      <c r="G911" s="262"/>
      <c r="H911" s="265">
        <v>9.3999999999999986</v>
      </c>
      <c r="I911" s="266"/>
      <c r="J911" s="262"/>
      <c r="K911" s="262"/>
      <c r="L911" s="267"/>
      <c r="M911" s="268"/>
      <c r="N911" s="269"/>
      <c r="O911" s="269"/>
      <c r="P911" s="269"/>
      <c r="Q911" s="269"/>
      <c r="R911" s="269"/>
      <c r="S911" s="269"/>
      <c r="T911" s="270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71" t="s">
        <v>170</v>
      </c>
      <c r="AU911" s="271" t="s">
        <v>84</v>
      </c>
      <c r="AV911" s="16" t="s">
        <v>188</v>
      </c>
      <c r="AW911" s="16" t="s">
        <v>35</v>
      </c>
      <c r="AX911" s="16" t="s">
        <v>74</v>
      </c>
      <c r="AY911" s="271" t="s">
        <v>158</v>
      </c>
    </row>
    <row r="912" s="13" customFormat="1">
      <c r="A912" s="13"/>
      <c r="B912" s="228"/>
      <c r="C912" s="229"/>
      <c r="D912" s="221" t="s">
        <v>170</v>
      </c>
      <c r="E912" s="230" t="s">
        <v>19</v>
      </c>
      <c r="F912" s="231" t="s">
        <v>584</v>
      </c>
      <c r="G912" s="229"/>
      <c r="H912" s="230" t="s">
        <v>19</v>
      </c>
      <c r="I912" s="232"/>
      <c r="J912" s="229"/>
      <c r="K912" s="229"/>
      <c r="L912" s="233"/>
      <c r="M912" s="234"/>
      <c r="N912" s="235"/>
      <c r="O912" s="235"/>
      <c r="P912" s="235"/>
      <c r="Q912" s="235"/>
      <c r="R912" s="235"/>
      <c r="S912" s="235"/>
      <c r="T912" s="23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7" t="s">
        <v>170</v>
      </c>
      <c r="AU912" s="237" t="s">
        <v>84</v>
      </c>
      <c r="AV912" s="13" t="s">
        <v>82</v>
      </c>
      <c r="AW912" s="13" t="s">
        <v>35</v>
      </c>
      <c r="AX912" s="13" t="s">
        <v>74</v>
      </c>
      <c r="AY912" s="237" t="s">
        <v>158</v>
      </c>
    </row>
    <row r="913" s="14" customFormat="1">
      <c r="A913" s="14"/>
      <c r="B913" s="238"/>
      <c r="C913" s="239"/>
      <c r="D913" s="221" t="s">
        <v>170</v>
      </c>
      <c r="E913" s="240" t="s">
        <v>19</v>
      </c>
      <c r="F913" s="241" t="s">
        <v>850</v>
      </c>
      <c r="G913" s="239"/>
      <c r="H913" s="242">
        <v>7.7000000000000002</v>
      </c>
      <c r="I913" s="243"/>
      <c r="J913" s="239"/>
      <c r="K913" s="239"/>
      <c r="L913" s="244"/>
      <c r="M913" s="245"/>
      <c r="N913" s="246"/>
      <c r="O913" s="246"/>
      <c r="P913" s="246"/>
      <c r="Q913" s="246"/>
      <c r="R913" s="246"/>
      <c r="S913" s="246"/>
      <c r="T913" s="24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8" t="s">
        <v>170</v>
      </c>
      <c r="AU913" s="248" t="s">
        <v>84</v>
      </c>
      <c r="AV913" s="14" t="s">
        <v>84</v>
      </c>
      <c r="AW913" s="14" t="s">
        <v>35</v>
      </c>
      <c r="AX913" s="14" t="s">
        <v>74</v>
      </c>
      <c r="AY913" s="248" t="s">
        <v>158</v>
      </c>
    </row>
    <row r="914" s="14" customFormat="1">
      <c r="A914" s="14"/>
      <c r="B914" s="238"/>
      <c r="C914" s="239"/>
      <c r="D914" s="221" t="s">
        <v>170</v>
      </c>
      <c r="E914" s="240" t="s">
        <v>19</v>
      </c>
      <c r="F914" s="241" t="s">
        <v>851</v>
      </c>
      <c r="G914" s="239"/>
      <c r="H914" s="242">
        <v>-1.5</v>
      </c>
      <c r="I914" s="243"/>
      <c r="J914" s="239"/>
      <c r="K914" s="239"/>
      <c r="L914" s="244"/>
      <c r="M914" s="245"/>
      <c r="N914" s="246"/>
      <c r="O914" s="246"/>
      <c r="P914" s="246"/>
      <c r="Q914" s="246"/>
      <c r="R914" s="246"/>
      <c r="S914" s="246"/>
      <c r="T914" s="24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8" t="s">
        <v>170</v>
      </c>
      <c r="AU914" s="248" t="s">
        <v>84</v>
      </c>
      <c r="AV914" s="14" t="s">
        <v>84</v>
      </c>
      <c r="AW914" s="14" t="s">
        <v>35</v>
      </c>
      <c r="AX914" s="14" t="s">
        <v>74</v>
      </c>
      <c r="AY914" s="248" t="s">
        <v>158</v>
      </c>
    </row>
    <row r="915" s="16" customFormat="1">
      <c r="A915" s="16"/>
      <c r="B915" s="261"/>
      <c r="C915" s="262"/>
      <c r="D915" s="221" t="s">
        <v>170</v>
      </c>
      <c r="E915" s="263" t="s">
        <v>19</v>
      </c>
      <c r="F915" s="264" t="s">
        <v>187</v>
      </c>
      <c r="G915" s="262"/>
      <c r="H915" s="265">
        <v>6.2000000000000002</v>
      </c>
      <c r="I915" s="266"/>
      <c r="J915" s="262"/>
      <c r="K915" s="262"/>
      <c r="L915" s="267"/>
      <c r="M915" s="268"/>
      <c r="N915" s="269"/>
      <c r="O915" s="269"/>
      <c r="P915" s="269"/>
      <c r="Q915" s="269"/>
      <c r="R915" s="269"/>
      <c r="S915" s="269"/>
      <c r="T915" s="270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71" t="s">
        <v>170</v>
      </c>
      <c r="AU915" s="271" t="s">
        <v>84</v>
      </c>
      <c r="AV915" s="16" t="s">
        <v>188</v>
      </c>
      <c r="AW915" s="16" t="s">
        <v>35</v>
      </c>
      <c r="AX915" s="16" t="s">
        <v>74</v>
      </c>
      <c r="AY915" s="271" t="s">
        <v>158</v>
      </c>
    </row>
    <row r="916" s="13" customFormat="1">
      <c r="A916" s="13"/>
      <c r="B916" s="228"/>
      <c r="C916" s="229"/>
      <c r="D916" s="221" t="s">
        <v>170</v>
      </c>
      <c r="E916" s="230" t="s">
        <v>19</v>
      </c>
      <c r="F916" s="231" t="s">
        <v>586</v>
      </c>
      <c r="G916" s="229"/>
      <c r="H916" s="230" t="s">
        <v>19</v>
      </c>
      <c r="I916" s="232"/>
      <c r="J916" s="229"/>
      <c r="K916" s="229"/>
      <c r="L916" s="233"/>
      <c r="M916" s="234"/>
      <c r="N916" s="235"/>
      <c r="O916" s="235"/>
      <c r="P916" s="235"/>
      <c r="Q916" s="235"/>
      <c r="R916" s="235"/>
      <c r="S916" s="235"/>
      <c r="T916" s="23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7" t="s">
        <v>170</v>
      </c>
      <c r="AU916" s="237" t="s">
        <v>84</v>
      </c>
      <c r="AV916" s="13" t="s">
        <v>82</v>
      </c>
      <c r="AW916" s="13" t="s">
        <v>35</v>
      </c>
      <c r="AX916" s="13" t="s">
        <v>74</v>
      </c>
      <c r="AY916" s="237" t="s">
        <v>158</v>
      </c>
    </row>
    <row r="917" s="14" customFormat="1">
      <c r="A917" s="14"/>
      <c r="B917" s="238"/>
      <c r="C917" s="239"/>
      <c r="D917" s="221" t="s">
        <v>170</v>
      </c>
      <c r="E917" s="240" t="s">
        <v>19</v>
      </c>
      <c r="F917" s="241" t="s">
        <v>852</v>
      </c>
      <c r="G917" s="239"/>
      <c r="H917" s="242">
        <v>5.4000000000000004</v>
      </c>
      <c r="I917" s="243"/>
      <c r="J917" s="239"/>
      <c r="K917" s="239"/>
      <c r="L917" s="244"/>
      <c r="M917" s="245"/>
      <c r="N917" s="246"/>
      <c r="O917" s="246"/>
      <c r="P917" s="246"/>
      <c r="Q917" s="246"/>
      <c r="R917" s="246"/>
      <c r="S917" s="246"/>
      <c r="T917" s="24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48" t="s">
        <v>170</v>
      </c>
      <c r="AU917" s="248" t="s">
        <v>84</v>
      </c>
      <c r="AV917" s="14" t="s">
        <v>84</v>
      </c>
      <c r="AW917" s="14" t="s">
        <v>35</v>
      </c>
      <c r="AX917" s="14" t="s">
        <v>74</v>
      </c>
      <c r="AY917" s="248" t="s">
        <v>158</v>
      </c>
    </row>
    <row r="918" s="14" customFormat="1">
      <c r="A918" s="14"/>
      <c r="B918" s="238"/>
      <c r="C918" s="239"/>
      <c r="D918" s="221" t="s">
        <v>170</v>
      </c>
      <c r="E918" s="240" t="s">
        <v>19</v>
      </c>
      <c r="F918" s="241" t="s">
        <v>853</v>
      </c>
      <c r="G918" s="239"/>
      <c r="H918" s="242">
        <v>-0.69999999999999996</v>
      </c>
      <c r="I918" s="243"/>
      <c r="J918" s="239"/>
      <c r="K918" s="239"/>
      <c r="L918" s="244"/>
      <c r="M918" s="245"/>
      <c r="N918" s="246"/>
      <c r="O918" s="246"/>
      <c r="P918" s="246"/>
      <c r="Q918" s="246"/>
      <c r="R918" s="246"/>
      <c r="S918" s="246"/>
      <c r="T918" s="24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8" t="s">
        <v>170</v>
      </c>
      <c r="AU918" s="248" t="s">
        <v>84</v>
      </c>
      <c r="AV918" s="14" t="s">
        <v>84</v>
      </c>
      <c r="AW918" s="14" t="s">
        <v>35</v>
      </c>
      <c r="AX918" s="14" t="s">
        <v>74</v>
      </c>
      <c r="AY918" s="248" t="s">
        <v>158</v>
      </c>
    </row>
    <row r="919" s="16" customFormat="1">
      <c r="A919" s="16"/>
      <c r="B919" s="261"/>
      <c r="C919" s="262"/>
      <c r="D919" s="221" t="s">
        <v>170</v>
      </c>
      <c r="E919" s="263" t="s">
        <v>19</v>
      </c>
      <c r="F919" s="264" t="s">
        <v>187</v>
      </c>
      <c r="G919" s="262"/>
      <c r="H919" s="265">
        <v>4.7000000000000002</v>
      </c>
      <c r="I919" s="266"/>
      <c r="J919" s="262"/>
      <c r="K919" s="262"/>
      <c r="L919" s="267"/>
      <c r="M919" s="268"/>
      <c r="N919" s="269"/>
      <c r="O919" s="269"/>
      <c r="P919" s="269"/>
      <c r="Q919" s="269"/>
      <c r="R919" s="269"/>
      <c r="S919" s="269"/>
      <c r="T919" s="270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71" t="s">
        <v>170</v>
      </c>
      <c r="AU919" s="271" t="s">
        <v>84</v>
      </c>
      <c r="AV919" s="16" t="s">
        <v>188</v>
      </c>
      <c r="AW919" s="16" t="s">
        <v>35</v>
      </c>
      <c r="AX919" s="16" t="s">
        <v>74</v>
      </c>
      <c r="AY919" s="271" t="s">
        <v>158</v>
      </c>
    </row>
    <row r="920" s="13" customFormat="1">
      <c r="A920" s="13"/>
      <c r="B920" s="228"/>
      <c r="C920" s="229"/>
      <c r="D920" s="221" t="s">
        <v>170</v>
      </c>
      <c r="E920" s="230" t="s">
        <v>19</v>
      </c>
      <c r="F920" s="231" t="s">
        <v>588</v>
      </c>
      <c r="G920" s="229"/>
      <c r="H920" s="230" t="s">
        <v>19</v>
      </c>
      <c r="I920" s="232"/>
      <c r="J920" s="229"/>
      <c r="K920" s="229"/>
      <c r="L920" s="233"/>
      <c r="M920" s="234"/>
      <c r="N920" s="235"/>
      <c r="O920" s="235"/>
      <c r="P920" s="235"/>
      <c r="Q920" s="235"/>
      <c r="R920" s="235"/>
      <c r="S920" s="235"/>
      <c r="T920" s="23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7" t="s">
        <v>170</v>
      </c>
      <c r="AU920" s="237" t="s">
        <v>84</v>
      </c>
      <c r="AV920" s="13" t="s">
        <v>82</v>
      </c>
      <c r="AW920" s="13" t="s">
        <v>35</v>
      </c>
      <c r="AX920" s="13" t="s">
        <v>74</v>
      </c>
      <c r="AY920" s="237" t="s">
        <v>158</v>
      </c>
    </row>
    <row r="921" s="14" customFormat="1">
      <c r="A921" s="14"/>
      <c r="B921" s="238"/>
      <c r="C921" s="239"/>
      <c r="D921" s="221" t="s">
        <v>170</v>
      </c>
      <c r="E921" s="240" t="s">
        <v>19</v>
      </c>
      <c r="F921" s="241" t="s">
        <v>854</v>
      </c>
      <c r="G921" s="239"/>
      <c r="H921" s="242">
        <v>6.5599999999999996</v>
      </c>
      <c r="I921" s="243"/>
      <c r="J921" s="239"/>
      <c r="K921" s="239"/>
      <c r="L921" s="244"/>
      <c r="M921" s="245"/>
      <c r="N921" s="246"/>
      <c r="O921" s="246"/>
      <c r="P921" s="246"/>
      <c r="Q921" s="246"/>
      <c r="R921" s="246"/>
      <c r="S921" s="246"/>
      <c r="T921" s="24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8" t="s">
        <v>170</v>
      </c>
      <c r="AU921" s="248" t="s">
        <v>84</v>
      </c>
      <c r="AV921" s="14" t="s">
        <v>84</v>
      </c>
      <c r="AW921" s="14" t="s">
        <v>35</v>
      </c>
      <c r="AX921" s="14" t="s">
        <v>74</v>
      </c>
      <c r="AY921" s="248" t="s">
        <v>158</v>
      </c>
    </row>
    <row r="922" s="14" customFormat="1">
      <c r="A922" s="14"/>
      <c r="B922" s="238"/>
      <c r="C922" s="239"/>
      <c r="D922" s="221" t="s">
        <v>170</v>
      </c>
      <c r="E922" s="240" t="s">
        <v>19</v>
      </c>
      <c r="F922" s="241" t="s">
        <v>855</v>
      </c>
      <c r="G922" s="239"/>
      <c r="H922" s="242">
        <v>0.40000000000000002</v>
      </c>
      <c r="I922" s="243"/>
      <c r="J922" s="239"/>
      <c r="K922" s="239"/>
      <c r="L922" s="244"/>
      <c r="M922" s="245"/>
      <c r="N922" s="246"/>
      <c r="O922" s="246"/>
      <c r="P922" s="246"/>
      <c r="Q922" s="246"/>
      <c r="R922" s="246"/>
      <c r="S922" s="246"/>
      <c r="T922" s="24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8" t="s">
        <v>170</v>
      </c>
      <c r="AU922" s="248" t="s">
        <v>84</v>
      </c>
      <c r="AV922" s="14" t="s">
        <v>84</v>
      </c>
      <c r="AW922" s="14" t="s">
        <v>35</v>
      </c>
      <c r="AX922" s="14" t="s">
        <v>74</v>
      </c>
      <c r="AY922" s="248" t="s">
        <v>158</v>
      </c>
    </row>
    <row r="923" s="14" customFormat="1">
      <c r="A923" s="14"/>
      <c r="B923" s="238"/>
      <c r="C923" s="239"/>
      <c r="D923" s="221" t="s">
        <v>170</v>
      </c>
      <c r="E923" s="240" t="s">
        <v>19</v>
      </c>
      <c r="F923" s="241" t="s">
        <v>845</v>
      </c>
      <c r="G923" s="239"/>
      <c r="H923" s="242">
        <v>-0.80000000000000004</v>
      </c>
      <c r="I923" s="243"/>
      <c r="J923" s="239"/>
      <c r="K923" s="239"/>
      <c r="L923" s="244"/>
      <c r="M923" s="245"/>
      <c r="N923" s="246"/>
      <c r="O923" s="246"/>
      <c r="P923" s="246"/>
      <c r="Q923" s="246"/>
      <c r="R923" s="246"/>
      <c r="S923" s="246"/>
      <c r="T923" s="24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8" t="s">
        <v>170</v>
      </c>
      <c r="AU923" s="248" t="s">
        <v>84</v>
      </c>
      <c r="AV923" s="14" t="s">
        <v>84</v>
      </c>
      <c r="AW923" s="14" t="s">
        <v>35</v>
      </c>
      <c r="AX923" s="14" t="s">
        <v>74</v>
      </c>
      <c r="AY923" s="248" t="s">
        <v>158</v>
      </c>
    </row>
    <row r="924" s="16" customFormat="1">
      <c r="A924" s="16"/>
      <c r="B924" s="261"/>
      <c r="C924" s="262"/>
      <c r="D924" s="221" t="s">
        <v>170</v>
      </c>
      <c r="E924" s="263" t="s">
        <v>19</v>
      </c>
      <c r="F924" s="264" t="s">
        <v>187</v>
      </c>
      <c r="G924" s="262"/>
      <c r="H924" s="265">
        <v>6.1600000000000001</v>
      </c>
      <c r="I924" s="266"/>
      <c r="J924" s="262"/>
      <c r="K924" s="262"/>
      <c r="L924" s="267"/>
      <c r="M924" s="268"/>
      <c r="N924" s="269"/>
      <c r="O924" s="269"/>
      <c r="P924" s="269"/>
      <c r="Q924" s="269"/>
      <c r="R924" s="269"/>
      <c r="S924" s="269"/>
      <c r="T924" s="270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T924" s="271" t="s">
        <v>170</v>
      </c>
      <c r="AU924" s="271" t="s">
        <v>84</v>
      </c>
      <c r="AV924" s="16" t="s">
        <v>188</v>
      </c>
      <c r="AW924" s="16" t="s">
        <v>35</v>
      </c>
      <c r="AX924" s="16" t="s">
        <v>74</v>
      </c>
      <c r="AY924" s="271" t="s">
        <v>158</v>
      </c>
    </row>
    <row r="925" s="13" customFormat="1">
      <c r="A925" s="13"/>
      <c r="B925" s="228"/>
      <c r="C925" s="229"/>
      <c r="D925" s="221" t="s">
        <v>170</v>
      </c>
      <c r="E925" s="230" t="s">
        <v>19</v>
      </c>
      <c r="F925" s="231" t="s">
        <v>256</v>
      </c>
      <c r="G925" s="229"/>
      <c r="H925" s="230" t="s">
        <v>19</v>
      </c>
      <c r="I925" s="232"/>
      <c r="J925" s="229"/>
      <c r="K925" s="229"/>
      <c r="L925" s="233"/>
      <c r="M925" s="234"/>
      <c r="N925" s="235"/>
      <c r="O925" s="235"/>
      <c r="P925" s="235"/>
      <c r="Q925" s="235"/>
      <c r="R925" s="235"/>
      <c r="S925" s="235"/>
      <c r="T925" s="236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7" t="s">
        <v>170</v>
      </c>
      <c r="AU925" s="237" t="s">
        <v>84</v>
      </c>
      <c r="AV925" s="13" t="s">
        <v>82</v>
      </c>
      <c r="AW925" s="13" t="s">
        <v>35</v>
      </c>
      <c r="AX925" s="13" t="s">
        <v>74</v>
      </c>
      <c r="AY925" s="237" t="s">
        <v>158</v>
      </c>
    </row>
    <row r="926" s="14" customFormat="1">
      <c r="A926" s="14"/>
      <c r="B926" s="238"/>
      <c r="C926" s="239"/>
      <c r="D926" s="221" t="s">
        <v>170</v>
      </c>
      <c r="E926" s="240" t="s">
        <v>19</v>
      </c>
      <c r="F926" s="241" t="s">
        <v>856</v>
      </c>
      <c r="G926" s="239"/>
      <c r="H926" s="242">
        <v>48.640000000000001</v>
      </c>
      <c r="I926" s="243"/>
      <c r="J926" s="239"/>
      <c r="K926" s="239"/>
      <c r="L926" s="244"/>
      <c r="M926" s="245"/>
      <c r="N926" s="246"/>
      <c r="O926" s="246"/>
      <c r="P926" s="246"/>
      <c r="Q926" s="246"/>
      <c r="R926" s="246"/>
      <c r="S926" s="246"/>
      <c r="T926" s="247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8" t="s">
        <v>170</v>
      </c>
      <c r="AU926" s="248" t="s">
        <v>84</v>
      </c>
      <c r="AV926" s="14" t="s">
        <v>84</v>
      </c>
      <c r="AW926" s="14" t="s">
        <v>35</v>
      </c>
      <c r="AX926" s="14" t="s">
        <v>74</v>
      </c>
      <c r="AY926" s="248" t="s">
        <v>158</v>
      </c>
    </row>
    <row r="927" s="14" customFormat="1">
      <c r="A927" s="14"/>
      <c r="B927" s="238"/>
      <c r="C927" s="239"/>
      <c r="D927" s="221" t="s">
        <v>170</v>
      </c>
      <c r="E927" s="240" t="s">
        <v>19</v>
      </c>
      <c r="F927" s="241" t="s">
        <v>857</v>
      </c>
      <c r="G927" s="239"/>
      <c r="H927" s="242">
        <v>0.29999999999999999</v>
      </c>
      <c r="I927" s="243"/>
      <c r="J927" s="239"/>
      <c r="K927" s="239"/>
      <c r="L927" s="244"/>
      <c r="M927" s="245"/>
      <c r="N927" s="246"/>
      <c r="O927" s="246"/>
      <c r="P927" s="246"/>
      <c r="Q927" s="246"/>
      <c r="R927" s="246"/>
      <c r="S927" s="246"/>
      <c r="T927" s="24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8" t="s">
        <v>170</v>
      </c>
      <c r="AU927" s="248" t="s">
        <v>84</v>
      </c>
      <c r="AV927" s="14" t="s">
        <v>84</v>
      </c>
      <c r="AW927" s="14" t="s">
        <v>35</v>
      </c>
      <c r="AX927" s="14" t="s">
        <v>74</v>
      </c>
      <c r="AY927" s="248" t="s">
        <v>158</v>
      </c>
    </row>
    <row r="928" s="14" customFormat="1">
      <c r="A928" s="14"/>
      <c r="B928" s="238"/>
      <c r="C928" s="239"/>
      <c r="D928" s="221" t="s">
        <v>170</v>
      </c>
      <c r="E928" s="240" t="s">
        <v>19</v>
      </c>
      <c r="F928" s="241" t="s">
        <v>858</v>
      </c>
      <c r="G928" s="239"/>
      <c r="H928" s="242">
        <v>-10.49</v>
      </c>
      <c r="I928" s="243"/>
      <c r="J928" s="239"/>
      <c r="K928" s="239"/>
      <c r="L928" s="244"/>
      <c r="M928" s="245"/>
      <c r="N928" s="246"/>
      <c r="O928" s="246"/>
      <c r="P928" s="246"/>
      <c r="Q928" s="246"/>
      <c r="R928" s="246"/>
      <c r="S928" s="246"/>
      <c r="T928" s="24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8" t="s">
        <v>170</v>
      </c>
      <c r="AU928" s="248" t="s">
        <v>84</v>
      </c>
      <c r="AV928" s="14" t="s">
        <v>84</v>
      </c>
      <c r="AW928" s="14" t="s">
        <v>35</v>
      </c>
      <c r="AX928" s="14" t="s">
        <v>74</v>
      </c>
      <c r="AY928" s="248" t="s">
        <v>158</v>
      </c>
    </row>
    <row r="929" s="16" customFormat="1">
      <c r="A929" s="16"/>
      <c r="B929" s="261"/>
      <c r="C929" s="262"/>
      <c r="D929" s="221" t="s">
        <v>170</v>
      </c>
      <c r="E929" s="263" t="s">
        <v>19</v>
      </c>
      <c r="F929" s="264" t="s">
        <v>187</v>
      </c>
      <c r="G929" s="262"/>
      <c r="H929" s="265">
        <v>38.449999999999996</v>
      </c>
      <c r="I929" s="266"/>
      <c r="J929" s="262"/>
      <c r="K929" s="262"/>
      <c r="L929" s="267"/>
      <c r="M929" s="268"/>
      <c r="N929" s="269"/>
      <c r="O929" s="269"/>
      <c r="P929" s="269"/>
      <c r="Q929" s="269"/>
      <c r="R929" s="269"/>
      <c r="S929" s="269"/>
      <c r="T929" s="270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T929" s="271" t="s">
        <v>170</v>
      </c>
      <c r="AU929" s="271" t="s">
        <v>84</v>
      </c>
      <c r="AV929" s="16" t="s">
        <v>188</v>
      </c>
      <c r="AW929" s="16" t="s">
        <v>35</v>
      </c>
      <c r="AX929" s="16" t="s">
        <v>74</v>
      </c>
      <c r="AY929" s="271" t="s">
        <v>158</v>
      </c>
    </row>
    <row r="930" s="13" customFormat="1">
      <c r="A930" s="13"/>
      <c r="B930" s="228"/>
      <c r="C930" s="229"/>
      <c r="D930" s="221" t="s">
        <v>170</v>
      </c>
      <c r="E930" s="230" t="s">
        <v>19</v>
      </c>
      <c r="F930" s="231" t="s">
        <v>259</v>
      </c>
      <c r="G930" s="229"/>
      <c r="H930" s="230" t="s">
        <v>19</v>
      </c>
      <c r="I930" s="232"/>
      <c r="J930" s="229"/>
      <c r="K930" s="229"/>
      <c r="L930" s="233"/>
      <c r="M930" s="234"/>
      <c r="N930" s="235"/>
      <c r="O930" s="235"/>
      <c r="P930" s="235"/>
      <c r="Q930" s="235"/>
      <c r="R930" s="235"/>
      <c r="S930" s="235"/>
      <c r="T930" s="23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7" t="s">
        <v>170</v>
      </c>
      <c r="AU930" s="237" t="s">
        <v>84</v>
      </c>
      <c r="AV930" s="13" t="s">
        <v>82</v>
      </c>
      <c r="AW930" s="13" t="s">
        <v>35</v>
      </c>
      <c r="AX930" s="13" t="s">
        <v>74</v>
      </c>
      <c r="AY930" s="237" t="s">
        <v>158</v>
      </c>
    </row>
    <row r="931" s="14" customFormat="1">
      <c r="A931" s="14"/>
      <c r="B931" s="238"/>
      <c r="C931" s="239"/>
      <c r="D931" s="221" t="s">
        <v>170</v>
      </c>
      <c r="E931" s="240" t="s">
        <v>19</v>
      </c>
      <c r="F931" s="241" t="s">
        <v>859</v>
      </c>
      <c r="G931" s="239"/>
      <c r="H931" s="242">
        <v>27.800000000000001</v>
      </c>
      <c r="I931" s="243"/>
      <c r="J931" s="239"/>
      <c r="K931" s="239"/>
      <c r="L931" s="244"/>
      <c r="M931" s="245"/>
      <c r="N931" s="246"/>
      <c r="O931" s="246"/>
      <c r="P931" s="246"/>
      <c r="Q931" s="246"/>
      <c r="R931" s="246"/>
      <c r="S931" s="246"/>
      <c r="T931" s="24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8" t="s">
        <v>170</v>
      </c>
      <c r="AU931" s="248" t="s">
        <v>84</v>
      </c>
      <c r="AV931" s="14" t="s">
        <v>84</v>
      </c>
      <c r="AW931" s="14" t="s">
        <v>35</v>
      </c>
      <c r="AX931" s="14" t="s">
        <v>74</v>
      </c>
      <c r="AY931" s="248" t="s">
        <v>158</v>
      </c>
    </row>
    <row r="932" s="14" customFormat="1">
      <c r="A932" s="14"/>
      <c r="B932" s="238"/>
      <c r="C932" s="239"/>
      <c r="D932" s="221" t="s">
        <v>170</v>
      </c>
      <c r="E932" s="240" t="s">
        <v>19</v>
      </c>
      <c r="F932" s="241" t="s">
        <v>860</v>
      </c>
      <c r="G932" s="239"/>
      <c r="H932" s="242">
        <v>0.59999999999999998</v>
      </c>
      <c r="I932" s="243"/>
      <c r="J932" s="239"/>
      <c r="K932" s="239"/>
      <c r="L932" s="244"/>
      <c r="M932" s="245"/>
      <c r="N932" s="246"/>
      <c r="O932" s="246"/>
      <c r="P932" s="246"/>
      <c r="Q932" s="246"/>
      <c r="R932" s="246"/>
      <c r="S932" s="246"/>
      <c r="T932" s="24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8" t="s">
        <v>170</v>
      </c>
      <c r="AU932" s="248" t="s">
        <v>84</v>
      </c>
      <c r="AV932" s="14" t="s">
        <v>84</v>
      </c>
      <c r="AW932" s="14" t="s">
        <v>35</v>
      </c>
      <c r="AX932" s="14" t="s">
        <v>74</v>
      </c>
      <c r="AY932" s="248" t="s">
        <v>158</v>
      </c>
    </row>
    <row r="933" s="14" customFormat="1">
      <c r="A933" s="14"/>
      <c r="B933" s="238"/>
      <c r="C933" s="239"/>
      <c r="D933" s="221" t="s">
        <v>170</v>
      </c>
      <c r="E933" s="240" t="s">
        <v>19</v>
      </c>
      <c r="F933" s="241" t="s">
        <v>861</v>
      </c>
      <c r="G933" s="239"/>
      <c r="H933" s="242">
        <v>-1.45</v>
      </c>
      <c r="I933" s="243"/>
      <c r="J933" s="239"/>
      <c r="K933" s="239"/>
      <c r="L933" s="244"/>
      <c r="M933" s="245"/>
      <c r="N933" s="246"/>
      <c r="O933" s="246"/>
      <c r="P933" s="246"/>
      <c r="Q933" s="246"/>
      <c r="R933" s="246"/>
      <c r="S933" s="246"/>
      <c r="T933" s="24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8" t="s">
        <v>170</v>
      </c>
      <c r="AU933" s="248" t="s">
        <v>84</v>
      </c>
      <c r="AV933" s="14" t="s">
        <v>84</v>
      </c>
      <c r="AW933" s="14" t="s">
        <v>35</v>
      </c>
      <c r="AX933" s="14" t="s">
        <v>74</v>
      </c>
      <c r="AY933" s="248" t="s">
        <v>158</v>
      </c>
    </row>
    <row r="934" s="16" customFormat="1">
      <c r="A934" s="16"/>
      <c r="B934" s="261"/>
      <c r="C934" s="262"/>
      <c r="D934" s="221" t="s">
        <v>170</v>
      </c>
      <c r="E934" s="263" t="s">
        <v>19</v>
      </c>
      <c r="F934" s="264" t="s">
        <v>187</v>
      </c>
      <c r="G934" s="262"/>
      <c r="H934" s="265">
        <v>26.950000000000003</v>
      </c>
      <c r="I934" s="266"/>
      <c r="J934" s="262"/>
      <c r="K934" s="262"/>
      <c r="L934" s="267"/>
      <c r="M934" s="268"/>
      <c r="N934" s="269"/>
      <c r="O934" s="269"/>
      <c r="P934" s="269"/>
      <c r="Q934" s="269"/>
      <c r="R934" s="269"/>
      <c r="S934" s="269"/>
      <c r="T934" s="270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271" t="s">
        <v>170</v>
      </c>
      <c r="AU934" s="271" t="s">
        <v>84</v>
      </c>
      <c r="AV934" s="16" t="s">
        <v>188</v>
      </c>
      <c r="AW934" s="16" t="s">
        <v>35</v>
      </c>
      <c r="AX934" s="16" t="s">
        <v>74</v>
      </c>
      <c r="AY934" s="271" t="s">
        <v>158</v>
      </c>
    </row>
    <row r="935" s="13" customFormat="1">
      <c r="A935" s="13"/>
      <c r="B935" s="228"/>
      <c r="C935" s="229"/>
      <c r="D935" s="221" t="s">
        <v>170</v>
      </c>
      <c r="E935" s="230" t="s">
        <v>19</v>
      </c>
      <c r="F935" s="231" t="s">
        <v>261</v>
      </c>
      <c r="G935" s="229"/>
      <c r="H935" s="230" t="s">
        <v>19</v>
      </c>
      <c r="I935" s="232"/>
      <c r="J935" s="229"/>
      <c r="K935" s="229"/>
      <c r="L935" s="233"/>
      <c r="M935" s="234"/>
      <c r="N935" s="235"/>
      <c r="O935" s="235"/>
      <c r="P935" s="235"/>
      <c r="Q935" s="235"/>
      <c r="R935" s="235"/>
      <c r="S935" s="235"/>
      <c r="T935" s="23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7" t="s">
        <v>170</v>
      </c>
      <c r="AU935" s="237" t="s">
        <v>84</v>
      </c>
      <c r="AV935" s="13" t="s">
        <v>82</v>
      </c>
      <c r="AW935" s="13" t="s">
        <v>35</v>
      </c>
      <c r="AX935" s="13" t="s">
        <v>74</v>
      </c>
      <c r="AY935" s="237" t="s">
        <v>158</v>
      </c>
    </row>
    <row r="936" s="14" customFormat="1">
      <c r="A936" s="14"/>
      <c r="B936" s="238"/>
      <c r="C936" s="239"/>
      <c r="D936" s="221" t="s">
        <v>170</v>
      </c>
      <c r="E936" s="240" t="s">
        <v>19</v>
      </c>
      <c r="F936" s="241" t="s">
        <v>862</v>
      </c>
      <c r="G936" s="239"/>
      <c r="H936" s="242">
        <v>28.780000000000001</v>
      </c>
      <c r="I936" s="243"/>
      <c r="J936" s="239"/>
      <c r="K936" s="239"/>
      <c r="L936" s="244"/>
      <c r="M936" s="245"/>
      <c r="N936" s="246"/>
      <c r="O936" s="246"/>
      <c r="P936" s="246"/>
      <c r="Q936" s="246"/>
      <c r="R936" s="246"/>
      <c r="S936" s="246"/>
      <c r="T936" s="24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48" t="s">
        <v>170</v>
      </c>
      <c r="AU936" s="248" t="s">
        <v>84</v>
      </c>
      <c r="AV936" s="14" t="s">
        <v>84</v>
      </c>
      <c r="AW936" s="14" t="s">
        <v>35</v>
      </c>
      <c r="AX936" s="14" t="s">
        <v>74</v>
      </c>
      <c r="AY936" s="248" t="s">
        <v>158</v>
      </c>
    </row>
    <row r="937" s="14" customFormat="1">
      <c r="A937" s="14"/>
      <c r="B937" s="238"/>
      <c r="C937" s="239"/>
      <c r="D937" s="221" t="s">
        <v>170</v>
      </c>
      <c r="E937" s="240" t="s">
        <v>19</v>
      </c>
      <c r="F937" s="241" t="s">
        <v>863</v>
      </c>
      <c r="G937" s="239"/>
      <c r="H937" s="242">
        <v>0.59999999999999998</v>
      </c>
      <c r="I937" s="243"/>
      <c r="J937" s="239"/>
      <c r="K937" s="239"/>
      <c r="L937" s="244"/>
      <c r="M937" s="245"/>
      <c r="N937" s="246"/>
      <c r="O937" s="246"/>
      <c r="P937" s="246"/>
      <c r="Q937" s="246"/>
      <c r="R937" s="246"/>
      <c r="S937" s="246"/>
      <c r="T937" s="24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8" t="s">
        <v>170</v>
      </c>
      <c r="AU937" s="248" t="s">
        <v>84</v>
      </c>
      <c r="AV937" s="14" t="s">
        <v>84</v>
      </c>
      <c r="AW937" s="14" t="s">
        <v>35</v>
      </c>
      <c r="AX937" s="14" t="s">
        <v>74</v>
      </c>
      <c r="AY937" s="248" t="s">
        <v>158</v>
      </c>
    </row>
    <row r="938" s="14" customFormat="1">
      <c r="A938" s="14"/>
      <c r="B938" s="238"/>
      <c r="C938" s="239"/>
      <c r="D938" s="221" t="s">
        <v>170</v>
      </c>
      <c r="E938" s="240" t="s">
        <v>19</v>
      </c>
      <c r="F938" s="241" t="s">
        <v>861</v>
      </c>
      <c r="G938" s="239"/>
      <c r="H938" s="242">
        <v>-1.45</v>
      </c>
      <c r="I938" s="243"/>
      <c r="J938" s="239"/>
      <c r="K938" s="239"/>
      <c r="L938" s="244"/>
      <c r="M938" s="245"/>
      <c r="N938" s="246"/>
      <c r="O938" s="246"/>
      <c r="P938" s="246"/>
      <c r="Q938" s="246"/>
      <c r="R938" s="246"/>
      <c r="S938" s="246"/>
      <c r="T938" s="24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8" t="s">
        <v>170</v>
      </c>
      <c r="AU938" s="248" t="s">
        <v>84</v>
      </c>
      <c r="AV938" s="14" t="s">
        <v>84</v>
      </c>
      <c r="AW938" s="14" t="s">
        <v>35</v>
      </c>
      <c r="AX938" s="14" t="s">
        <v>74</v>
      </c>
      <c r="AY938" s="248" t="s">
        <v>158</v>
      </c>
    </row>
    <row r="939" s="16" customFormat="1">
      <c r="A939" s="16"/>
      <c r="B939" s="261"/>
      <c r="C939" s="262"/>
      <c r="D939" s="221" t="s">
        <v>170</v>
      </c>
      <c r="E939" s="263" t="s">
        <v>19</v>
      </c>
      <c r="F939" s="264" t="s">
        <v>187</v>
      </c>
      <c r="G939" s="262"/>
      <c r="H939" s="265">
        <v>27.930000000000003</v>
      </c>
      <c r="I939" s="266"/>
      <c r="J939" s="262"/>
      <c r="K939" s="262"/>
      <c r="L939" s="267"/>
      <c r="M939" s="268"/>
      <c r="N939" s="269"/>
      <c r="O939" s="269"/>
      <c r="P939" s="269"/>
      <c r="Q939" s="269"/>
      <c r="R939" s="269"/>
      <c r="S939" s="269"/>
      <c r="T939" s="270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1" t="s">
        <v>170</v>
      </c>
      <c r="AU939" s="271" t="s">
        <v>84</v>
      </c>
      <c r="AV939" s="16" t="s">
        <v>188</v>
      </c>
      <c r="AW939" s="16" t="s">
        <v>35</v>
      </c>
      <c r="AX939" s="16" t="s">
        <v>74</v>
      </c>
      <c r="AY939" s="271" t="s">
        <v>158</v>
      </c>
    </row>
    <row r="940" s="13" customFormat="1">
      <c r="A940" s="13"/>
      <c r="B940" s="228"/>
      <c r="C940" s="229"/>
      <c r="D940" s="221" t="s">
        <v>170</v>
      </c>
      <c r="E940" s="230" t="s">
        <v>19</v>
      </c>
      <c r="F940" s="231" t="s">
        <v>263</v>
      </c>
      <c r="G940" s="229"/>
      <c r="H940" s="230" t="s">
        <v>19</v>
      </c>
      <c r="I940" s="232"/>
      <c r="J940" s="229"/>
      <c r="K940" s="229"/>
      <c r="L940" s="233"/>
      <c r="M940" s="234"/>
      <c r="N940" s="235"/>
      <c r="O940" s="235"/>
      <c r="P940" s="235"/>
      <c r="Q940" s="235"/>
      <c r="R940" s="235"/>
      <c r="S940" s="235"/>
      <c r="T940" s="236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7" t="s">
        <v>170</v>
      </c>
      <c r="AU940" s="237" t="s">
        <v>84</v>
      </c>
      <c r="AV940" s="13" t="s">
        <v>82</v>
      </c>
      <c r="AW940" s="13" t="s">
        <v>35</v>
      </c>
      <c r="AX940" s="13" t="s">
        <v>74</v>
      </c>
      <c r="AY940" s="237" t="s">
        <v>158</v>
      </c>
    </row>
    <row r="941" s="14" customFormat="1">
      <c r="A941" s="14"/>
      <c r="B941" s="238"/>
      <c r="C941" s="239"/>
      <c r="D941" s="221" t="s">
        <v>170</v>
      </c>
      <c r="E941" s="240" t="s">
        <v>19</v>
      </c>
      <c r="F941" s="241" t="s">
        <v>864</v>
      </c>
      <c r="G941" s="239"/>
      <c r="H941" s="242">
        <v>33.32</v>
      </c>
      <c r="I941" s="243"/>
      <c r="J941" s="239"/>
      <c r="K941" s="239"/>
      <c r="L941" s="244"/>
      <c r="M941" s="245"/>
      <c r="N941" s="246"/>
      <c r="O941" s="246"/>
      <c r="P941" s="246"/>
      <c r="Q941" s="246"/>
      <c r="R941" s="246"/>
      <c r="S941" s="246"/>
      <c r="T941" s="24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8" t="s">
        <v>170</v>
      </c>
      <c r="AU941" s="248" t="s">
        <v>84</v>
      </c>
      <c r="AV941" s="14" t="s">
        <v>84</v>
      </c>
      <c r="AW941" s="14" t="s">
        <v>35</v>
      </c>
      <c r="AX941" s="14" t="s">
        <v>74</v>
      </c>
      <c r="AY941" s="248" t="s">
        <v>158</v>
      </c>
    </row>
    <row r="942" s="14" customFormat="1">
      <c r="A942" s="14"/>
      <c r="B942" s="238"/>
      <c r="C942" s="239"/>
      <c r="D942" s="221" t="s">
        <v>170</v>
      </c>
      <c r="E942" s="240" t="s">
        <v>19</v>
      </c>
      <c r="F942" s="241" t="s">
        <v>865</v>
      </c>
      <c r="G942" s="239"/>
      <c r="H942" s="242">
        <v>0.20000000000000001</v>
      </c>
      <c r="I942" s="243"/>
      <c r="J942" s="239"/>
      <c r="K942" s="239"/>
      <c r="L942" s="244"/>
      <c r="M942" s="245"/>
      <c r="N942" s="246"/>
      <c r="O942" s="246"/>
      <c r="P942" s="246"/>
      <c r="Q942" s="246"/>
      <c r="R942" s="246"/>
      <c r="S942" s="246"/>
      <c r="T942" s="247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8" t="s">
        <v>170</v>
      </c>
      <c r="AU942" s="248" t="s">
        <v>84</v>
      </c>
      <c r="AV942" s="14" t="s">
        <v>84</v>
      </c>
      <c r="AW942" s="14" t="s">
        <v>35</v>
      </c>
      <c r="AX942" s="14" t="s">
        <v>74</v>
      </c>
      <c r="AY942" s="248" t="s">
        <v>158</v>
      </c>
    </row>
    <row r="943" s="14" customFormat="1">
      <c r="A943" s="14"/>
      <c r="B943" s="238"/>
      <c r="C943" s="239"/>
      <c r="D943" s="221" t="s">
        <v>170</v>
      </c>
      <c r="E943" s="240" t="s">
        <v>19</v>
      </c>
      <c r="F943" s="241" t="s">
        <v>861</v>
      </c>
      <c r="G943" s="239"/>
      <c r="H943" s="242">
        <v>-1.45</v>
      </c>
      <c r="I943" s="243"/>
      <c r="J943" s="239"/>
      <c r="K943" s="239"/>
      <c r="L943" s="244"/>
      <c r="M943" s="245"/>
      <c r="N943" s="246"/>
      <c r="O943" s="246"/>
      <c r="P943" s="246"/>
      <c r="Q943" s="246"/>
      <c r="R943" s="246"/>
      <c r="S943" s="246"/>
      <c r="T943" s="24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8" t="s">
        <v>170</v>
      </c>
      <c r="AU943" s="248" t="s">
        <v>84</v>
      </c>
      <c r="AV943" s="14" t="s">
        <v>84</v>
      </c>
      <c r="AW943" s="14" t="s">
        <v>35</v>
      </c>
      <c r="AX943" s="14" t="s">
        <v>74</v>
      </c>
      <c r="AY943" s="248" t="s">
        <v>158</v>
      </c>
    </row>
    <row r="944" s="16" customFormat="1">
      <c r="A944" s="16"/>
      <c r="B944" s="261"/>
      <c r="C944" s="262"/>
      <c r="D944" s="221" t="s">
        <v>170</v>
      </c>
      <c r="E944" s="263" t="s">
        <v>19</v>
      </c>
      <c r="F944" s="264" t="s">
        <v>187</v>
      </c>
      <c r="G944" s="262"/>
      <c r="H944" s="265">
        <v>32.07</v>
      </c>
      <c r="I944" s="266"/>
      <c r="J944" s="262"/>
      <c r="K944" s="262"/>
      <c r="L944" s="267"/>
      <c r="M944" s="268"/>
      <c r="N944" s="269"/>
      <c r="O944" s="269"/>
      <c r="P944" s="269"/>
      <c r="Q944" s="269"/>
      <c r="R944" s="269"/>
      <c r="S944" s="269"/>
      <c r="T944" s="270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T944" s="271" t="s">
        <v>170</v>
      </c>
      <c r="AU944" s="271" t="s">
        <v>84</v>
      </c>
      <c r="AV944" s="16" t="s">
        <v>188</v>
      </c>
      <c r="AW944" s="16" t="s">
        <v>35</v>
      </c>
      <c r="AX944" s="16" t="s">
        <v>74</v>
      </c>
      <c r="AY944" s="271" t="s">
        <v>158</v>
      </c>
    </row>
    <row r="945" s="13" customFormat="1">
      <c r="A945" s="13"/>
      <c r="B945" s="228"/>
      <c r="C945" s="229"/>
      <c r="D945" s="221" t="s">
        <v>170</v>
      </c>
      <c r="E945" s="230" t="s">
        <v>19</v>
      </c>
      <c r="F945" s="231" t="s">
        <v>598</v>
      </c>
      <c r="G945" s="229"/>
      <c r="H945" s="230" t="s">
        <v>19</v>
      </c>
      <c r="I945" s="232"/>
      <c r="J945" s="229"/>
      <c r="K945" s="229"/>
      <c r="L945" s="233"/>
      <c r="M945" s="234"/>
      <c r="N945" s="235"/>
      <c r="O945" s="235"/>
      <c r="P945" s="235"/>
      <c r="Q945" s="235"/>
      <c r="R945" s="235"/>
      <c r="S945" s="235"/>
      <c r="T945" s="23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7" t="s">
        <v>170</v>
      </c>
      <c r="AU945" s="237" t="s">
        <v>84</v>
      </c>
      <c r="AV945" s="13" t="s">
        <v>82</v>
      </c>
      <c r="AW945" s="13" t="s">
        <v>35</v>
      </c>
      <c r="AX945" s="13" t="s">
        <v>74</v>
      </c>
      <c r="AY945" s="237" t="s">
        <v>158</v>
      </c>
    </row>
    <row r="946" s="14" customFormat="1">
      <c r="A946" s="14"/>
      <c r="B946" s="238"/>
      <c r="C946" s="239"/>
      <c r="D946" s="221" t="s">
        <v>170</v>
      </c>
      <c r="E946" s="240" t="s">
        <v>19</v>
      </c>
      <c r="F946" s="241" t="s">
        <v>866</v>
      </c>
      <c r="G946" s="239"/>
      <c r="H946" s="242">
        <v>49.689999999999998</v>
      </c>
      <c r="I946" s="243"/>
      <c r="J946" s="239"/>
      <c r="K946" s="239"/>
      <c r="L946" s="244"/>
      <c r="M946" s="245"/>
      <c r="N946" s="246"/>
      <c r="O946" s="246"/>
      <c r="P946" s="246"/>
      <c r="Q946" s="246"/>
      <c r="R946" s="246"/>
      <c r="S946" s="246"/>
      <c r="T946" s="24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8" t="s">
        <v>170</v>
      </c>
      <c r="AU946" s="248" t="s">
        <v>84</v>
      </c>
      <c r="AV946" s="14" t="s">
        <v>84</v>
      </c>
      <c r="AW946" s="14" t="s">
        <v>35</v>
      </c>
      <c r="AX946" s="14" t="s">
        <v>74</v>
      </c>
      <c r="AY946" s="248" t="s">
        <v>158</v>
      </c>
    </row>
    <row r="947" s="14" customFormat="1">
      <c r="A947" s="14"/>
      <c r="B947" s="238"/>
      <c r="C947" s="239"/>
      <c r="D947" s="221" t="s">
        <v>170</v>
      </c>
      <c r="E947" s="240" t="s">
        <v>19</v>
      </c>
      <c r="F947" s="241" t="s">
        <v>867</v>
      </c>
      <c r="G947" s="239"/>
      <c r="H947" s="242">
        <v>0.69999999999999996</v>
      </c>
      <c r="I947" s="243"/>
      <c r="J947" s="239"/>
      <c r="K947" s="239"/>
      <c r="L947" s="244"/>
      <c r="M947" s="245"/>
      <c r="N947" s="246"/>
      <c r="O947" s="246"/>
      <c r="P947" s="246"/>
      <c r="Q947" s="246"/>
      <c r="R947" s="246"/>
      <c r="S947" s="246"/>
      <c r="T947" s="24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8" t="s">
        <v>170</v>
      </c>
      <c r="AU947" s="248" t="s">
        <v>84</v>
      </c>
      <c r="AV947" s="14" t="s">
        <v>84</v>
      </c>
      <c r="AW947" s="14" t="s">
        <v>35</v>
      </c>
      <c r="AX947" s="14" t="s">
        <v>74</v>
      </c>
      <c r="AY947" s="248" t="s">
        <v>158</v>
      </c>
    </row>
    <row r="948" s="14" customFormat="1">
      <c r="A948" s="14"/>
      <c r="B948" s="238"/>
      <c r="C948" s="239"/>
      <c r="D948" s="221" t="s">
        <v>170</v>
      </c>
      <c r="E948" s="240" t="s">
        <v>19</v>
      </c>
      <c r="F948" s="241" t="s">
        <v>861</v>
      </c>
      <c r="G948" s="239"/>
      <c r="H948" s="242">
        <v>-1.45</v>
      </c>
      <c r="I948" s="243"/>
      <c r="J948" s="239"/>
      <c r="K948" s="239"/>
      <c r="L948" s="244"/>
      <c r="M948" s="245"/>
      <c r="N948" s="246"/>
      <c r="O948" s="246"/>
      <c r="P948" s="246"/>
      <c r="Q948" s="246"/>
      <c r="R948" s="246"/>
      <c r="S948" s="246"/>
      <c r="T948" s="24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8" t="s">
        <v>170</v>
      </c>
      <c r="AU948" s="248" t="s">
        <v>84</v>
      </c>
      <c r="AV948" s="14" t="s">
        <v>84</v>
      </c>
      <c r="AW948" s="14" t="s">
        <v>35</v>
      </c>
      <c r="AX948" s="14" t="s">
        <v>74</v>
      </c>
      <c r="AY948" s="248" t="s">
        <v>158</v>
      </c>
    </row>
    <row r="949" s="16" customFormat="1">
      <c r="A949" s="16"/>
      <c r="B949" s="261"/>
      <c r="C949" s="262"/>
      <c r="D949" s="221" t="s">
        <v>170</v>
      </c>
      <c r="E949" s="263" t="s">
        <v>19</v>
      </c>
      <c r="F949" s="264" t="s">
        <v>187</v>
      </c>
      <c r="G949" s="262"/>
      <c r="H949" s="265">
        <v>48.939999999999998</v>
      </c>
      <c r="I949" s="266"/>
      <c r="J949" s="262"/>
      <c r="K949" s="262"/>
      <c r="L949" s="267"/>
      <c r="M949" s="268"/>
      <c r="N949" s="269"/>
      <c r="O949" s="269"/>
      <c r="P949" s="269"/>
      <c r="Q949" s="269"/>
      <c r="R949" s="269"/>
      <c r="S949" s="269"/>
      <c r="T949" s="270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71" t="s">
        <v>170</v>
      </c>
      <c r="AU949" s="271" t="s">
        <v>84</v>
      </c>
      <c r="AV949" s="16" t="s">
        <v>188</v>
      </c>
      <c r="AW949" s="16" t="s">
        <v>35</v>
      </c>
      <c r="AX949" s="16" t="s">
        <v>74</v>
      </c>
      <c r="AY949" s="271" t="s">
        <v>158</v>
      </c>
    </row>
    <row r="950" s="13" customFormat="1">
      <c r="A950" s="13"/>
      <c r="B950" s="228"/>
      <c r="C950" s="229"/>
      <c r="D950" s="221" t="s">
        <v>170</v>
      </c>
      <c r="E950" s="230" t="s">
        <v>19</v>
      </c>
      <c r="F950" s="231" t="s">
        <v>341</v>
      </c>
      <c r="G950" s="229"/>
      <c r="H950" s="230" t="s">
        <v>19</v>
      </c>
      <c r="I950" s="232"/>
      <c r="J950" s="229"/>
      <c r="K950" s="229"/>
      <c r="L950" s="233"/>
      <c r="M950" s="234"/>
      <c r="N950" s="235"/>
      <c r="O950" s="235"/>
      <c r="P950" s="235"/>
      <c r="Q950" s="235"/>
      <c r="R950" s="235"/>
      <c r="S950" s="235"/>
      <c r="T950" s="236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7" t="s">
        <v>170</v>
      </c>
      <c r="AU950" s="237" t="s">
        <v>84</v>
      </c>
      <c r="AV950" s="13" t="s">
        <v>82</v>
      </c>
      <c r="AW950" s="13" t="s">
        <v>35</v>
      </c>
      <c r="AX950" s="13" t="s">
        <v>74</v>
      </c>
      <c r="AY950" s="237" t="s">
        <v>158</v>
      </c>
    </row>
    <row r="951" s="14" customFormat="1">
      <c r="A951" s="14"/>
      <c r="B951" s="238"/>
      <c r="C951" s="239"/>
      <c r="D951" s="221" t="s">
        <v>170</v>
      </c>
      <c r="E951" s="240" t="s">
        <v>19</v>
      </c>
      <c r="F951" s="241" t="s">
        <v>868</v>
      </c>
      <c r="G951" s="239"/>
      <c r="H951" s="242">
        <v>20.960000000000001</v>
      </c>
      <c r="I951" s="243"/>
      <c r="J951" s="239"/>
      <c r="K951" s="239"/>
      <c r="L951" s="244"/>
      <c r="M951" s="245"/>
      <c r="N951" s="246"/>
      <c r="O951" s="246"/>
      <c r="P951" s="246"/>
      <c r="Q951" s="246"/>
      <c r="R951" s="246"/>
      <c r="S951" s="246"/>
      <c r="T951" s="24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8" t="s">
        <v>170</v>
      </c>
      <c r="AU951" s="248" t="s">
        <v>84</v>
      </c>
      <c r="AV951" s="14" t="s">
        <v>84</v>
      </c>
      <c r="AW951" s="14" t="s">
        <v>35</v>
      </c>
      <c r="AX951" s="14" t="s">
        <v>74</v>
      </c>
      <c r="AY951" s="248" t="s">
        <v>158</v>
      </c>
    </row>
    <row r="952" s="14" customFormat="1">
      <c r="A952" s="14"/>
      <c r="B952" s="238"/>
      <c r="C952" s="239"/>
      <c r="D952" s="221" t="s">
        <v>170</v>
      </c>
      <c r="E952" s="240" t="s">
        <v>19</v>
      </c>
      <c r="F952" s="241" t="s">
        <v>869</v>
      </c>
      <c r="G952" s="239"/>
      <c r="H952" s="242">
        <v>-0.80000000000000004</v>
      </c>
      <c r="I952" s="243"/>
      <c r="J952" s="239"/>
      <c r="K952" s="239"/>
      <c r="L952" s="244"/>
      <c r="M952" s="245"/>
      <c r="N952" s="246"/>
      <c r="O952" s="246"/>
      <c r="P952" s="246"/>
      <c r="Q952" s="246"/>
      <c r="R952" s="246"/>
      <c r="S952" s="246"/>
      <c r="T952" s="24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8" t="s">
        <v>170</v>
      </c>
      <c r="AU952" s="248" t="s">
        <v>84</v>
      </c>
      <c r="AV952" s="14" t="s">
        <v>84</v>
      </c>
      <c r="AW952" s="14" t="s">
        <v>35</v>
      </c>
      <c r="AX952" s="14" t="s">
        <v>74</v>
      </c>
      <c r="AY952" s="248" t="s">
        <v>158</v>
      </c>
    </row>
    <row r="953" s="16" customFormat="1">
      <c r="A953" s="16"/>
      <c r="B953" s="261"/>
      <c r="C953" s="262"/>
      <c r="D953" s="221" t="s">
        <v>170</v>
      </c>
      <c r="E953" s="263" t="s">
        <v>19</v>
      </c>
      <c r="F953" s="264" t="s">
        <v>187</v>
      </c>
      <c r="G953" s="262"/>
      <c r="H953" s="265">
        <v>20.16</v>
      </c>
      <c r="I953" s="266"/>
      <c r="J953" s="262"/>
      <c r="K953" s="262"/>
      <c r="L953" s="267"/>
      <c r="M953" s="268"/>
      <c r="N953" s="269"/>
      <c r="O953" s="269"/>
      <c r="P953" s="269"/>
      <c r="Q953" s="269"/>
      <c r="R953" s="269"/>
      <c r="S953" s="269"/>
      <c r="T953" s="270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T953" s="271" t="s">
        <v>170</v>
      </c>
      <c r="AU953" s="271" t="s">
        <v>84</v>
      </c>
      <c r="AV953" s="16" t="s">
        <v>188</v>
      </c>
      <c r="AW953" s="16" t="s">
        <v>35</v>
      </c>
      <c r="AX953" s="16" t="s">
        <v>74</v>
      </c>
      <c r="AY953" s="271" t="s">
        <v>158</v>
      </c>
    </row>
    <row r="954" s="13" customFormat="1">
      <c r="A954" s="13"/>
      <c r="B954" s="228"/>
      <c r="C954" s="229"/>
      <c r="D954" s="221" t="s">
        <v>170</v>
      </c>
      <c r="E954" s="230" t="s">
        <v>19</v>
      </c>
      <c r="F954" s="231" t="s">
        <v>548</v>
      </c>
      <c r="G954" s="229"/>
      <c r="H954" s="230" t="s">
        <v>19</v>
      </c>
      <c r="I954" s="232"/>
      <c r="J954" s="229"/>
      <c r="K954" s="229"/>
      <c r="L954" s="233"/>
      <c r="M954" s="234"/>
      <c r="N954" s="235"/>
      <c r="O954" s="235"/>
      <c r="P954" s="235"/>
      <c r="Q954" s="235"/>
      <c r="R954" s="235"/>
      <c r="S954" s="235"/>
      <c r="T954" s="23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7" t="s">
        <v>170</v>
      </c>
      <c r="AU954" s="237" t="s">
        <v>84</v>
      </c>
      <c r="AV954" s="13" t="s">
        <v>82</v>
      </c>
      <c r="AW954" s="13" t="s">
        <v>35</v>
      </c>
      <c r="AX954" s="13" t="s">
        <v>74</v>
      </c>
      <c r="AY954" s="237" t="s">
        <v>158</v>
      </c>
    </row>
    <row r="955" s="14" customFormat="1">
      <c r="A955" s="14"/>
      <c r="B955" s="238"/>
      <c r="C955" s="239"/>
      <c r="D955" s="221" t="s">
        <v>170</v>
      </c>
      <c r="E955" s="240" t="s">
        <v>19</v>
      </c>
      <c r="F955" s="241" t="s">
        <v>870</v>
      </c>
      <c r="G955" s="239"/>
      <c r="H955" s="242">
        <v>20.539999999999999</v>
      </c>
      <c r="I955" s="243"/>
      <c r="J955" s="239"/>
      <c r="K955" s="239"/>
      <c r="L955" s="244"/>
      <c r="M955" s="245"/>
      <c r="N955" s="246"/>
      <c r="O955" s="246"/>
      <c r="P955" s="246"/>
      <c r="Q955" s="246"/>
      <c r="R955" s="246"/>
      <c r="S955" s="246"/>
      <c r="T955" s="24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8" t="s">
        <v>170</v>
      </c>
      <c r="AU955" s="248" t="s">
        <v>84</v>
      </c>
      <c r="AV955" s="14" t="s">
        <v>84</v>
      </c>
      <c r="AW955" s="14" t="s">
        <v>35</v>
      </c>
      <c r="AX955" s="14" t="s">
        <v>74</v>
      </c>
      <c r="AY955" s="248" t="s">
        <v>158</v>
      </c>
    </row>
    <row r="956" s="14" customFormat="1">
      <c r="A956" s="14"/>
      <c r="B956" s="238"/>
      <c r="C956" s="239"/>
      <c r="D956" s="221" t="s">
        <v>170</v>
      </c>
      <c r="E956" s="240" t="s">
        <v>19</v>
      </c>
      <c r="F956" s="241" t="s">
        <v>871</v>
      </c>
      <c r="G956" s="239"/>
      <c r="H956" s="242">
        <v>-1</v>
      </c>
      <c r="I956" s="243"/>
      <c r="J956" s="239"/>
      <c r="K956" s="239"/>
      <c r="L956" s="244"/>
      <c r="M956" s="245"/>
      <c r="N956" s="246"/>
      <c r="O956" s="246"/>
      <c r="P956" s="246"/>
      <c r="Q956" s="246"/>
      <c r="R956" s="246"/>
      <c r="S956" s="246"/>
      <c r="T956" s="24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8" t="s">
        <v>170</v>
      </c>
      <c r="AU956" s="248" t="s">
        <v>84</v>
      </c>
      <c r="AV956" s="14" t="s">
        <v>84</v>
      </c>
      <c r="AW956" s="14" t="s">
        <v>35</v>
      </c>
      <c r="AX956" s="14" t="s">
        <v>74</v>
      </c>
      <c r="AY956" s="248" t="s">
        <v>158</v>
      </c>
    </row>
    <row r="957" s="16" customFormat="1">
      <c r="A957" s="16"/>
      <c r="B957" s="261"/>
      <c r="C957" s="262"/>
      <c r="D957" s="221" t="s">
        <v>170</v>
      </c>
      <c r="E957" s="263" t="s">
        <v>19</v>
      </c>
      <c r="F957" s="264" t="s">
        <v>187</v>
      </c>
      <c r="G957" s="262"/>
      <c r="H957" s="265">
        <v>19.539999999999999</v>
      </c>
      <c r="I957" s="266"/>
      <c r="J957" s="262"/>
      <c r="K957" s="262"/>
      <c r="L957" s="267"/>
      <c r="M957" s="268"/>
      <c r="N957" s="269"/>
      <c r="O957" s="269"/>
      <c r="P957" s="269"/>
      <c r="Q957" s="269"/>
      <c r="R957" s="269"/>
      <c r="S957" s="269"/>
      <c r="T957" s="270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71" t="s">
        <v>170</v>
      </c>
      <c r="AU957" s="271" t="s">
        <v>84</v>
      </c>
      <c r="AV957" s="16" t="s">
        <v>188</v>
      </c>
      <c r="AW957" s="16" t="s">
        <v>35</v>
      </c>
      <c r="AX957" s="16" t="s">
        <v>74</v>
      </c>
      <c r="AY957" s="271" t="s">
        <v>158</v>
      </c>
    </row>
    <row r="958" s="13" customFormat="1">
      <c r="A958" s="13"/>
      <c r="B958" s="228"/>
      <c r="C958" s="229"/>
      <c r="D958" s="221" t="s">
        <v>170</v>
      </c>
      <c r="E958" s="230" t="s">
        <v>19</v>
      </c>
      <c r="F958" s="231" t="s">
        <v>265</v>
      </c>
      <c r="G958" s="229"/>
      <c r="H958" s="230" t="s">
        <v>19</v>
      </c>
      <c r="I958" s="232"/>
      <c r="J958" s="229"/>
      <c r="K958" s="229"/>
      <c r="L958" s="233"/>
      <c r="M958" s="234"/>
      <c r="N958" s="235"/>
      <c r="O958" s="235"/>
      <c r="P958" s="235"/>
      <c r="Q958" s="235"/>
      <c r="R958" s="235"/>
      <c r="S958" s="235"/>
      <c r="T958" s="23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7" t="s">
        <v>170</v>
      </c>
      <c r="AU958" s="237" t="s">
        <v>84</v>
      </c>
      <c r="AV958" s="13" t="s">
        <v>82</v>
      </c>
      <c r="AW958" s="13" t="s">
        <v>35</v>
      </c>
      <c r="AX958" s="13" t="s">
        <v>74</v>
      </c>
      <c r="AY958" s="237" t="s">
        <v>158</v>
      </c>
    </row>
    <row r="959" s="14" customFormat="1">
      <c r="A959" s="14"/>
      <c r="B959" s="238"/>
      <c r="C959" s="239"/>
      <c r="D959" s="221" t="s">
        <v>170</v>
      </c>
      <c r="E959" s="240" t="s">
        <v>19</v>
      </c>
      <c r="F959" s="241" t="s">
        <v>872</v>
      </c>
      <c r="G959" s="239"/>
      <c r="H959" s="242">
        <v>78.920000000000002</v>
      </c>
      <c r="I959" s="243"/>
      <c r="J959" s="239"/>
      <c r="K959" s="239"/>
      <c r="L959" s="244"/>
      <c r="M959" s="245"/>
      <c r="N959" s="246"/>
      <c r="O959" s="246"/>
      <c r="P959" s="246"/>
      <c r="Q959" s="246"/>
      <c r="R959" s="246"/>
      <c r="S959" s="246"/>
      <c r="T959" s="24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8" t="s">
        <v>170</v>
      </c>
      <c r="AU959" s="248" t="s">
        <v>84</v>
      </c>
      <c r="AV959" s="14" t="s">
        <v>84</v>
      </c>
      <c r="AW959" s="14" t="s">
        <v>35</v>
      </c>
      <c r="AX959" s="14" t="s">
        <v>74</v>
      </c>
      <c r="AY959" s="248" t="s">
        <v>158</v>
      </c>
    </row>
    <row r="960" s="14" customFormat="1">
      <c r="A960" s="14"/>
      <c r="B960" s="238"/>
      <c r="C960" s="239"/>
      <c r="D960" s="221" t="s">
        <v>170</v>
      </c>
      <c r="E960" s="240" t="s">
        <v>19</v>
      </c>
      <c r="F960" s="241" t="s">
        <v>873</v>
      </c>
      <c r="G960" s="239"/>
      <c r="H960" s="242">
        <v>2.7999999999999998</v>
      </c>
      <c r="I960" s="243"/>
      <c r="J960" s="239"/>
      <c r="K960" s="239"/>
      <c r="L960" s="244"/>
      <c r="M960" s="245"/>
      <c r="N960" s="246"/>
      <c r="O960" s="246"/>
      <c r="P960" s="246"/>
      <c r="Q960" s="246"/>
      <c r="R960" s="246"/>
      <c r="S960" s="246"/>
      <c r="T960" s="24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8" t="s">
        <v>170</v>
      </c>
      <c r="AU960" s="248" t="s">
        <v>84</v>
      </c>
      <c r="AV960" s="14" t="s">
        <v>84</v>
      </c>
      <c r="AW960" s="14" t="s">
        <v>35</v>
      </c>
      <c r="AX960" s="14" t="s">
        <v>74</v>
      </c>
      <c r="AY960" s="248" t="s">
        <v>158</v>
      </c>
    </row>
    <row r="961" s="14" customFormat="1">
      <c r="A961" s="14"/>
      <c r="B961" s="238"/>
      <c r="C961" s="239"/>
      <c r="D961" s="221" t="s">
        <v>170</v>
      </c>
      <c r="E961" s="240" t="s">
        <v>19</v>
      </c>
      <c r="F961" s="241" t="s">
        <v>874</v>
      </c>
      <c r="G961" s="239"/>
      <c r="H961" s="242">
        <v>-4.9900000000000002</v>
      </c>
      <c r="I961" s="243"/>
      <c r="J961" s="239"/>
      <c r="K961" s="239"/>
      <c r="L961" s="244"/>
      <c r="M961" s="245"/>
      <c r="N961" s="246"/>
      <c r="O961" s="246"/>
      <c r="P961" s="246"/>
      <c r="Q961" s="246"/>
      <c r="R961" s="246"/>
      <c r="S961" s="246"/>
      <c r="T961" s="24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8" t="s">
        <v>170</v>
      </c>
      <c r="AU961" s="248" t="s">
        <v>84</v>
      </c>
      <c r="AV961" s="14" t="s">
        <v>84</v>
      </c>
      <c r="AW961" s="14" t="s">
        <v>35</v>
      </c>
      <c r="AX961" s="14" t="s">
        <v>74</v>
      </c>
      <c r="AY961" s="248" t="s">
        <v>158</v>
      </c>
    </row>
    <row r="962" s="16" customFormat="1">
      <c r="A962" s="16"/>
      <c r="B962" s="261"/>
      <c r="C962" s="262"/>
      <c r="D962" s="221" t="s">
        <v>170</v>
      </c>
      <c r="E962" s="263" t="s">
        <v>19</v>
      </c>
      <c r="F962" s="264" t="s">
        <v>187</v>
      </c>
      <c r="G962" s="262"/>
      <c r="H962" s="265">
        <v>76.730000000000004</v>
      </c>
      <c r="I962" s="266"/>
      <c r="J962" s="262"/>
      <c r="K962" s="262"/>
      <c r="L962" s="267"/>
      <c r="M962" s="268"/>
      <c r="N962" s="269"/>
      <c r="O962" s="269"/>
      <c r="P962" s="269"/>
      <c r="Q962" s="269"/>
      <c r="R962" s="269"/>
      <c r="S962" s="269"/>
      <c r="T962" s="270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71" t="s">
        <v>170</v>
      </c>
      <c r="AU962" s="271" t="s">
        <v>84</v>
      </c>
      <c r="AV962" s="16" t="s">
        <v>188</v>
      </c>
      <c r="AW962" s="16" t="s">
        <v>35</v>
      </c>
      <c r="AX962" s="16" t="s">
        <v>74</v>
      </c>
      <c r="AY962" s="271" t="s">
        <v>158</v>
      </c>
    </row>
    <row r="963" s="13" customFormat="1">
      <c r="A963" s="13"/>
      <c r="B963" s="228"/>
      <c r="C963" s="229"/>
      <c r="D963" s="221" t="s">
        <v>170</v>
      </c>
      <c r="E963" s="230" t="s">
        <v>19</v>
      </c>
      <c r="F963" s="231" t="s">
        <v>609</v>
      </c>
      <c r="G963" s="229"/>
      <c r="H963" s="230" t="s">
        <v>19</v>
      </c>
      <c r="I963" s="232"/>
      <c r="J963" s="229"/>
      <c r="K963" s="229"/>
      <c r="L963" s="233"/>
      <c r="M963" s="234"/>
      <c r="N963" s="235"/>
      <c r="O963" s="235"/>
      <c r="P963" s="235"/>
      <c r="Q963" s="235"/>
      <c r="R963" s="235"/>
      <c r="S963" s="235"/>
      <c r="T963" s="23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7" t="s">
        <v>170</v>
      </c>
      <c r="AU963" s="237" t="s">
        <v>84</v>
      </c>
      <c r="AV963" s="13" t="s">
        <v>82</v>
      </c>
      <c r="AW963" s="13" t="s">
        <v>35</v>
      </c>
      <c r="AX963" s="13" t="s">
        <v>74</v>
      </c>
      <c r="AY963" s="237" t="s">
        <v>158</v>
      </c>
    </row>
    <row r="964" s="14" customFormat="1">
      <c r="A964" s="14"/>
      <c r="B964" s="238"/>
      <c r="C964" s="239"/>
      <c r="D964" s="221" t="s">
        <v>170</v>
      </c>
      <c r="E964" s="240" t="s">
        <v>19</v>
      </c>
      <c r="F964" s="241" t="s">
        <v>875</v>
      </c>
      <c r="G964" s="239"/>
      <c r="H964" s="242">
        <v>20.300000000000001</v>
      </c>
      <c r="I964" s="243"/>
      <c r="J964" s="239"/>
      <c r="K964" s="239"/>
      <c r="L964" s="244"/>
      <c r="M964" s="245"/>
      <c r="N964" s="246"/>
      <c r="O964" s="246"/>
      <c r="P964" s="246"/>
      <c r="Q964" s="246"/>
      <c r="R964" s="246"/>
      <c r="S964" s="246"/>
      <c r="T964" s="24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8" t="s">
        <v>170</v>
      </c>
      <c r="AU964" s="248" t="s">
        <v>84</v>
      </c>
      <c r="AV964" s="14" t="s">
        <v>84</v>
      </c>
      <c r="AW964" s="14" t="s">
        <v>35</v>
      </c>
      <c r="AX964" s="14" t="s">
        <v>74</v>
      </c>
      <c r="AY964" s="248" t="s">
        <v>158</v>
      </c>
    </row>
    <row r="965" s="14" customFormat="1">
      <c r="A965" s="14"/>
      <c r="B965" s="238"/>
      <c r="C965" s="239"/>
      <c r="D965" s="221" t="s">
        <v>170</v>
      </c>
      <c r="E965" s="240" t="s">
        <v>19</v>
      </c>
      <c r="F965" s="241" t="s">
        <v>876</v>
      </c>
      <c r="G965" s="239"/>
      <c r="H965" s="242">
        <v>1.6000000000000001</v>
      </c>
      <c r="I965" s="243"/>
      <c r="J965" s="239"/>
      <c r="K965" s="239"/>
      <c r="L965" s="244"/>
      <c r="M965" s="245"/>
      <c r="N965" s="246"/>
      <c r="O965" s="246"/>
      <c r="P965" s="246"/>
      <c r="Q965" s="246"/>
      <c r="R965" s="246"/>
      <c r="S965" s="246"/>
      <c r="T965" s="24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8" t="s">
        <v>170</v>
      </c>
      <c r="AU965" s="248" t="s">
        <v>84</v>
      </c>
      <c r="AV965" s="14" t="s">
        <v>84</v>
      </c>
      <c r="AW965" s="14" t="s">
        <v>35</v>
      </c>
      <c r="AX965" s="14" t="s">
        <v>74</v>
      </c>
      <c r="AY965" s="248" t="s">
        <v>158</v>
      </c>
    </row>
    <row r="966" s="14" customFormat="1">
      <c r="A966" s="14"/>
      <c r="B966" s="238"/>
      <c r="C966" s="239"/>
      <c r="D966" s="221" t="s">
        <v>170</v>
      </c>
      <c r="E966" s="240" t="s">
        <v>19</v>
      </c>
      <c r="F966" s="241" t="s">
        <v>877</v>
      </c>
      <c r="G966" s="239"/>
      <c r="H966" s="242">
        <v>-6</v>
      </c>
      <c r="I966" s="243"/>
      <c r="J966" s="239"/>
      <c r="K966" s="239"/>
      <c r="L966" s="244"/>
      <c r="M966" s="245"/>
      <c r="N966" s="246"/>
      <c r="O966" s="246"/>
      <c r="P966" s="246"/>
      <c r="Q966" s="246"/>
      <c r="R966" s="246"/>
      <c r="S966" s="246"/>
      <c r="T966" s="24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8" t="s">
        <v>170</v>
      </c>
      <c r="AU966" s="248" t="s">
        <v>84</v>
      </c>
      <c r="AV966" s="14" t="s">
        <v>84</v>
      </c>
      <c r="AW966" s="14" t="s">
        <v>35</v>
      </c>
      <c r="AX966" s="14" t="s">
        <v>74</v>
      </c>
      <c r="AY966" s="248" t="s">
        <v>158</v>
      </c>
    </row>
    <row r="967" s="16" customFormat="1">
      <c r="A967" s="16"/>
      <c r="B967" s="261"/>
      <c r="C967" s="262"/>
      <c r="D967" s="221" t="s">
        <v>170</v>
      </c>
      <c r="E967" s="263" t="s">
        <v>19</v>
      </c>
      <c r="F967" s="264" t="s">
        <v>187</v>
      </c>
      <c r="G967" s="262"/>
      <c r="H967" s="265">
        <v>15.900000000000002</v>
      </c>
      <c r="I967" s="266"/>
      <c r="J967" s="262"/>
      <c r="K967" s="262"/>
      <c r="L967" s="267"/>
      <c r="M967" s="268"/>
      <c r="N967" s="269"/>
      <c r="O967" s="269"/>
      <c r="P967" s="269"/>
      <c r="Q967" s="269"/>
      <c r="R967" s="269"/>
      <c r="S967" s="269"/>
      <c r="T967" s="270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271" t="s">
        <v>170</v>
      </c>
      <c r="AU967" s="271" t="s">
        <v>84</v>
      </c>
      <c r="AV967" s="16" t="s">
        <v>188</v>
      </c>
      <c r="AW967" s="16" t="s">
        <v>35</v>
      </c>
      <c r="AX967" s="16" t="s">
        <v>74</v>
      </c>
      <c r="AY967" s="271" t="s">
        <v>158</v>
      </c>
    </row>
    <row r="968" s="15" customFormat="1">
      <c r="A968" s="15"/>
      <c r="B968" s="249"/>
      <c r="C968" s="250"/>
      <c r="D968" s="221" t="s">
        <v>170</v>
      </c>
      <c r="E968" s="251" t="s">
        <v>19</v>
      </c>
      <c r="F968" s="252" t="s">
        <v>175</v>
      </c>
      <c r="G968" s="250"/>
      <c r="H968" s="253">
        <v>399.28000000000009</v>
      </c>
      <c r="I968" s="254"/>
      <c r="J968" s="250"/>
      <c r="K968" s="250"/>
      <c r="L968" s="255"/>
      <c r="M968" s="256"/>
      <c r="N968" s="257"/>
      <c r="O968" s="257"/>
      <c r="P968" s="257"/>
      <c r="Q968" s="257"/>
      <c r="R968" s="257"/>
      <c r="S968" s="257"/>
      <c r="T968" s="258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59" t="s">
        <v>170</v>
      </c>
      <c r="AU968" s="259" t="s">
        <v>84</v>
      </c>
      <c r="AV968" s="15" t="s">
        <v>165</v>
      </c>
      <c r="AW968" s="15" t="s">
        <v>35</v>
      </c>
      <c r="AX968" s="15" t="s">
        <v>82</v>
      </c>
      <c r="AY968" s="259" t="s">
        <v>158</v>
      </c>
    </row>
    <row r="969" s="2" customFormat="1" ht="16.5" customHeight="1">
      <c r="A969" s="41"/>
      <c r="B969" s="42"/>
      <c r="C969" s="208" t="s">
        <v>878</v>
      </c>
      <c r="D969" s="208" t="s">
        <v>160</v>
      </c>
      <c r="E969" s="209" t="s">
        <v>879</v>
      </c>
      <c r="F969" s="210" t="s">
        <v>880</v>
      </c>
      <c r="G969" s="211" t="s">
        <v>316</v>
      </c>
      <c r="H969" s="212">
        <v>13.6</v>
      </c>
      <c r="I969" s="213"/>
      <c r="J969" s="214">
        <f>ROUND(I969*H969,2)</f>
        <v>0</v>
      </c>
      <c r="K969" s="210" t="s">
        <v>347</v>
      </c>
      <c r="L969" s="47"/>
      <c r="M969" s="215" t="s">
        <v>19</v>
      </c>
      <c r="N969" s="216" t="s">
        <v>45</v>
      </c>
      <c r="O969" s="87"/>
      <c r="P969" s="217">
        <f>O969*H969</f>
        <v>0</v>
      </c>
      <c r="Q969" s="217">
        <v>0</v>
      </c>
      <c r="R969" s="217">
        <f>Q969*H969</f>
        <v>0</v>
      </c>
      <c r="S969" s="217">
        <v>0</v>
      </c>
      <c r="T969" s="218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19" t="s">
        <v>165</v>
      </c>
      <c r="AT969" s="219" t="s">
        <v>160</v>
      </c>
      <c r="AU969" s="219" t="s">
        <v>84</v>
      </c>
      <c r="AY969" s="20" t="s">
        <v>158</v>
      </c>
      <c r="BE969" s="220">
        <f>IF(N969="základní",J969,0)</f>
        <v>0</v>
      </c>
      <c r="BF969" s="220">
        <f>IF(N969="snížená",J969,0)</f>
        <v>0</v>
      </c>
      <c r="BG969" s="220">
        <f>IF(N969="zákl. přenesená",J969,0)</f>
        <v>0</v>
      </c>
      <c r="BH969" s="220">
        <f>IF(N969="sníž. přenesená",J969,0)</f>
        <v>0</v>
      </c>
      <c r="BI969" s="220">
        <f>IF(N969="nulová",J969,0)</f>
        <v>0</v>
      </c>
      <c r="BJ969" s="20" t="s">
        <v>82</v>
      </c>
      <c r="BK969" s="220">
        <f>ROUND(I969*H969,2)</f>
        <v>0</v>
      </c>
      <c r="BL969" s="20" t="s">
        <v>165</v>
      </c>
      <c r="BM969" s="219" t="s">
        <v>881</v>
      </c>
    </row>
    <row r="970" s="2" customFormat="1">
      <c r="A970" s="41"/>
      <c r="B970" s="42"/>
      <c r="C970" s="43"/>
      <c r="D970" s="221" t="s">
        <v>167</v>
      </c>
      <c r="E970" s="43"/>
      <c r="F970" s="222" t="s">
        <v>880</v>
      </c>
      <c r="G970" s="43"/>
      <c r="H970" s="43"/>
      <c r="I970" s="223"/>
      <c r="J970" s="43"/>
      <c r="K970" s="43"/>
      <c r="L970" s="47"/>
      <c r="M970" s="224"/>
      <c r="N970" s="225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167</v>
      </c>
      <c r="AU970" s="20" t="s">
        <v>84</v>
      </c>
    </row>
    <row r="971" s="13" customFormat="1">
      <c r="A971" s="13"/>
      <c r="B971" s="228"/>
      <c r="C971" s="229"/>
      <c r="D971" s="221" t="s">
        <v>170</v>
      </c>
      <c r="E971" s="230" t="s">
        <v>19</v>
      </c>
      <c r="F971" s="231" t="s">
        <v>882</v>
      </c>
      <c r="G971" s="229"/>
      <c r="H971" s="230" t="s">
        <v>19</v>
      </c>
      <c r="I971" s="232"/>
      <c r="J971" s="229"/>
      <c r="K971" s="229"/>
      <c r="L971" s="233"/>
      <c r="M971" s="234"/>
      <c r="N971" s="235"/>
      <c r="O971" s="235"/>
      <c r="P971" s="235"/>
      <c r="Q971" s="235"/>
      <c r="R971" s="235"/>
      <c r="S971" s="235"/>
      <c r="T971" s="23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7" t="s">
        <v>170</v>
      </c>
      <c r="AU971" s="237" t="s">
        <v>84</v>
      </c>
      <c r="AV971" s="13" t="s">
        <v>82</v>
      </c>
      <c r="AW971" s="13" t="s">
        <v>35</v>
      </c>
      <c r="AX971" s="13" t="s">
        <v>74</v>
      </c>
      <c r="AY971" s="237" t="s">
        <v>158</v>
      </c>
    </row>
    <row r="972" s="13" customFormat="1">
      <c r="A972" s="13"/>
      <c r="B972" s="228"/>
      <c r="C972" s="229"/>
      <c r="D972" s="221" t="s">
        <v>170</v>
      </c>
      <c r="E972" s="230" t="s">
        <v>19</v>
      </c>
      <c r="F972" s="231" t="s">
        <v>883</v>
      </c>
      <c r="G972" s="229"/>
      <c r="H972" s="230" t="s">
        <v>19</v>
      </c>
      <c r="I972" s="232"/>
      <c r="J972" s="229"/>
      <c r="K972" s="229"/>
      <c r="L972" s="233"/>
      <c r="M972" s="234"/>
      <c r="N972" s="235"/>
      <c r="O972" s="235"/>
      <c r="P972" s="235"/>
      <c r="Q972" s="235"/>
      <c r="R972" s="235"/>
      <c r="S972" s="235"/>
      <c r="T972" s="23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7" t="s">
        <v>170</v>
      </c>
      <c r="AU972" s="237" t="s">
        <v>84</v>
      </c>
      <c r="AV972" s="13" t="s">
        <v>82</v>
      </c>
      <c r="AW972" s="13" t="s">
        <v>35</v>
      </c>
      <c r="AX972" s="13" t="s">
        <v>74</v>
      </c>
      <c r="AY972" s="237" t="s">
        <v>158</v>
      </c>
    </row>
    <row r="973" s="14" customFormat="1">
      <c r="A973" s="14"/>
      <c r="B973" s="238"/>
      <c r="C973" s="239"/>
      <c r="D973" s="221" t="s">
        <v>170</v>
      </c>
      <c r="E973" s="240" t="s">
        <v>19</v>
      </c>
      <c r="F973" s="241" t="s">
        <v>884</v>
      </c>
      <c r="G973" s="239"/>
      <c r="H973" s="242">
        <v>13.6</v>
      </c>
      <c r="I973" s="243"/>
      <c r="J973" s="239"/>
      <c r="K973" s="239"/>
      <c r="L973" s="244"/>
      <c r="M973" s="245"/>
      <c r="N973" s="246"/>
      <c r="O973" s="246"/>
      <c r="P973" s="246"/>
      <c r="Q973" s="246"/>
      <c r="R973" s="246"/>
      <c r="S973" s="246"/>
      <c r="T973" s="24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48" t="s">
        <v>170</v>
      </c>
      <c r="AU973" s="248" t="s">
        <v>84</v>
      </c>
      <c r="AV973" s="14" t="s">
        <v>84</v>
      </c>
      <c r="AW973" s="14" t="s">
        <v>35</v>
      </c>
      <c r="AX973" s="14" t="s">
        <v>74</v>
      </c>
      <c r="AY973" s="248" t="s">
        <v>158</v>
      </c>
    </row>
    <row r="974" s="15" customFormat="1">
      <c r="A974" s="15"/>
      <c r="B974" s="249"/>
      <c r="C974" s="250"/>
      <c r="D974" s="221" t="s">
        <v>170</v>
      </c>
      <c r="E974" s="251" t="s">
        <v>19</v>
      </c>
      <c r="F974" s="252" t="s">
        <v>175</v>
      </c>
      <c r="G974" s="250"/>
      <c r="H974" s="253">
        <v>13.6</v>
      </c>
      <c r="I974" s="254"/>
      <c r="J974" s="250"/>
      <c r="K974" s="250"/>
      <c r="L974" s="255"/>
      <c r="M974" s="256"/>
      <c r="N974" s="257"/>
      <c r="O974" s="257"/>
      <c r="P974" s="257"/>
      <c r="Q974" s="257"/>
      <c r="R974" s="257"/>
      <c r="S974" s="257"/>
      <c r="T974" s="258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59" t="s">
        <v>170</v>
      </c>
      <c r="AU974" s="259" t="s">
        <v>84</v>
      </c>
      <c r="AV974" s="15" t="s">
        <v>165</v>
      </c>
      <c r="AW974" s="15" t="s">
        <v>35</v>
      </c>
      <c r="AX974" s="15" t="s">
        <v>82</v>
      </c>
      <c r="AY974" s="259" t="s">
        <v>158</v>
      </c>
    </row>
    <row r="975" s="2" customFormat="1" ht="16.5" customHeight="1">
      <c r="A975" s="41"/>
      <c r="B975" s="42"/>
      <c r="C975" s="208" t="s">
        <v>885</v>
      </c>
      <c r="D975" s="208" t="s">
        <v>160</v>
      </c>
      <c r="E975" s="209" t="s">
        <v>886</v>
      </c>
      <c r="F975" s="210" t="s">
        <v>887</v>
      </c>
      <c r="G975" s="211" t="s">
        <v>316</v>
      </c>
      <c r="H975" s="212">
        <v>146.58500000000001</v>
      </c>
      <c r="I975" s="213"/>
      <c r="J975" s="214">
        <f>ROUND(I975*H975,2)</f>
        <v>0</v>
      </c>
      <c r="K975" s="210" t="s">
        <v>164</v>
      </c>
      <c r="L975" s="47"/>
      <c r="M975" s="215" t="s">
        <v>19</v>
      </c>
      <c r="N975" s="216" t="s">
        <v>45</v>
      </c>
      <c r="O975" s="87"/>
      <c r="P975" s="217">
        <f>O975*H975</f>
        <v>0</v>
      </c>
      <c r="Q975" s="217">
        <v>0.00021000000000000001</v>
      </c>
      <c r="R975" s="217">
        <f>Q975*H975</f>
        <v>0.030782850000000004</v>
      </c>
      <c r="S975" s="217">
        <v>0</v>
      </c>
      <c r="T975" s="218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19" t="s">
        <v>165</v>
      </c>
      <c r="AT975" s="219" t="s">
        <v>160</v>
      </c>
      <c r="AU975" s="219" t="s">
        <v>84</v>
      </c>
      <c r="AY975" s="20" t="s">
        <v>158</v>
      </c>
      <c r="BE975" s="220">
        <f>IF(N975="základní",J975,0)</f>
        <v>0</v>
      </c>
      <c r="BF975" s="220">
        <f>IF(N975="snížená",J975,0)</f>
        <v>0</v>
      </c>
      <c r="BG975" s="220">
        <f>IF(N975="zákl. přenesená",J975,0)</f>
        <v>0</v>
      </c>
      <c r="BH975" s="220">
        <f>IF(N975="sníž. přenesená",J975,0)</f>
        <v>0</v>
      </c>
      <c r="BI975" s="220">
        <f>IF(N975="nulová",J975,0)</f>
        <v>0</v>
      </c>
      <c r="BJ975" s="20" t="s">
        <v>82</v>
      </c>
      <c r="BK975" s="220">
        <f>ROUND(I975*H975,2)</f>
        <v>0</v>
      </c>
      <c r="BL975" s="20" t="s">
        <v>165</v>
      </c>
      <c r="BM975" s="219" t="s">
        <v>888</v>
      </c>
    </row>
    <row r="976" s="2" customFormat="1">
      <c r="A976" s="41"/>
      <c r="B976" s="42"/>
      <c r="C976" s="43"/>
      <c r="D976" s="221" t="s">
        <v>167</v>
      </c>
      <c r="E976" s="43"/>
      <c r="F976" s="222" t="s">
        <v>887</v>
      </c>
      <c r="G976" s="43"/>
      <c r="H976" s="43"/>
      <c r="I976" s="223"/>
      <c r="J976" s="43"/>
      <c r="K976" s="43"/>
      <c r="L976" s="47"/>
      <c r="M976" s="224"/>
      <c r="N976" s="225"/>
      <c r="O976" s="87"/>
      <c r="P976" s="87"/>
      <c r="Q976" s="87"/>
      <c r="R976" s="87"/>
      <c r="S976" s="87"/>
      <c r="T976" s="88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T976" s="20" t="s">
        <v>167</v>
      </c>
      <c r="AU976" s="20" t="s">
        <v>84</v>
      </c>
    </row>
    <row r="977" s="2" customFormat="1">
      <c r="A977" s="41"/>
      <c r="B977" s="42"/>
      <c r="C977" s="43"/>
      <c r="D977" s="226" t="s">
        <v>168</v>
      </c>
      <c r="E977" s="43"/>
      <c r="F977" s="227" t="s">
        <v>889</v>
      </c>
      <c r="G977" s="43"/>
      <c r="H977" s="43"/>
      <c r="I977" s="223"/>
      <c r="J977" s="43"/>
      <c r="K977" s="43"/>
      <c r="L977" s="47"/>
      <c r="M977" s="224"/>
      <c r="N977" s="225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168</v>
      </c>
      <c r="AU977" s="20" t="s">
        <v>84</v>
      </c>
    </row>
    <row r="978" s="13" customFormat="1">
      <c r="A978" s="13"/>
      <c r="B978" s="228"/>
      <c r="C978" s="229"/>
      <c r="D978" s="221" t="s">
        <v>170</v>
      </c>
      <c r="E978" s="230" t="s">
        <v>19</v>
      </c>
      <c r="F978" s="231" t="s">
        <v>276</v>
      </c>
      <c r="G978" s="229"/>
      <c r="H978" s="230" t="s">
        <v>19</v>
      </c>
      <c r="I978" s="232"/>
      <c r="J978" s="229"/>
      <c r="K978" s="229"/>
      <c r="L978" s="233"/>
      <c r="M978" s="234"/>
      <c r="N978" s="235"/>
      <c r="O978" s="235"/>
      <c r="P978" s="235"/>
      <c r="Q978" s="235"/>
      <c r="R978" s="235"/>
      <c r="S978" s="235"/>
      <c r="T978" s="236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7" t="s">
        <v>170</v>
      </c>
      <c r="AU978" s="237" t="s">
        <v>84</v>
      </c>
      <c r="AV978" s="13" t="s">
        <v>82</v>
      </c>
      <c r="AW978" s="13" t="s">
        <v>35</v>
      </c>
      <c r="AX978" s="13" t="s">
        <v>74</v>
      </c>
      <c r="AY978" s="237" t="s">
        <v>158</v>
      </c>
    </row>
    <row r="979" s="14" customFormat="1">
      <c r="A979" s="14"/>
      <c r="B979" s="238"/>
      <c r="C979" s="239"/>
      <c r="D979" s="221" t="s">
        <v>170</v>
      </c>
      <c r="E979" s="240" t="s">
        <v>19</v>
      </c>
      <c r="F979" s="241" t="s">
        <v>890</v>
      </c>
      <c r="G979" s="239"/>
      <c r="H979" s="242">
        <v>4.6500000000000004</v>
      </c>
      <c r="I979" s="243"/>
      <c r="J979" s="239"/>
      <c r="K979" s="239"/>
      <c r="L979" s="244"/>
      <c r="M979" s="245"/>
      <c r="N979" s="246"/>
      <c r="O979" s="246"/>
      <c r="P979" s="246"/>
      <c r="Q979" s="246"/>
      <c r="R979" s="246"/>
      <c r="S979" s="246"/>
      <c r="T979" s="24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8" t="s">
        <v>170</v>
      </c>
      <c r="AU979" s="248" t="s">
        <v>84</v>
      </c>
      <c r="AV979" s="14" t="s">
        <v>84</v>
      </c>
      <c r="AW979" s="14" t="s">
        <v>35</v>
      </c>
      <c r="AX979" s="14" t="s">
        <v>74</v>
      </c>
      <c r="AY979" s="248" t="s">
        <v>158</v>
      </c>
    </row>
    <row r="980" s="14" customFormat="1">
      <c r="A980" s="14"/>
      <c r="B980" s="238"/>
      <c r="C980" s="239"/>
      <c r="D980" s="221" t="s">
        <v>170</v>
      </c>
      <c r="E980" s="240" t="s">
        <v>19</v>
      </c>
      <c r="F980" s="241" t="s">
        <v>891</v>
      </c>
      <c r="G980" s="239"/>
      <c r="H980" s="242">
        <v>24.774999999999999</v>
      </c>
      <c r="I980" s="243"/>
      <c r="J980" s="239"/>
      <c r="K980" s="239"/>
      <c r="L980" s="244"/>
      <c r="M980" s="245"/>
      <c r="N980" s="246"/>
      <c r="O980" s="246"/>
      <c r="P980" s="246"/>
      <c r="Q980" s="246"/>
      <c r="R980" s="246"/>
      <c r="S980" s="246"/>
      <c r="T980" s="24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8" t="s">
        <v>170</v>
      </c>
      <c r="AU980" s="248" t="s">
        <v>84</v>
      </c>
      <c r="AV980" s="14" t="s">
        <v>84</v>
      </c>
      <c r="AW980" s="14" t="s">
        <v>35</v>
      </c>
      <c r="AX980" s="14" t="s">
        <v>74</v>
      </c>
      <c r="AY980" s="248" t="s">
        <v>158</v>
      </c>
    </row>
    <row r="981" s="14" customFormat="1">
      <c r="A981" s="14"/>
      <c r="B981" s="238"/>
      <c r="C981" s="239"/>
      <c r="D981" s="221" t="s">
        <v>170</v>
      </c>
      <c r="E981" s="240" t="s">
        <v>19</v>
      </c>
      <c r="F981" s="241" t="s">
        <v>892</v>
      </c>
      <c r="G981" s="239"/>
      <c r="H981" s="242">
        <v>5.7000000000000002</v>
      </c>
      <c r="I981" s="243"/>
      <c r="J981" s="239"/>
      <c r="K981" s="239"/>
      <c r="L981" s="244"/>
      <c r="M981" s="245"/>
      <c r="N981" s="246"/>
      <c r="O981" s="246"/>
      <c r="P981" s="246"/>
      <c r="Q981" s="246"/>
      <c r="R981" s="246"/>
      <c r="S981" s="246"/>
      <c r="T981" s="24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8" t="s">
        <v>170</v>
      </c>
      <c r="AU981" s="248" t="s">
        <v>84</v>
      </c>
      <c r="AV981" s="14" t="s">
        <v>84</v>
      </c>
      <c r="AW981" s="14" t="s">
        <v>35</v>
      </c>
      <c r="AX981" s="14" t="s">
        <v>74</v>
      </c>
      <c r="AY981" s="248" t="s">
        <v>158</v>
      </c>
    </row>
    <row r="982" s="14" customFormat="1">
      <c r="A982" s="14"/>
      <c r="B982" s="238"/>
      <c r="C982" s="239"/>
      <c r="D982" s="221" t="s">
        <v>170</v>
      </c>
      <c r="E982" s="240" t="s">
        <v>19</v>
      </c>
      <c r="F982" s="241" t="s">
        <v>893</v>
      </c>
      <c r="G982" s="239"/>
      <c r="H982" s="242">
        <v>5.8499999999999996</v>
      </c>
      <c r="I982" s="243"/>
      <c r="J982" s="239"/>
      <c r="K982" s="239"/>
      <c r="L982" s="244"/>
      <c r="M982" s="245"/>
      <c r="N982" s="246"/>
      <c r="O982" s="246"/>
      <c r="P982" s="246"/>
      <c r="Q982" s="246"/>
      <c r="R982" s="246"/>
      <c r="S982" s="246"/>
      <c r="T982" s="24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8" t="s">
        <v>170</v>
      </c>
      <c r="AU982" s="248" t="s">
        <v>84</v>
      </c>
      <c r="AV982" s="14" t="s">
        <v>84</v>
      </c>
      <c r="AW982" s="14" t="s">
        <v>35</v>
      </c>
      <c r="AX982" s="14" t="s">
        <v>74</v>
      </c>
      <c r="AY982" s="248" t="s">
        <v>158</v>
      </c>
    </row>
    <row r="983" s="14" customFormat="1">
      <c r="A983" s="14"/>
      <c r="B983" s="238"/>
      <c r="C983" s="239"/>
      <c r="D983" s="221" t="s">
        <v>170</v>
      </c>
      <c r="E983" s="240" t="s">
        <v>19</v>
      </c>
      <c r="F983" s="241" t="s">
        <v>894</v>
      </c>
      <c r="G983" s="239"/>
      <c r="H983" s="242">
        <v>8.1099999999999994</v>
      </c>
      <c r="I983" s="243"/>
      <c r="J983" s="239"/>
      <c r="K983" s="239"/>
      <c r="L983" s="244"/>
      <c r="M983" s="245"/>
      <c r="N983" s="246"/>
      <c r="O983" s="246"/>
      <c r="P983" s="246"/>
      <c r="Q983" s="246"/>
      <c r="R983" s="246"/>
      <c r="S983" s="246"/>
      <c r="T983" s="24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8" t="s">
        <v>170</v>
      </c>
      <c r="AU983" s="248" t="s">
        <v>84</v>
      </c>
      <c r="AV983" s="14" t="s">
        <v>84</v>
      </c>
      <c r="AW983" s="14" t="s">
        <v>35</v>
      </c>
      <c r="AX983" s="14" t="s">
        <v>74</v>
      </c>
      <c r="AY983" s="248" t="s">
        <v>158</v>
      </c>
    </row>
    <row r="984" s="14" customFormat="1">
      <c r="A984" s="14"/>
      <c r="B984" s="238"/>
      <c r="C984" s="239"/>
      <c r="D984" s="221" t="s">
        <v>170</v>
      </c>
      <c r="E984" s="240" t="s">
        <v>19</v>
      </c>
      <c r="F984" s="241" t="s">
        <v>895</v>
      </c>
      <c r="G984" s="239"/>
      <c r="H984" s="242">
        <v>32.799999999999997</v>
      </c>
      <c r="I984" s="243"/>
      <c r="J984" s="239"/>
      <c r="K984" s="239"/>
      <c r="L984" s="244"/>
      <c r="M984" s="245"/>
      <c r="N984" s="246"/>
      <c r="O984" s="246"/>
      <c r="P984" s="246"/>
      <c r="Q984" s="246"/>
      <c r="R984" s="246"/>
      <c r="S984" s="246"/>
      <c r="T984" s="24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8" t="s">
        <v>170</v>
      </c>
      <c r="AU984" s="248" t="s">
        <v>84</v>
      </c>
      <c r="AV984" s="14" t="s">
        <v>84</v>
      </c>
      <c r="AW984" s="14" t="s">
        <v>35</v>
      </c>
      <c r="AX984" s="14" t="s">
        <v>74</v>
      </c>
      <c r="AY984" s="248" t="s">
        <v>158</v>
      </c>
    </row>
    <row r="985" s="14" customFormat="1">
      <c r="A985" s="14"/>
      <c r="B985" s="238"/>
      <c r="C985" s="239"/>
      <c r="D985" s="221" t="s">
        <v>170</v>
      </c>
      <c r="E985" s="240" t="s">
        <v>19</v>
      </c>
      <c r="F985" s="241" t="s">
        <v>896</v>
      </c>
      <c r="G985" s="239"/>
      <c r="H985" s="242">
        <v>64.700000000000003</v>
      </c>
      <c r="I985" s="243"/>
      <c r="J985" s="239"/>
      <c r="K985" s="239"/>
      <c r="L985" s="244"/>
      <c r="M985" s="245"/>
      <c r="N985" s="246"/>
      <c r="O985" s="246"/>
      <c r="P985" s="246"/>
      <c r="Q985" s="246"/>
      <c r="R985" s="246"/>
      <c r="S985" s="246"/>
      <c r="T985" s="24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8" t="s">
        <v>170</v>
      </c>
      <c r="AU985" s="248" t="s">
        <v>84</v>
      </c>
      <c r="AV985" s="14" t="s">
        <v>84</v>
      </c>
      <c r="AW985" s="14" t="s">
        <v>35</v>
      </c>
      <c r="AX985" s="14" t="s">
        <v>74</v>
      </c>
      <c r="AY985" s="248" t="s">
        <v>158</v>
      </c>
    </row>
    <row r="986" s="15" customFormat="1">
      <c r="A986" s="15"/>
      <c r="B986" s="249"/>
      <c r="C986" s="250"/>
      <c r="D986" s="221" t="s">
        <v>170</v>
      </c>
      <c r="E986" s="251" t="s">
        <v>19</v>
      </c>
      <c r="F986" s="252" t="s">
        <v>175</v>
      </c>
      <c r="G986" s="250"/>
      <c r="H986" s="253">
        <v>146.58499999999998</v>
      </c>
      <c r="I986" s="254"/>
      <c r="J986" s="250"/>
      <c r="K986" s="250"/>
      <c r="L986" s="255"/>
      <c r="M986" s="256"/>
      <c r="N986" s="257"/>
      <c r="O986" s="257"/>
      <c r="P986" s="257"/>
      <c r="Q986" s="257"/>
      <c r="R986" s="257"/>
      <c r="S986" s="257"/>
      <c r="T986" s="258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59" t="s">
        <v>170</v>
      </c>
      <c r="AU986" s="259" t="s">
        <v>84</v>
      </c>
      <c r="AV986" s="15" t="s">
        <v>165</v>
      </c>
      <c r="AW986" s="15" t="s">
        <v>35</v>
      </c>
      <c r="AX986" s="15" t="s">
        <v>82</v>
      </c>
      <c r="AY986" s="259" t="s">
        <v>158</v>
      </c>
    </row>
    <row r="987" s="2" customFormat="1" ht="24.15" customHeight="1">
      <c r="A987" s="41"/>
      <c r="B987" s="42"/>
      <c r="C987" s="208" t="s">
        <v>897</v>
      </c>
      <c r="D987" s="208" t="s">
        <v>160</v>
      </c>
      <c r="E987" s="209" t="s">
        <v>898</v>
      </c>
      <c r="F987" s="210" t="s">
        <v>899</v>
      </c>
      <c r="G987" s="211" t="s">
        <v>316</v>
      </c>
      <c r="H987" s="212">
        <v>146.58500000000001</v>
      </c>
      <c r="I987" s="213"/>
      <c r="J987" s="214">
        <f>ROUND(I987*H987,2)</f>
        <v>0</v>
      </c>
      <c r="K987" s="210" t="s">
        <v>164</v>
      </c>
      <c r="L987" s="47"/>
      <c r="M987" s="215" t="s">
        <v>19</v>
      </c>
      <c r="N987" s="216" t="s">
        <v>45</v>
      </c>
      <c r="O987" s="87"/>
      <c r="P987" s="217">
        <f>O987*H987</f>
        <v>0</v>
      </c>
      <c r="Q987" s="217">
        <v>0</v>
      </c>
      <c r="R987" s="217">
        <f>Q987*H987</f>
        <v>0</v>
      </c>
      <c r="S987" s="217">
        <v>0</v>
      </c>
      <c r="T987" s="218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19" t="s">
        <v>165</v>
      </c>
      <c r="AT987" s="219" t="s">
        <v>160</v>
      </c>
      <c r="AU987" s="219" t="s">
        <v>84</v>
      </c>
      <c r="AY987" s="20" t="s">
        <v>158</v>
      </c>
      <c r="BE987" s="220">
        <f>IF(N987="základní",J987,0)</f>
        <v>0</v>
      </c>
      <c r="BF987" s="220">
        <f>IF(N987="snížená",J987,0)</f>
        <v>0</v>
      </c>
      <c r="BG987" s="220">
        <f>IF(N987="zákl. přenesená",J987,0)</f>
        <v>0</v>
      </c>
      <c r="BH987" s="220">
        <f>IF(N987="sníž. přenesená",J987,0)</f>
        <v>0</v>
      </c>
      <c r="BI987" s="220">
        <f>IF(N987="nulová",J987,0)</f>
        <v>0</v>
      </c>
      <c r="BJ987" s="20" t="s">
        <v>82</v>
      </c>
      <c r="BK987" s="220">
        <f>ROUND(I987*H987,2)</f>
        <v>0</v>
      </c>
      <c r="BL987" s="20" t="s">
        <v>165</v>
      </c>
      <c r="BM987" s="219" t="s">
        <v>900</v>
      </c>
    </row>
    <row r="988" s="2" customFormat="1">
      <c r="A988" s="41"/>
      <c r="B988" s="42"/>
      <c r="C988" s="43"/>
      <c r="D988" s="221" t="s">
        <v>167</v>
      </c>
      <c r="E988" s="43"/>
      <c r="F988" s="222" t="s">
        <v>899</v>
      </c>
      <c r="G988" s="43"/>
      <c r="H988" s="43"/>
      <c r="I988" s="223"/>
      <c r="J988" s="43"/>
      <c r="K988" s="43"/>
      <c r="L988" s="47"/>
      <c r="M988" s="224"/>
      <c r="N988" s="225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167</v>
      </c>
      <c r="AU988" s="20" t="s">
        <v>84</v>
      </c>
    </row>
    <row r="989" s="2" customFormat="1">
      <c r="A989" s="41"/>
      <c r="B989" s="42"/>
      <c r="C989" s="43"/>
      <c r="D989" s="226" t="s">
        <v>168</v>
      </c>
      <c r="E989" s="43"/>
      <c r="F989" s="227" t="s">
        <v>901</v>
      </c>
      <c r="G989" s="43"/>
      <c r="H989" s="43"/>
      <c r="I989" s="223"/>
      <c r="J989" s="43"/>
      <c r="K989" s="43"/>
      <c r="L989" s="47"/>
      <c r="M989" s="224"/>
      <c r="N989" s="225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168</v>
      </c>
      <c r="AU989" s="20" t="s">
        <v>84</v>
      </c>
    </row>
    <row r="990" s="2" customFormat="1" ht="21.75" customHeight="1">
      <c r="A990" s="41"/>
      <c r="B990" s="42"/>
      <c r="C990" s="208" t="s">
        <v>902</v>
      </c>
      <c r="D990" s="208" t="s">
        <v>160</v>
      </c>
      <c r="E990" s="209" t="s">
        <v>903</v>
      </c>
      <c r="F990" s="210" t="s">
        <v>904</v>
      </c>
      <c r="G990" s="211" t="s">
        <v>105</v>
      </c>
      <c r="H990" s="212">
        <v>27.344000000000001</v>
      </c>
      <c r="I990" s="213"/>
      <c r="J990" s="214">
        <f>ROUND(I990*H990,2)</f>
        <v>0</v>
      </c>
      <c r="K990" s="210" t="s">
        <v>164</v>
      </c>
      <c r="L990" s="47"/>
      <c r="M990" s="215" t="s">
        <v>19</v>
      </c>
      <c r="N990" s="216" t="s">
        <v>45</v>
      </c>
      <c r="O990" s="87"/>
      <c r="P990" s="217">
        <f>O990*H990</f>
        <v>0</v>
      </c>
      <c r="Q990" s="217">
        <v>0.26140999999999998</v>
      </c>
      <c r="R990" s="217">
        <f>Q990*H990</f>
        <v>7.1479950399999996</v>
      </c>
      <c r="S990" s="217">
        <v>0</v>
      </c>
      <c r="T990" s="218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19" t="s">
        <v>165</v>
      </c>
      <c r="AT990" s="219" t="s">
        <v>160</v>
      </c>
      <c r="AU990" s="219" t="s">
        <v>84</v>
      </c>
      <c r="AY990" s="20" t="s">
        <v>158</v>
      </c>
      <c r="BE990" s="220">
        <f>IF(N990="základní",J990,0)</f>
        <v>0</v>
      </c>
      <c r="BF990" s="220">
        <f>IF(N990="snížená",J990,0)</f>
        <v>0</v>
      </c>
      <c r="BG990" s="220">
        <f>IF(N990="zákl. přenesená",J990,0)</f>
        <v>0</v>
      </c>
      <c r="BH990" s="220">
        <f>IF(N990="sníž. přenesená",J990,0)</f>
        <v>0</v>
      </c>
      <c r="BI990" s="220">
        <f>IF(N990="nulová",J990,0)</f>
        <v>0</v>
      </c>
      <c r="BJ990" s="20" t="s">
        <v>82</v>
      </c>
      <c r="BK990" s="220">
        <f>ROUND(I990*H990,2)</f>
        <v>0</v>
      </c>
      <c r="BL990" s="20" t="s">
        <v>165</v>
      </c>
      <c r="BM990" s="219" t="s">
        <v>905</v>
      </c>
    </row>
    <row r="991" s="2" customFormat="1">
      <c r="A991" s="41"/>
      <c r="B991" s="42"/>
      <c r="C991" s="43"/>
      <c r="D991" s="221" t="s">
        <v>167</v>
      </c>
      <c r="E991" s="43"/>
      <c r="F991" s="222" t="s">
        <v>904</v>
      </c>
      <c r="G991" s="43"/>
      <c r="H991" s="43"/>
      <c r="I991" s="223"/>
      <c r="J991" s="43"/>
      <c r="K991" s="43"/>
      <c r="L991" s="47"/>
      <c r="M991" s="224"/>
      <c r="N991" s="225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167</v>
      </c>
      <c r="AU991" s="20" t="s">
        <v>84</v>
      </c>
    </row>
    <row r="992" s="2" customFormat="1">
      <c r="A992" s="41"/>
      <c r="B992" s="42"/>
      <c r="C992" s="43"/>
      <c r="D992" s="226" t="s">
        <v>168</v>
      </c>
      <c r="E992" s="43"/>
      <c r="F992" s="227" t="s">
        <v>906</v>
      </c>
      <c r="G992" s="43"/>
      <c r="H992" s="43"/>
      <c r="I992" s="223"/>
      <c r="J992" s="43"/>
      <c r="K992" s="43"/>
      <c r="L992" s="47"/>
      <c r="M992" s="224"/>
      <c r="N992" s="225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168</v>
      </c>
      <c r="AU992" s="20" t="s">
        <v>84</v>
      </c>
    </row>
    <row r="993" s="13" customFormat="1">
      <c r="A993" s="13"/>
      <c r="B993" s="228"/>
      <c r="C993" s="229"/>
      <c r="D993" s="221" t="s">
        <v>170</v>
      </c>
      <c r="E993" s="230" t="s">
        <v>19</v>
      </c>
      <c r="F993" s="231" t="s">
        <v>276</v>
      </c>
      <c r="G993" s="229"/>
      <c r="H993" s="230" t="s">
        <v>19</v>
      </c>
      <c r="I993" s="232"/>
      <c r="J993" s="229"/>
      <c r="K993" s="229"/>
      <c r="L993" s="233"/>
      <c r="M993" s="234"/>
      <c r="N993" s="235"/>
      <c r="O993" s="235"/>
      <c r="P993" s="235"/>
      <c r="Q993" s="235"/>
      <c r="R993" s="235"/>
      <c r="S993" s="235"/>
      <c r="T993" s="23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7" t="s">
        <v>170</v>
      </c>
      <c r="AU993" s="237" t="s">
        <v>84</v>
      </c>
      <c r="AV993" s="13" t="s">
        <v>82</v>
      </c>
      <c r="AW993" s="13" t="s">
        <v>35</v>
      </c>
      <c r="AX993" s="13" t="s">
        <v>74</v>
      </c>
      <c r="AY993" s="237" t="s">
        <v>158</v>
      </c>
    </row>
    <row r="994" s="14" customFormat="1">
      <c r="A994" s="14"/>
      <c r="B994" s="238"/>
      <c r="C994" s="239"/>
      <c r="D994" s="221" t="s">
        <v>170</v>
      </c>
      <c r="E994" s="240" t="s">
        <v>19</v>
      </c>
      <c r="F994" s="241" t="s">
        <v>907</v>
      </c>
      <c r="G994" s="239"/>
      <c r="H994" s="242">
        <v>17.096</v>
      </c>
      <c r="I994" s="243"/>
      <c r="J994" s="239"/>
      <c r="K994" s="239"/>
      <c r="L994" s="244"/>
      <c r="M994" s="245"/>
      <c r="N994" s="246"/>
      <c r="O994" s="246"/>
      <c r="P994" s="246"/>
      <c r="Q994" s="246"/>
      <c r="R994" s="246"/>
      <c r="S994" s="246"/>
      <c r="T994" s="24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48" t="s">
        <v>170</v>
      </c>
      <c r="AU994" s="248" t="s">
        <v>84</v>
      </c>
      <c r="AV994" s="14" t="s">
        <v>84</v>
      </c>
      <c r="AW994" s="14" t="s">
        <v>35</v>
      </c>
      <c r="AX994" s="14" t="s">
        <v>74</v>
      </c>
      <c r="AY994" s="248" t="s">
        <v>158</v>
      </c>
    </row>
    <row r="995" s="14" customFormat="1">
      <c r="A995" s="14"/>
      <c r="B995" s="238"/>
      <c r="C995" s="239"/>
      <c r="D995" s="221" t="s">
        <v>170</v>
      </c>
      <c r="E995" s="240" t="s">
        <v>19</v>
      </c>
      <c r="F995" s="241" t="s">
        <v>908</v>
      </c>
      <c r="G995" s="239"/>
      <c r="H995" s="242">
        <v>0.57999999999999996</v>
      </c>
      <c r="I995" s="243"/>
      <c r="J995" s="239"/>
      <c r="K995" s="239"/>
      <c r="L995" s="244"/>
      <c r="M995" s="245"/>
      <c r="N995" s="246"/>
      <c r="O995" s="246"/>
      <c r="P995" s="246"/>
      <c r="Q995" s="246"/>
      <c r="R995" s="246"/>
      <c r="S995" s="246"/>
      <c r="T995" s="24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8" t="s">
        <v>170</v>
      </c>
      <c r="AU995" s="248" t="s">
        <v>84</v>
      </c>
      <c r="AV995" s="14" t="s">
        <v>84</v>
      </c>
      <c r="AW995" s="14" t="s">
        <v>35</v>
      </c>
      <c r="AX995" s="14" t="s">
        <v>74</v>
      </c>
      <c r="AY995" s="248" t="s">
        <v>158</v>
      </c>
    </row>
    <row r="996" s="14" customFormat="1">
      <c r="A996" s="14"/>
      <c r="B996" s="238"/>
      <c r="C996" s="239"/>
      <c r="D996" s="221" t="s">
        <v>170</v>
      </c>
      <c r="E996" s="240" t="s">
        <v>19</v>
      </c>
      <c r="F996" s="241" t="s">
        <v>909</v>
      </c>
      <c r="G996" s="239"/>
      <c r="H996" s="242">
        <v>7.0679999999999996</v>
      </c>
      <c r="I996" s="243"/>
      <c r="J996" s="239"/>
      <c r="K996" s="239"/>
      <c r="L996" s="244"/>
      <c r="M996" s="245"/>
      <c r="N996" s="246"/>
      <c r="O996" s="246"/>
      <c r="P996" s="246"/>
      <c r="Q996" s="246"/>
      <c r="R996" s="246"/>
      <c r="S996" s="246"/>
      <c r="T996" s="24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8" t="s">
        <v>170</v>
      </c>
      <c r="AU996" s="248" t="s">
        <v>84</v>
      </c>
      <c r="AV996" s="14" t="s">
        <v>84</v>
      </c>
      <c r="AW996" s="14" t="s">
        <v>35</v>
      </c>
      <c r="AX996" s="14" t="s">
        <v>74</v>
      </c>
      <c r="AY996" s="248" t="s">
        <v>158</v>
      </c>
    </row>
    <row r="997" s="14" customFormat="1">
      <c r="A997" s="14"/>
      <c r="B997" s="238"/>
      <c r="C997" s="239"/>
      <c r="D997" s="221" t="s">
        <v>170</v>
      </c>
      <c r="E997" s="240" t="s">
        <v>19</v>
      </c>
      <c r="F997" s="241" t="s">
        <v>910</v>
      </c>
      <c r="G997" s="239"/>
      <c r="H997" s="242">
        <v>2.6000000000000001</v>
      </c>
      <c r="I997" s="243"/>
      <c r="J997" s="239"/>
      <c r="K997" s="239"/>
      <c r="L997" s="244"/>
      <c r="M997" s="245"/>
      <c r="N997" s="246"/>
      <c r="O997" s="246"/>
      <c r="P997" s="246"/>
      <c r="Q997" s="246"/>
      <c r="R997" s="246"/>
      <c r="S997" s="246"/>
      <c r="T997" s="24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8" t="s">
        <v>170</v>
      </c>
      <c r="AU997" s="248" t="s">
        <v>84</v>
      </c>
      <c r="AV997" s="14" t="s">
        <v>84</v>
      </c>
      <c r="AW997" s="14" t="s">
        <v>35</v>
      </c>
      <c r="AX997" s="14" t="s">
        <v>74</v>
      </c>
      <c r="AY997" s="248" t="s">
        <v>158</v>
      </c>
    </row>
    <row r="998" s="15" customFormat="1">
      <c r="A998" s="15"/>
      <c r="B998" s="249"/>
      <c r="C998" s="250"/>
      <c r="D998" s="221" t="s">
        <v>170</v>
      </c>
      <c r="E998" s="251" t="s">
        <v>19</v>
      </c>
      <c r="F998" s="252" t="s">
        <v>175</v>
      </c>
      <c r="G998" s="250"/>
      <c r="H998" s="253">
        <v>27.344000000000001</v>
      </c>
      <c r="I998" s="254"/>
      <c r="J998" s="250"/>
      <c r="K998" s="250"/>
      <c r="L998" s="255"/>
      <c r="M998" s="256"/>
      <c r="N998" s="257"/>
      <c r="O998" s="257"/>
      <c r="P998" s="257"/>
      <c r="Q998" s="257"/>
      <c r="R998" s="257"/>
      <c r="S998" s="257"/>
      <c r="T998" s="258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9" t="s">
        <v>170</v>
      </c>
      <c r="AU998" s="259" t="s">
        <v>84</v>
      </c>
      <c r="AV998" s="15" t="s">
        <v>165</v>
      </c>
      <c r="AW998" s="15" t="s">
        <v>35</v>
      </c>
      <c r="AX998" s="15" t="s">
        <v>82</v>
      </c>
      <c r="AY998" s="259" t="s">
        <v>158</v>
      </c>
    </row>
    <row r="999" s="2" customFormat="1" ht="24.15" customHeight="1">
      <c r="A999" s="41"/>
      <c r="B999" s="42"/>
      <c r="C999" s="208" t="s">
        <v>911</v>
      </c>
      <c r="D999" s="208" t="s">
        <v>160</v>
      </c>
      <c r="E999" s="209" t="s">
        <v>912</v>
      </c>
      <c r="F999" s="210" t="s">
        <v>913</v>
      </c>
      <c r="G999" s="211" t="s">
        <v>316</v>
      </c>
      <c r="H999" s="212">
        <v>72.819999999999993</v>
      </c>
      <c r="I999" s="213"/>
      <c r="J999" s="214">
        <f>ROUND(I999*H999,2)</f>
        <v>0</v>
      </c>
      <c r="K999" s="210" t="s">
        <v>164</v>
      </c>
      <c r="L999" s="47"/>
      <c r="M999" s="215" t="s">
        <v>19</v>
      </c>
      <c r="N999" s="216" t="s">
        <v>45</v>
      </c>
      <c r="O999" s="87"/>
      <c r="P999" s="217">
        <f>O999*H999</f>
        <v>0</v>
      </c>
      <c r="Q999" s="217">
        <v>0.12895000000000001</v>
      </c>
      <c r="R999" s="217">
        <f>Q999*H999</f>
        <v>9.3901389999999996</v>
      </c>
      <c r="S999" s="217">
        <v>0</v>
      </c>
      <c r="T999" s="218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19" t="s">
        <v>165</v>
      </c>
      <c r="AT999" s="219" t="s">
        <v>160</v>
      </c>
      <c r="AU999" s="219" t="s">
        <v>84</v>
      </c>
      <c r="AY999" s="20" t="s">
        <v>158</v>
      </c>
      <c r="BE999" s="220">
        <f>IF(N999="základní",J999,0)</f>
        <v>0</v>
      </c>
      <c r="BF999" s="220">
        <f>IF(N999="snížená",J999,0)</f>
        <v>0</v>
      </c>
      <c r="BG999" s="220">
        <f>IF(N999="zákl. přenesená",J999,0)</f>
        <v>0</v>
      </c>
      <c r="BH999" s="220">
        <f>IF(N999="sníž. přenesená",J999,0)</f>
        <v>0</v>
      </c>
      <c r="BI999" s="220">
        <f>IF(N999="nulová",J999,0)</f>
        <v>0</v>
      </c>
      <c r="BJ999" s="20" t="s">
        <v>82</v>
      </c>
      <c r="BK999" s="220">
        <f>ROUND(I999*H999,2)</f>
        <v>0</v>
      </c>
      <c r="BL999" s="20" t="s">
        <v>165</v>
      </c>
      <c r="BM999" s="219" t="s">
        <v>914</v>
      </c>
    </row>
    <row r="1000" s="2" customFormat="1">
      <c r="A1000" s="41"/>
      <c r="B1000" s="42"/>
      <c r="C1000" s="43"/>
      <c r="D1000" s="221" t="s">
        <v>167</v>
      </c>
      <c r="E1000" s="43"/>
      <c r="F1000" s="222" t="s">
        <v>913</v>
      </c>
      <c r="G1000" s="43"/>
      <c r="H1000" s="43"/>
      <c r="I1000" s="223"/>
      <c r="J1000" s="43"/>
      <c r="K1000" s="43"/>
      <c r="L1000" s="47"/>
      <c r="M1000" s="224"/>
      <c r="N1000" s="225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167</v>
      </c>
      <c r="AU1000" s="20" t="s">
        <v>84</v>
      </c>
    </row>
    <row r="1001" s="2" customFormat="1">
      <c r="A1001" s="41"/>
      <c r="B1001" s="42"/>
      <c r="C1001" s="43"/>
      <c r="D1001" s="226" t="s">
        <v>168</v>
      </c>
      <c r="E1001" s="43"/>
      <c r="F1001" s="227" t="s">
        <v>915</v>
      </c>
      <c r="G1001" s="43"/>
      <c r="H1001" s="43"/>
      <c r="I1001" s="223"/>
      <c r="J1001" s="43"/>
      <c r="K1001" s="43"/>
      <c r="L1001" s="47"/>
      <c r="M1001" s="224"/>
      <c r="N1001" s="225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168</v>
      </c>
      <c r="AU1001" s="20" t="s">
        <v>84</v>
      </c>
    </row>
    <row r="1002" s="13" customFormat="1">
      <c r="A1002" s="13"/>
      <c r="B1002" s="228"/>
      <c r="C1002" s="229"/>
      <c r="D1002" s="221" t="s">
        <v>170</v>
      </c>
      <c r="E1002" s="230" t="s">
        <v>19</v>
      </c>
      <c r="F1002" s="231" t="s">
        <v>276</v>
      </c>
      <c r="G1002" s="229"/>
      <c r="H1002" s="230" t="s">
        <v>19</v>
      </c>
      <c r="I1002" s="232"/>
      <c r="J1002" s="229"/>
      <c r="K1002" s="229"/>
      <c r="L1002" s="233"/>
      <c r="M1002" s="234"/>
      <c r="N1002" s="235"/>
      <c r="O1002" s="235"/>
      <c r="P1002" s="235"/>
      <c r="Q1002" s="235"/>
      <c r="R1002" s="235"/>
      <c r="S1002" s="235"/>
      <c r="T1002" s="23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7" t="s">
        <v>170</v>
      </c>
      <c r="AU1002" s="237" t="s">
        <v>84</v>
      </c>
      <c r="AV1002" s="13" t="s">
        <v>82</v>
      </c>
      <c r="AW1002" s="13" t="s">
        <v>35</v>
      </c>
      <c r="AX1002" s="13" t="s">
        <v>74</v>
      </c>
      <c r="AY1002" s="237" t="s">
        <v>158</v>
      </c>
    </row>
    <row r="1003" s="14" customFormat="1">
      <c r="A1003" s="14"/>
      <c r="B1003" s="238"/>
      <c r="C1003" s="239"/>
      <c r="D1003" s="221" t="s">
        <v>170</v>
      </c>
      <c r="E1003" s="240" t="s">
        <v>19</v>
      </c>
      <c r="F1003" s="241" t="s">
        <v>916</v>
      </c>
      <c r="G1003" s="239"/>
      <c r="H1003" s="242">
        <v>42.590000000000003</v>
      </c>
      <c r="I1003" s="243"/>
      <c r="J1003" s="239"/>
      <c r="K1003" s="239"/>
      <c r="L1003" s="244"/>
      <c r="M1003" s="245"/>
      <c r="N1003" s="246"/>
      <c r="O1003" s="246"/>
      <c r="P1003" s="246"/>
      <c r="Q1003" s="246"/>
      <c r="R1003" s="246"/>
      <c r="S1003" s="246"/>
      <c r="T1003" s="24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8" t="s">
        <v>170</v>
      </c>
      <c r="AU1003" s="248" t="s">
        <v>84</v>
      </c>
      <c r="AV1003" s="14" t="s">
        <v>84</v>
      </c>
      <c r="AW1003" s="14" t="s">
        <v>35</v>
      </c>
      <c r="AX1003" s="14" t="s">
        <v>74</v>
      </c>
      <c r="AY1003" s="248" t="s">
        <v>158</v>
      </c>
    </row>
    <row r="1004" s="14" customFormat="1">
      <c r="A1004" s="14"/>
      <c r="B1004" s="238"/>
      <c r="C1004" s="239"/>
      <c r="D1004" s="221" t="s">
        <v>170</v>
      </c>
      <c r="E1004" s="240" t="s">
        <v>19</v>
      </c>
      <c r="F1004" s="241" t="s">
        <v>917</v>
      </c>
      <c r="G1004" s="239"/>
      <c r="H1004" s="242">
        <v>1.76</v>
      </c>
      <c r="I1004" s="243"/>
      <c r="J1004" s="239"/>
      <c r="K1004" s="239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8" t="s">
        <v>170</v>
      </c>
      <c r="AU1004" s="248" t="s">
        <v>84</v>
      </c>
      <c r="AV1004" s="14" t="s">
        <v>84</v>
      </c>
      <c r="AW1004" s="14" t="s">
        <v>35</v>
      </c>
      <c r="AX1004" s="14" t="s">
        <v>74</v>
      </c>
      <c r="AY1004" s="248" t="s">
        <v>158</v>
      </c>
    </row>
    <row r="1005" s="14" customFormat="1">
      <c r="A1005" s="14"/>
      <c r="B1005" s="238"/>
      <c r="C1005" s="239"/>
      <c r="D1005" s="221" t="s">
        <v>170</v>
      </c>
      <c r="E1005" s="240" t="s">
        <v>19</v>
      </c>
      <c r="F1005" s="241" t="s">
        <v>918</v>
      </c>
      <c r="G1005" s="239"/>
      <c r="H1005" s="242">
        <v>17.620000000000001</v>
      </c>
      <c r="I1005" s="243"/>
      <c r="J1005" s="239"/>
      <c r="K1005" s="239"/>
      <c r="L1005" s="244"/>
      <c r="M1005" s="245"/>
      <c r="N1005" s="246"/>
      <c r="O1005" s="246"/>
      <c r="P1005" s="246"/>
      <c r="Q1005" s="246"/>
      <c r="R1005" s="246"/>
      <c r="S1005" s="246"/>
      <c r="T1005" s="247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8" t="s">
        <v>170</v>
      </c>
      <c r="AU1005" s="248" t="s">
        <v>84</v>
      </c>
      <c r="AV1005" s="14" t="s">
        <v>84</v>
      </c>
      <c r="AW1005" s="14" t="s">
        <v>35</v>
      </c>
      <c r="AX1005" s="14" t="s">
        <v>74</v>
      </c>
      <c r="AY1005" s="248" t="s">
        <v>158</v>
      </c>
    </row>
    <row r="1006" s="14" customFormat="1">
      <c r="A1006" s="14"/>
      <c r="B1006" s="238"/>
      <c r="C1006" s="239"/>
      <c r="D1006" s="221" t="s">
        <v>170</v>
      </c>
      <c r="E1006" s="240" t="s">
        <v>19</v>
      </c>
      <c r="F1006" s="241" t="s">
        <v>919</v>
      </c>
      <c r="G1006" s="239"/>
      <c r="H1006" s="242">
        <v>10.85</v>
      </c>
      <c r="I1006" s="243"/>
      <c r="J1006" s="239"/>
      <c r="K1006" s="239"/>
      <c r="L1006" s="244"/>
      <c r="M1006" s="245"/>
      <c r="N1006" s="246"/>
      <c r="O1006" s="246"/>
      <c r="P1006" s="246"/>
      <c r="Q1006" s="246"/>
      <c r="R1006" s="246"/>
      <c r="S1006" s="246"/>
      <c r="T1006" s="24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48" t="s">
        <v>170</v>
      </c>
      <c r="AU1006" s="248" t="s">
        <v>84</v>
      </c>
      <c r="AV1006" s="14" t="s">
        <v>84</v>
      </c>
      <c r="AW1006" s="14" t="s">
        <v>35</v>
      </c>
      <c r="AX1006" s="14" t="s">
        <v>74</v>
      </c>
      <c r="AY1006" s="248" t="s">
        <v>158</v>
      </c>
    </row>
    <row r="1007" s="15" customFormat="1">
      <c r="A1007" s="15"/>
      <c r="B1007" s="249"/>
      <c r="C1007" s="250"/>
      <c r="D1007" s="221" t="s">
        <v>170</v>
      </c>
      <c r="E1007" s="251" t="s">
        <v>19</v>
      </c>
      <c r="F1007" s="252" t="s">
        <v>175</v>
      </c>
      <c r="G1007" s="250"/>
      <c r="H1007" s="253">
        <v>72.819999999999993</v>
      </c>
      <c r="I1007" s="254"/>
      <c r="J1007" s="250"/>
      <c r="K1007" s="250"/>
      <c r="L1007" s="255"/>
      <c r="M1007" s="256"/>
      <c r="N1007" s="257"/>
      <c r="O1007" s="257"/>
      <c r="P1007" s="257"/>
      <c r="Q1007" s="257"/>
      <c r="R1007" s="257"/>
      <c r="S1007" s="257"/>
      <c r="T1007" s="258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9" t="s">
        <v>170</v>
      </c>
      <c r="AU1007" s="259" t="s">
        <v>84</v>
      </c>
      <c r="AV1007" s="15" t="s">
        <v>165</v>
      </c>
      <c r="AW1007" s="15" t="s">
        <v>35</v>
      </c>
      <c r="AX1007" s="15" t="s">
        <v>82</v>
      </c>
      <c r="AY1007" s="259" t="s">
        <v>158</v>
      </c>
    </row>
    <row r="1008" s="2" customFormat="1" ht="24.15" customHeight="1">
      <c r="A1008" s="41"/>
      <c r="B1008" s="42"/>
      <c r="C1008" s="208" t="s">
        <v>920</v>
      </c>
      <c r="D1008" s="208" t="s">
        <v>160</v>
      </c>
      <c r="E1008" s="209" t="s">
        <v>921</v>
      </c>
      <c r="F1008" s="210" t="s">
        <v>922</v>
      </c>
      <c r="G1008" s="211" t="s">
        <v>387</v>
      </c>
      <c r="H1008" s="212">
        <v>4</v>
      </c>
      <c r="I1008" s="213"/>
      <c r="J1008" s="214">
        <f>ROUND(I1008*H1008,2)</f>
        <v>0</v>
      </c>
      <c r="K1008" s="210" t="s">
        <v>164</v>
      </c>
      <c r="L1008" s="47"/>
      <c r="M1008" s="215" t="s">
        <v>19</v>
      </c>
      <c r="N1008" s="216" t="s">
        <v>45</v>
      </c>
      <c r="O1008" s="87"/>
      <c r="P1008" s="217">
        <f>O1008*H1008</f>
        <v>0</v>
      </c>
      <c r="Q1008" s="217">
        <v>0.00048000000000000001</v>
      </c>
      <c r="R1008" s="217">
        <f>Q1008*H1008</f>
        <v>0.0019200000000000001</v>
      </c>
      <c r="S1008" s="217">
        <v>0</v>
      </c>
      <c r="T1008" s="218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19" t="s">
        <v>165</v>
      </c>
      <c r="AT1008" s="219" t="s">
        <v>160</v>
      </c>
      <c r="AU1008" s="219" t="s">
        <v>84</v>
      </c>
      <c r="AY1008" s="20" t="s">
        <v>158</v>
      </c>
      <c r="BE1008" s="220">
        <f>IF(N1008="základní",J1008,0)</f>
        <v>0</v>
      </c>
      <c r="BF1008" s="220">
        <f>IF(N1008="snížená",J1008,0)</f>
        <v>0</v>
      </c>
      <c r="BG1008" s="220">
        <f>IF(N1008="zákl. přenesená",J1008,0)</f>
        <v>0</v>
      </c>
      <c r="BH1008" s="220">
        <f>IF(N1008="sníž. přenesená",J1008,0)</f>
        <v>0</v>
      </c>
      <c r="BI1008" s="220">
        <f>IF(N1008="nulová",J1008,0)</f>
        <v>0</v>
      </c>
      <c r="BJ1008" s="20" t="s">
        <v>82</v>
      </c>
      <c r="BK1008" s="220">
        <f>ROUND(I1008*H1008,2)</f>
        <v>0</v>
      </c>
      <c r="BL1008" s="20" t="s">
        <v>165</v>
      </c>
      <c r="BM1008" s="219" t="s">
        <v>923</v>
      </c>
    </row>
    <row r="1009" s="2" customFormat="1">
      <c r="A1009" s="41"/>
      <c r="B1009" s="42"/>
      <c r="C1009" s="43"/>
      <c r="D1009" s="221" t="s">
        <v>167</v>
      </c>
      <c r="E1009" s="43"/>
      <c r="F1009" s="222" t="s">
        <v>922</v>
      </c>
      <c r="G1009" s="43"/>
      <c r="H1009" s="43"/>
      <c r="I1009" s="223"/>
      <c r="J1009" s="43"/>
      <c r="K1009" s="43"/>
      <c r="L1009" s="47"/>
      <c r="M1009" s="224"/>
      <c r="N1009" s="225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167</v>
      </c>
      <c r="AU1009" s="20" t="s">
        <v>84</v>
      </c>
    </row>
    <row r="1010" s="2" customFormat="1">
      <c r="A1010" s="41"/>
      <c r="B1010" s="42"/>
      <c r="C1010" s="43"/>
      <c r="D1010" s="226" t="s">
        <v>168</v>
      </c>
      <c r="E1010" s="43"/>
      <c r="F1010" s="227" t="s">
        <v>924</v>
      </c>
      <c r="G1010" s="43"/>
      <c r="H1010" s="43"/>
      <c r="I1010" s="223"/>
      <c r="J1010" s="43"/>
      <c r="K1010" s="43"/>
      <c r="L1010" s="47"/>
      <c r="M1010" s="224"/>
      <c r="N1010" s="225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168</v>
      </c>
      <c r="AU1010" s="20" t="s">
        <v>84</v>
      </c>
    </row>
    <row r="1011" s="2" customFormat="1" ht="16.5" customHeight="1">
      <c r="A1011" s="41"/>
      <c r="B1011" s="42"/>
      <c r="C1011" s="272" t="s">
        <v>925</v>
      </c>
      <c r="D1011" s="272" t="s">
        <v>244</v>
      </c>
      <c r="E1011" s="273" t="s">
        <v>926</v>
      </c>
      <c r="F1011" s="274" t="s">
        <v>927</v>
      </c>
      <c r="G1011" s="275" t="s">
        <v>387</v>
      </c>
      <c r="H1011" s="276">
        <v>1</v>
      </c>
      <c r="I1011" s="277"/>
      <c r="J1011" s="278">
        <f>ROUND(I1011*H1011,2)</f>
        <v>0</v>
      </c>
      <c r="K1011" s="274" t="s">
        <v>164</v>
      </c>
      <c r="L1011" s="279"/>
      <c r="M1011" s="280" t="s">
        <v>19</v>
      </c>
      <c r="N1011" s="281" t="s">
        <v>45</v>
      </c>
      <c r="O1011" s="87"/>
      <c r="P1011" s="217">
        <f>O1011*H1011</f>
        <v>0</v>
      </c>
      <c r="Q1011" s="217">
        <v>0.012250000000000001</v>
      </c>
      <c r="R1011" s="217">
        <f>Q1011*H1011</f>
        <v>0.012250000000000001</v>
      </c>
      <c r="S1011" s="217">
        <v>0</v>
      </c>
      <c r="T1011" s="218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19" t="s">
        <v>228</v>
      </c>
      <c r="AT1011" s="219" t="s">
        <v>244</v>
      </c>
      <c r="AU1011" s="219" t="s">
        <v>84</v>
      </c>
      <c r="AY1011" s="20" t="s">
        <v>158</v>
      </c>
      <c r="BE1011" s="220">
        <f>IF(N1011="základní",J1011,0)</f>
        <v>0</v>
      </c>
      <c r="BF1011" s="220">
        <f>IF(N1011="snížená",J1011,0)</f>
        <v>0</v>
      </c>
      <c r="BG1011" s="220">
        <f>IF(N1011="zákl. přenesená",J1011,0)</f>
        <v>0</v>
      </c>
      <c r="BH1011" s="220">
        <f>IF(N1011="sníž. přenesená",J1011,0)</f>
        <v>0</v>
      </c>
      <c r="BI1011" s="220">
        <f>IF(N1011="nulová",J1011,0)</f>
        <v>0</v>
      </c>
      <c r="BJ1011" s="20" t="s">
        <v>82</v>
      </c>
      <c r="BK1011" s="220">
        <f>ROUND(I1011*H1011,2)</f>
        <v>0</v>
      </c>
      <c r="BL1011" s="20" t="s">
        <v>165</v>
      </c>
      <c r="BM1011" s="219" t="s">
        <v>928</v>
      </c>
    </row>
    <row r="1012" s="2" customFormat="1">
      <c r="A1012" s="41"/>
      <c r="B1012" s="42"/>
      <c r="C1012" s="43"/>
      <c r="D1012" s="221" t="s">
        <v>167</v>
      </c>
      <c r="E1012" s="43"/>
      <c r="F1012" s="222" t="s">
        <v>927</v>
      </c>
      <c r="G1012" s="43"/>
      <c r="H1012" s="43"/>
      <c r="I1012" s="223"/>
      <c r="J1012" s="43"/>
      <c r="K1012" s="43"/>
      <c r="L1012" s="47"/>
      <c r="M1012" s="224"/>
      <c r="N1012" s="225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167</v>
      </c>
      <c r="AU1012" s="20" t="s">
        <v>84</v>
      </c>
    </row>
    <row r="1013" s="13" customFormat="1">
      <c r="A1013" s="13"/>
      <c r="B1013" s="228"/>
      <c r="C1013" s="229"/>
      <c r="D1013" s="221" t="s">
        <v>170</v>
      </c>
      <c r="E1013" s="230" t="s">
        <v>19</v>
      </c>
      <c r="F1013" s="231" t="s">
        <v>929</v>
      </c>
      <c r="G1013" s="229"/>
      <c r="H1013" s="230" t="s">
        <v>19</v>
      </c>
      <c r="I1013" s="232"/>
      <c r="J1013" s="229"/>
      <c r="K1013" s="229"/>
      <c r="L1013" s="233"/>
      <c r="M1013" s="234"/>
      <c r="N1013" s="235"/>
      <c r="O1013" s="235"/>
      <c r="P1013" s="235"/>
      <c r="Q1013" s="235"/>
      <c r="R1013" s="235"/>
      <c r="S1013" s="235"/>
      <c r="T1013" s="23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7" t="s">
        <v>170</v>
      </c>
      <c r="AU1013" s="237" t="s">
        <v>84</v>
      </c>
      <c r="AV1013" s="13" t="s">
        <v>82</v>
      </c>
      <c r="AW1013" s="13" t="s">
        <v>35</v>
      </c>
      <c r="AX1013" s="13" t="s">
        <v>74</v>
      </c>
      <c r="AY1013" s="237" t="s">
        <v>158</v>
      </c>
    </row>
    <row r="1014" s="14" customFormat="1">
      <c r="A1014" s="14"/>
      <c r="B1014" s="238"/>
      <c r="C1014" s="239"/>
      <c r="D1014" s="221" t="s">
        <v>170</v>
      </c>
      <c r="E1014" s="240" t="s">
        <v>19</v>
      </c>
      <c r="F1014" s="241" t="s">
        <v>930</v>
      </c>
      <c r="G1014" s="239"/>
      <c r="H1014" s="242">
        <v>1</v>
      </c>
      <c r="I1014" s="243"/>
      <c r="J1014" s="239"/>
      <c r="K1014" s="239"/>
      <c r="L1014" s="244"/>
      <c r="M1014" s="245"/>
      <c r="N1014" s="246"/>
      <c r="O1014" s="246"/>
      <c r="P1014" s="246"/>
      <c r="Q1014" s="246"/>
      <c r="R1014" s="246"/>
      <c r="S1014" s="246"/>
      <c r="T1014" s="24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8" t="s">
        <v>170</v>
      </c>
      <c r="AU1014" s="248" t="s">
        <v>84</v>
      </c>
      <c r="AV1014" s="14" t="s">
        <v>84</v>
      </c>
      <c r="AW1014" s="14" t="s">
        <v>35</v>
      </c>
      <c r="AX1014" s="14" t="s">
        <v>74</v>
      </c>
      <c r="AY1014" s="248" t="s">
        <v>158</v>
      </c>
    </row>
    <row r="1015" s="15" customFormat="1">
      <c r="A1015" s="15"/>
      <c r="B1015" s="249"/>
      <c r="C1015" s="250"/>
      <c r="D1015" s="221" t="s">
        <v>170</v>
      </c>
      <c r="E1015" s="251" t="s">
        <v>19</v>
      </c>
      <c r="F1015" s="252" t="s">
        <v>175</v>
      </c>
      <c r="G1015" s="250"/>
      <c r="H1015" s="253">
        <v>1</v>
      </c>
      <c r="I1015" s="254"/>
      <c r="J1015" s="250"/>
      <c r="K1015" s="250"/>
      <c r="L1015" s="255"/>
      <c r="M1015" s="256"/>
      <c r="N1015" s="257"/>
      <c r="O1015" s="257"/>
      <c r="P1015" s="257"/>
      <c r="Q1015" s="257"/>
      <c r="R1015" s="257"/>
      <c r="S1015" s="257"/>
      <c r="T1015" s="258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59" t="s">
        <v>170</v>
      </c>
      <c r="AU1015" s="259" t="s">
        <v>84</v>
      </c>
      <c r="AV1015" s="15" t="s">
        <v>165</v>
      </c>
      <c r="AW1015" s="15" t="s">
        <v>35</v>
      </c>
      <c r="AX1015" s="15" t="s">
        <v>82</v>
      </c>
      <c r="AY1015" s="259" t="s">
        <v>158</v>
      </c>
    </row>
    <row r="1016" s="2" customFormat="1" ht="16.5" customHeight="1">
      <c r="A1016" s="41"/>
      <c r="B1016" s="42"/>
      <c r="C1016" s="272" t="s">
        <v>931</v>
      </c>
      <c r="D1016" s="272" t="s">
        <v>244</v>
      </c>
      <c r="E1016" s="273" t="s">
        <v>932</v>
      </c>
      <c r="F1016" s="274" t="s">
        <v>933</v>
      </c>
      <c r="G1016" s="275" t="s">
        <v>387</v>
      </c>
      <c r="H1016" s="276">
        <v>3</v>
      </c>
      <c r="I1016" s="277"/>
      <c r="J1016" s="278">
        <f>ROUND(I1016*H1016,2)</f>
        <v>0</v>
      </c>
      <c r="K1016" s="274" t="s">
        <v>164</v>
      </c>
      <c r="L1016" s="279"/>
      <c r="M1016" s="280" t="s">
        <v>19</v>
      </c>
      <c r="N1016" s="281" t="s">
        <v>45</v>
      </c>
      <c r="O1016" s="87"/>
      <c r="P1016" s="217">
        <f>O1016*H1016</f>
        <v>0</v>
      </c>
      <c r="Q1016" s="217">
        <v>0.012489999999999999</v>
      </c>
      <c r="R1016" s="217">
        <f>Q1016*H1016</f>
        <v>0.037469999999999996</v>
      </c>
      <c r="S1016" s="217">
        <v>0</v>
      </c>
      <c r="T1016" s="218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19" t="s">
        <v>228</v>
      </c>
      <c r="AT1016" s="219" t="s">
        <v>244</v>
      </c>
      <c r="AU1016" s="219" t="s">
        <v>84</v>
      </c>
      <c r="AY1016" s="20" t="s">
        <v>158</v>
      </c>
      <c r="BE1016" s="220">
        <f>IF(N1016="základní",J1016,0)</f>
        <v>0</v>
      </c>
      <c r="BF1016" s="220">
        <f>IF(N1016="snížená",J1016,0)</f>
        <v>0</v>
      </c>
      <c r="BG1016" s="220">
        <f>IF(N1016="zákl. přenesená",J1016,0)</f>
        <v>0</v>
      </c>
      <c r="BH1016" s="220">
        <f>IF(N1016="sníž. přenesená",J1016,0)</f>
        <v>0</v>
      </c>
      <c r="BI1016" s="220">
        <f>IF(N1016="nulová",J1016,0)</f>
        <v>0</v>
      </c>
      <c r="BJ1016" s="20" t="s">
        <v>82</v>
      </c>
      <c r="BK1016" s="220">
        <f>ROUND(I1016*H1016,2)</f>
        <v>0</v>
      </c>
      <c r="BL1016" s="20" t="s">
        <v>165</v>
      </c>
      <c r="BM1016" s="219" t="s">
        <v>934</v>
      </c>
    </row>
    <row r="1017" s="2" customFormat="1">
      <c r="A1017" s="41"/>
      <c r="B1017" s="42"/>
      <c r="C1017" s="43"/>
      <c r="D1017" s="221" t="s">
        <v>167</v>
      </c>
      <c r="E1017" s="43"/>
      <c r="F1017" s="222" t="s">
        <v>933</v>
      </c>
      <c r="G1017" s="43"/>
      <c r="H1017" s="43"/>
      <c r="I1017" s="223"/>
      <c r="J1017" s="43"/>
      <c r="K1017" s="43"/>
      <c r="L1017" s="47"/>
      <c r="M1017" s="224"/>
      <c r="N1017" s="225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167</v>
      </c>
      <c r="AU1017" s="20" t="s">
        <v>84</v>
      </c>
    </row>
    <row r="1018" s="13" customFormat="1">
      <c r="A1018" s="13"/>
      <c r="B1018" s="228"/>
      <c r="C1018" s="229"/>
      <c r="D1018" s="221" t="s">
        <v>170</v>
      </c>
      <c r="E1018" s="230" t="s">
        <v>19</v>
      </c>
      <c r="F1018" s="231" t="s">
        <v>929</v>
      </c>
      <c r="G1018" s="229"/>
      <c r="H1018" s="230" t="s">
        <v>19</v>
      </c>
      <c r="I1018" s="232"/>
      <c r="J1018" s="229"/>
      <c r="K1018" s="229"/>
      <c r="L1018" s="233"/>
      <c r="M1018" s="234"/>
      <c r="N1018" s="235"/>
      <c r="O1018" s="235"/>
      <c r="P1018" s="235"/>
      <c r="Q1018" s="235"/>
      <c r="R1018" s="235"/>
      <c r="S1018" s="235"/>
      <c r="T1018" s="236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7" t="s">
        <v>170</v>
      </c>
      <c r="AU1018" s="237" t="s">
        <v>84</v>
      </c>
      <c r="AV1018" s="13" t="s">
        <v>82</v>
      </c>
      <c r="AW1018" s="13" t="s">
        <v>35</v>
      </c>
      <c r="AX1018" s="13" t="s">
        <v>74</v>
      </c>
      <c r="AY1018" s="237" t="s">
        <v>158</v>
      </c>
    </row>
    <row r="1019" s="14" customFormat="1">
      <c r="A1019" s="14"/>
      <c r="B1019" s="238"/>
      <c r="C1019" s="239"/>
      <c r="D1019" s="221" t="s">
        <v>170</v>
      </c>
      <c r="E1019" s="240" t="s">
        <v>19</v>
      </c>
      <c r="F1019" s="241" t="s">
        <v>935</v>
      </c>
      <c r="G1019" s="239"/>
      <c r="H1019" s="242">
        <v>3</v>
      </c>
      <c r="I1019" s="243"/>
      <c r="J1019" s="239"/>
      <c r="K1019" s="239"/>
      <c r="L1019" s="244"/>
      <c r="M1019" s="245"/>
      <c r="N1019" s="246"/>
      <c r="O1019" s="246"/>
      <c r="P1019" s="246"/>
      <c r="Q1019" s="246"/>
      <c r="R1019" s="246"/>
      <c r="S1019" s="246"/>
      <c r="T1019" s="247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48" t="s">
        <v>170</v>
      </c>
      <c r="AU1019" s="248" t="s">
        <v>84</v>
      </c>
      <c r="AV1019" s="14" t="s">
        <v>84</v>
      </c>
      <c r="AW1019" s="14" t="s">
        <v>35</v>
      </c>
      <c r="AX1019" s="14" t="s">
        <v>74</v>
      </c>
      <c r="AY1019" s="248" t="s">
        <v>158</v>
      </c>
    </row>
    <row r="1020" s="15" customFormat="1">
      <c r="A1020" s="15"/>
      <c r="B1020" s="249"/>
      <c r="C1020" s="250"/>
      <c r="D1020" s="221" t="s">
        <v>170</v>
      </c>
      <c r="E1020" s="251" t="s">
        <v>19</v>
      </c>
      <c r="F1020" s="252" t="s">
        <v>175</v>
      </c>
      <c r="G1020" s="250"/>
      <c r="H1020" s="253">
        <v>3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59" t="s">
        <v>170</v>
      </c>
      <c r="AU1020" s="259" t="s">
        <v>84</v>
      </c>
      <c r="AV1020" s="15" t="s">
        <v>165</v>
      </c>
      <c r="AW1020" s="15" t="s">
        <v>35</v>
      </c>
      <c r="AX1020" s="15" t="s">
        <v>82</v>
      </c>
      <c r="AY1020" s="259" t="s">
        <v>158</v>
      </c>
    </row>
    <row r="1021" s="2" customFormat="1" ht="24.15" customHeight="1">
      <c r="A1021" s="41"/>
      <c r="B1021" s="42"/>
      <c r="C1021" s="208" t="s">
        <v>936</v>
      </c>
      <c r="D1021" s="208" t="s">
        <v>160</v>
      </c>
      <c r="E1021" s="209" t="s">
        <v>937</v>
      </c>
      <c r="F1021" s="210" t="s">
        <v>938</v>
      </c>
      <c r="G1021" s="211" t="s">
        <v>387</v>
      </c>
      <c r="H1021" s="212">
        <v>4</v>
      </c>
      <c r="I1021" s="213"/>
      <c r="J1021" s="214">
        <f>ROUND(I1021*H1021,2)</f>
        <v>0</v>
      </c>
      <c r="K1021" s="210" t="s">
        <v>164</v>
      </c>
      <c r="L1021" s="47"/>
      <c r="M1021" s="215" t="s">
        <v>19</v>
      </c>
      <c r="N1021" s="216" t="s">
        <v>45</v>
      </c>
      <c r="O1021" s="87"/>
      <c r="P1021" s="217">
        <f>O1021*H1021</f>
        <v>0</v>
      </c>
      <c r="Q1021" s="217">
        <v>0.44169999999999998</v>
      </c>
      <c r="R1021" s="217">
        <f>Q1021*H1021</f>
        <v>1.7667999999999999</v>
      </c>
      <c r="S1021" s="217">
        <v>0</v>
      </c>
      <c r="T1021" s="218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19" t="s">
        <v>165</v>
      </c>
      <c r="AT1021" s="219" t="s">
        <v>160</v>
      </c>
      <c r="AU1021" s="219" t="s">
        <v>84</v>
      </c>
      <c r="AY1021" s="20" t="s">
        <v>158</v>
      </c>
      <c r="BE1021" s="220">
        <f>IF(N1021="základní",J1021,0)</f>
        <v>0</v>
      </c>
      <c r="BF1021" s="220">
        <f>IF(N1021="snížená",J1021,0)</f>
        <v>0</v>
      </c>
      <c r="BG1021" s="220">
        <f>IF(N1021="zákl. přenesená",J1021,0)</f>
        <v>0</v>
      </c>
      <c r="BH1021" s="220">
        <f>IF(N1021="sníž. přenesená",J1021,0)</f>
        <v>0</v>
      </c>
      <c r="BI1021" s="220">
        <f>IF(N1021="nulová",J1021,0)</f>
        <v>0</v>
      </c>
      <c r="BJ1021" s="20" t="s">
        <v>82</v>
      </c>
      <c r="BK1021" s="220">
        <f>ROUND(I1021*H1021,2)</f>
        <v>0</v>
      </c>
      <c r="BL1021" s="20" t="s">
        <v>165</v>
      </c>
      <c r="BM1021" s="219" t="s">
        <v>939</v>
      </c>
    </row>
    <row r="1022" s="2" customFormat="1">
      <c r="A1022" s="41"/>
      <c r="B1022" s="42"/>
      <c r="C1022" s="43"/>
      <c r="D1022" s="221" t="s">
        <v>167</v>
      </c>
      <c r="E1022" s="43"/>
      <c r="F1022" s="222" t="s">
        <v>938</v>
      </c>
      <c r="G1022" s="43"/>
      <c r="H1022" s="43"/>
      <c r="I1022" s="223"/>
      <c r="J1022" s="43"/>
      <c r="K1022" s="43"/>
      <c r="L1022" s="47"/>
      <c r="M1022" s="224"/>
      <c r="N1022" s="225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167</v>
      </c>
      <c r="AU1022" s="20" t="s">
        <v>84</v>
      </c>
    </row>
    <row r="1023" s="2" customFormat="1">
      <c r="A1023" s="41"/>
      <c r="B1023" s="42"/>
      <c r="C1023" s="43"/>
      <c r="D1023" s="226" t="s">
        <v>168</v>
      </c>
      <c r="E1023" s="43"/>
      <c r="F1023" s="227" t="s">
        <v>940</v>
      </c>
      <c r="G1023" s="43"/>
      <c r="H1023" s="43"/>
      <c r="I1023" s="223"/>
      <c r="J1023" s="43"/>
      <c r="K1023" s="43"/>
      <c r="L1023" s="47"/>
      <c r="M1023" s="224"/>
      <c r="N1023" s="225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168</v>
      </c>
      <c r="AU1023" s="20" t="s">
        <v>84</v>
      </c>
    </row>
    <row r="1024" s="2" customFormat="1" ht="21.75" customHeight="1">
      <c r="A1024" s="41"/>
      <c r="B1024" s="42"/>
      <c r="C1024" s="272" t="s">
        <v>941</v>
      </c>
      <c r="D1024" s="272" t="s">
        <v>244</v>
      </c>
      <c r="E1024" s="273" t="s">
        <v>942</v>
      </c>
      <c r="F1024" s="274" t="s">
        <v>943</v>
      </c>
      <c r="G1024" s="275" t="s">
        <v>387</v>
      </c>
      <c r="H1024" s="276">
        <v>3</v>
      </c>
      <c r="I1024" s="277"/>
      <c r="J1024" s="278">
        <f>ROUND(I1024*H1024,2)</f>
        <v>0</v>
      </c>
      <c r="K1024" s="274" t="s">
        <v>164</v>
      </c>
      <c r="L1024" s="279"/>
      <c r="M1024" s="280" t="s">
        <v>19</v>
      </c>
      <c r="N1024" s="281" t="s">
        <v>45</v>
      </c>
      <c r="O1024" s="87"/>
      <c r="P1024" s="217">
        <f>O1024*H1024</f>
        <v>0</v>
      </c>
      <c r="Q1024" s="217">
        <v>0.012489999999999999</v>
      </c>
      <c r="R1024" s="217">
        <f>Q1024*H1024</f>
        <v>0.037469999999999996</v>
      </c>
      <c r="S1024" s="217">
        <v>0</v>
      </c>
      <c r="T1024" s="218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19" t="s">
        <v>228</v>
      </c>
      <c r="AT1024" s="219" t="s">
        <v>244</v>
      </c>
      <c r="AU1024" s="219" t="s">
        <v>84</v>
      </c>
      <c r="AY1024" s="20" t="s">
        <v>158</v>
      </c>
      <c r="BE1024" s="220">
        <f>IF(N1024="základní",J1024,0)</f>
        <v>0</v>
      </c>
      <c r="BF1024" s="220">
        <f>IF(N1024="snížená",J1024,0)</f>
        <v>0</v>
      </c>
      <c r="BG1024" s="220">
        <f>IF(N1024="zákl. přenesená",J1024,0)</f>
        <v>0</v>
      </c>
      <c r="BH1024" s="220">
        <f>IF(N1024="sníž. přenesená",J1024,0)</f>
        <v>0</v>
      </c>
      <c r="BI1024" s="220">
        <f>IF(N1024="nulová",J1024,0)</f>
        <v>0</v>
      </c>
      <c r="BJ1024" s="20" t="s">
        <v>82</v>
      </c>
      <c r="BK1024" s="220">
        <f>ROUND(I1024*H1024,2)</f>
        <v>0</v>
      </c>
      <c r="BL1024" s="20" t="s">
        <v>165</v>
      </c>
      <c r="BM1024" s="219" t="s">
        <v>944</v>
      </c>
    </row>
    <row r="1025" s="2" customFormat="1">
      <c r="A1025" s="41"/>
      <c r="B1025" s="42"/>
      <c r="C1025" s="43"/>
      <c r="D1025" s="221" t="s">
        <v>167</v>
      </c>
      <c r="E1025" s="43"/>
      <c r="F1025" s="222" t="s">
        <v>943</v>
      </c>
      <c r="G1025" s="43"/>
      <c r="H1025" s="43"/>
      <c r="I1025" s="223"/>
      <c r="J1025" s="43"/>
      <c r="K1025" s="43"/>
      <c r="L1025" s="47"/>
      <c r="M1025" s="224"/>
      <c r="N1025" s="225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167</v>
      </c>
      <c r="AU1025" s="20" t="s">
        <v>84</v>
      </c>
    </row>
    <row r="1026" s="13" customFormat="1">
      <c r="A1026" s="13"/>
      <c r="B1026" s="228"/>
      <c r="C1026" s="229"/>
      <c r="D1026" s="221" t="s">
        <v>170</v>
      </c>
      <c r="E1026" s="230" t="s">
        <v>19</v>
      </c>
      <c r="F1026" s="231" t="s">
        <v>929</v>
      </c>
      <c r="G1026" s="229"/>
      <c r="H1026" s="230" t="s">
        <v>19</v>
      </c>
      <c r="I1026" s="232"/>
      <c r="J1026" s="229"/>
      <c r="K1026" s="229"/>
      <c r="L1026" s="233"/>
      <c r="M1026" s="234"/>
      <c r="N1026" s="235"/>
      <c r="O1026" s="235"/>
      <c r="P1026" s="235"/>
      <c r="Q1026" s="235"/>
      <c r="R1026" s="235"/>
      <c r="S1026" s="235"/>
      <c r="T1026" s="236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7" t="s">
        <v>170</v>
      </c>
      <c r="AU1026" s="237" t="s">
        <v>84</v>
      </c>
      <c r="AV1026" s="13" t="s">
        <v>82</v>
      </c>
      <c r="AW1026" s="13" t="s">
        <v>35</v>
      </c>
      <c r="AX1026" s="13" t="s">
        <v>74</v>
      </c>
      <c r="AY1026" s="237" t="s">
        <v>158</v>
      </c>
    </row>
    <row r="1027" s="14" customFormat="1">
      <c r="A1027" s="14"/>
      <c r="B1027" s="238"/>
      <c r="C1027" s="239"/>
      <c r="D1027" s="221" t="s">
        <v>170</v>
      </c>
      <c r="E1027" s="240" t="s">
        <v>19</v>
      </c>
      <c r="F1027" s="241" t="s">
        <v>945</v>
      </c>
      <c r="G1027" s="239"/>
      <c r="H1027" s="242">
        <v>2</v>
      </c>
      <c r="I1027" s="243"/>
      <c r="J1027" s="239"/>
      <c r="K1027" s="239"/>
      <c r="L1027" s="244"/>
      <c r="M1027" s="245"/>
      <c r="N1027" s="246"/>
      <c r="O1027" s="246"/>
      <c r="P1027" s="246"/>
      <c r="Q1027" s="246"/>
      <c r="R1027" s="246"/>
      <c r="S1027" s="246"/>
      <c r="T1027" s="24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8" t="s">
        <v>170</v>
      </c>
      <c r="AU1027" s="248" t="s">
        <v>84</v>
      </c>
      <c r="AV1027" s="14" t="s">
        <v>84</v>
      </c>
      <c r="AW1027" s="14" t="s">
        <v>35</v>
      </c>
      <c r="AX1027" s="14" t="s">
        <v>74</v>
      </c>
      <c r="AY1027" s="248" t="s">
        <v>158</v>
      </c>
    </row>
    <row r="1028" s="14" customFormat="1">
      <c r="A1028" s="14"/>
      <c r="B1028" s="238"/>
      <c r="C1028" s="239"/>
      <c r="D1028" s="221" t="s">
        <v>170</v>
      </c>
      <c r="E1028" s="240" t="s">
        <v>19</v>
      </c>
      <c r="F1028" s="241" t="s">
        <v>946</v>
      </c>
      <c r="G1028" s="239"/>
      <c r="H1028" s="242">
        <v>1</v>
      </c>
      <c r="I1028" s="243"/>
      <c r="J1028" s="239"/>
      <c r="K1028" s="239"/>
      <c r="L1028" s="244"/>
      <c r="M1028" s="245"/>
      <c r="N1028" s="246"/>
      <c r="O1028" s="246"/>
      <c r="P1028" s="246"/>
      <c r="Q1028" s="246"/>
      <c r="R1028" s="246"/>
      <c r="S1028" s="246"/>
      <c r="T1028" s="24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8" t="s">
        <v>170</v>
      </c>
      <c r="AU1028" s="248" t="s">
        <v>84</v>
      </c>
      <c r="AV1028" s="14" t="s">
        <v>84</v>
      </c>
      <c r="AW1028" s="14" t="s">
        <v>35</v>
      </c>
      <c r="AX1028" s="14" t="s">
        <v>74</v>
      </c>
      <c r="AY1028" s="248" t="s">
        <v>158</v>
      </c>
    </row>
    <row r="1029" s="15" customFormat="1">
      <c r="A1029" s="15"/>
      <c r="B1029" s="249"/>
      <c r="C1029" s="250"/>
      <c r="D1029" s="221" t="s">
        <v>170</v>
      </c>
      <c r="E1029" s="251" t="s">
        <v>19</v>
      </c>
      <c r="F1029" s="252" t="s">
        <v>175</v>
      </c>
      <c r="G1029" s="250"/>
      <c r="H1029" s="253">
        <v>3</v>
      </c>
      <c r="I1029" s="254"/>
      <c r="J1029" s="250"/>
      <c r="K1029" s="250"/>
      <c r="L1029" s="255"/>
      <c r="M1029" s="256"/>
      <c r="N1029" s="257"/>
      <c r="O1029" s="257"/>
      <c r="P1029" s="257"/>
      <c r="Q1029" s="257"/>
      <c r="R1029" s="257"/>
      <c r="S1029" s="257"/>
      <c r="T1029" s="258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59" t="s">
        <v>170</v>
      </c>
      <c r="AU1029" s="259" t="s">
        <v>84</v>
      </c>
      <c r="AV1029" s="15" t="s">
        <v>165</v>
      </c>
      <c r="AW1029" s="15" t="s">
        <v>35</v>
      </c>
      <c r="AX1029" s="15" t="s">
        <v>82</v>
      </c>
      <c r="AY1029" s="259" t="s">
        <v>158</v>
      </c>
    </row>
    <row r="1030" s="2" customFormat="1" ht="21.75" customHeight="1">
      <c r="A1030" s="41"/>
      <c r="B1030" s="42"/>
      <c r="C1030" s="272" t="s">
        <v>947</v>
      </c>
      <c r="D1030" s="272" t="s">
        <v>244</v>
      </c>
      <c r="E1030" s="273" t="s">
        <v>948</v>
      </c>
      <c r="F1030" s="274" t="s">
        <v>949</v>
      </c>
      <c r="G1030" s="275" t="s">
        <v>387</v>
      </c>
      <c r="H1030" s="276">
        <v>1</v>
      </c>
      <c r="I1030" s="277"/>
      <c r="J1030" s="278">
        <f>ROUND(I1030*H1030,2)</f>
        <v>0</v>
      </c>
      <c r="K1030" s="274" t="s">
        <v>164</v>
      </c>
      <c r="L1030" s="279"/>
      <c r="M1030" s="280" t="s">
        <v>19</v>
      </c>
      <c r="N1030" s="281" t="s">
        <v>45</v>
      </c>
      <c r="O1030" s="87"/>
      <c r="P1030" s="217">
        <f>O1030*H1030</f>
        <v>0</v>
      </c>
      <c r="Q1030" s="217">
        <v>0.017930000000000001</v>
      </c>
      <c r="R1030" s="217">
        <f>Q1030*H1030</f>
        <v>0.017930000000000001</v>
      </c>
      <c r="S1030" s="217">
        <v>0</v>
      </c>
      <c r="T1030" s="218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19" t="s">
        <v>228</v>
      </c>
      <c r="AT1030" s="219" t="s">
        <v>244</v>
      </c>
      <c r="AU1030" s="219" t="s">
        <v>84</v>
      </c>
      <c r="AY1030" s="20" t="s">
        <v>158</v>
      </c>
      <c r="BE1030" s="220">
        <f>IF(N1030="základní",J1030,0)</f>
        <v>0</v>
      </c>
      <c r="BF1030" s="220">
        <f>IF(N1030="snížená",J1030,0)</f>
        <v>0</v>
      </c>
      <c r="BG1030" s="220">
        <f>IF(N1030="zákl. přenesená",J1030,0)</f>
        <v>0</v>
      </c>
      <c r="BH1030" s="220">
        <f>IF(N1030="sníž. přenesená",J1030,0)</f>
        <v>0</v>
      </c>
      <c r="BI1030" s="220">
        <f>IF(N1030="nulová",J1030,0)</f>
        <v>0</v>
      </c>
      <c r="BJ1030" s="20" t="s">
        <v>82</v>
      </c>
      <c r="BK1030" s="220">
        <f>ROUND(I1030*H1030,2)</f>
        <v>0</v>
      </c>
      <c r="BL1030" s="20" t="s">
        <v>165</v>
      </c>
      <c r="BM1030" s="219" t="s">
        <v>950</v>
      </c>
    </row>
    <row r="1031" s="2" customFormat="1">
      <c r="A1031" s="41"/>
      <c r="B1031" s="42"/>
      <c r="C1031" s="43"/>
      <c r="D1031" s="221" t="s">
        <v>167</v>
      </c>
      <c r="E1031" s="43"/>
      <c r="F1031" s="222" t="s">
        <v>949</v>
      </c>
      <c r="G1031" s="43"/>
      <c r="H1031" s="43"/>
      <c r="I1031" s="223"/>
      <c r="J1031" s="43"/>
      <c r="K1031" s="43"/>
      <c r="L1031" s="47"/>
      <c r="M1031" s="224"/>
      <c r="N1031" s="225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167</v>
      </c>
      <c r="AU1031" s="20" t="s">
        <v>84</v>
      </c>
    </row>
    <row r="1032" s="13" customFormat="1">
      <c r="A1032" s="13"/>
      <c r="B1032" s="228"/>
      <c r="C1032" s="229"/>
      <c r="D1032" s="221" t="s">
        <v>170</v>
      </c>
      <c r="E1032" s="230" t="s">
        <v>19</v>
      </c>
      <c r="F1032" s="231" t="s">
        <v>929</v>
      </c>
      <c r="G1032" s="229"/>
      <c r="H1032" s="230" t="s">
        <v>19</v>
      </c>
      <c r="I1032" s="232"/>
      <c r="J1032" s="229"/>
      <c r="K1032" s="229"/>
      <c r="L1032" s="233"/>
      <c r="M1032" s="234"/>
      <c r="N1032" s="235"/>
      <c r="O1032" s="235"/>
      <c r="P1032" s="235"/>
      <c r="Q1032" s="235"/>
      <c r="R1032" s="235"/>
      <c r="S1032" s="235"/>
      <c r="T1032" s="23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7" t="s">
        <v>170</v>
      </c>
      <c r="AU1032" s="237" t="s">
        <v>84</v>
      </c>
      <c r="AV1032" s="13" t="s">
        <v>82</v>
      </c>
      <c r="AW1032" s="13" t="s">
        <v>35</v>
      </c>
      <c r="AX1032" s="13" t="s">
        <v>74</v>
      </c>
      <c r="AY1032" s="237" t="s">
        <v>158</v>
      </c>
    </row>
    <row r="1033" s="14" customFormat="1">
      <c r="A1033" s="14"/>
      <c r="B1033" s="238"/>
      <c r="C1033" s="239"/>
      <c r="D1033" s="221" t="s">
        <v>170</v>
      </c>
      <c r="E1033" s="240" t="s">
        <v>19</v>
      </c>
      <c r="F1033" s="241" t="s">
        <v>951</v>
      </c>
      <c r="G1033" s="239"/>
      <c r="H1033" s="242">
        <v>1</v>
      </c>
      <c r="I1033" s="243"/>
      <c r="J1033" s="239"/>
      <c r="K1033" s="239"/>
      <c r="L1033" s="244"/>
      <c r="M1033" s="245"/>
      <c r="N1033" s="246"/>
      <c r="O1033" s="246"/>
      <c r="P1033" s="246"/>
      <c r="Q1033" s="246"/>
      <c r="R1033" s="246"/>
      <c r="S1033" s="246"/>
      <c r="T1033" s="24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8" t="s">
        <v>170</v>
      </c>
      <c r="AU1033" s="248" t="s">
        <v>84</v>
      </c>
      <c r="AV1033" s="14" t="s">
        <v>84</v>
      </c>
      <c r="AW1033" s="14" t="s">
        <v>35</v>
      </c>
      <c r="AX1033" s="14" t="s">
        <v>74</v>
      </c>
      <c r="AY1033" s="248" t="s">
        <v>158</v>
      </c>
    </row>
    <row r="1034" s="15" customFormat="1">
      <c r="A1034" s="15"/>
      <c r="B1034" s="249"/>
      <c r="C1034" s="250"/>
      <c r="D1034" s="221" t="s">
        <v>170</v>
      </c>
      <c r="E1034" s="251" t="s">
        <v>19</v>
      </c>
      <c r="F1034" s="252" t="s">
        <v>175</v>
      </c>
      <c r="G1034" s="250"/>
      <c r="H1034" s="253">
        <v>1</v>
      </c>
      <c r="I1034" s="254"/>
      <c r="J1034" s="250"/>
      <c r="K1034" s="250"/>
      <c r="L1034" s="255"/>
      <c r="M1034" s="256"/>
      <c r="N1034" s="257"/>
      <c r="O1034" s="257"/>
      <c r="P1034" s="257"/>
      <c r="Q1034" s="257"/>
      <c r="R1034" s="257"/>
      <c r="S1034" s="257"/>
      <c r="T1034" s="258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59" t="s">
        <v>170</v>
      </c>
      <c r="AU1034" s="259" t="s">
        <v>84</v>
      </c>
      <c r="AV1034" s="15" t="s">
        <v>165</v>
      </c>
      <c r="AW1034" s="15" t="s">
        <v>35</v>
      </c>
      <c r="AX1034" s="15" t="s">
        <v>82</v>
      </c>
      <c r="AY1034" s="259" t="s">
        <v>158</v>
      </c>
    </row>
    <row r="1035" s="2" customFormat="1" ht="21.75" customHeight="1">
      <c r="A1035" s="41"/>
      <c r="B1035" s="42"/>
      <c r="C1035" s="208" t="s">
        <v>952</v>
      </c>
      <c r="D1035" s="208" t="s">
        <v>160</v>
      </c>
      <c r="E1035" s="209" t="s">
        <v>953</v>
      </c>
      <c r="F1035" s="210" t="s">
        <v>954</v>
      </c>
      <c r="G1035" s="211" t="s">
        <v>387</v>
      </c>
      <c r="H1035" s="212">
        <v>2</v>
      </c>
      <c r="I1035" s="213"/>
      <c r="J1035" s="214">
        <f>ROUND(I1035*H1035,2)</f>
        <v>0</v>
      </c>
      <c r="K1035" s="210" t="s">
        <v>164</v>
      </c>
      <c r="L1035" s="47"/>
      <c r="M1035" s="215" t="s">
        <v>19</v>
      </c>
      <c r="N1035" s="216" t="s">
        <v>45</v>
      </c>
      <c r="O1035" s="87"/>
      <c r="P1035" s="217">
        <f>O1035*H1035</f>
        <v>0</v>
      </c>
      <c r="Q1035" s="217">
        <v>0</v>
      </c>
      <c r="R1035" s="217">
        <f>Q1035*H1035</f>
        <v>0</v>
      </c>
      <c r="S1035" s="217">
        <v>0</v>
      </c>
      <c r="T1035" s="218">
        <f>S1035*H1035</f>
        <v>0</v>
      </c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R1035" s="219" t="s">
        <v>165</v>
      </c>
      <c r="AT1035" s="219" t="s">
        <v>160</v>
      </c>
      <c r="AU1035" s="219" t="s">
        <v>84</v>
      </c>
      <c r="AY1035" s="20" t="s">
        <v>158</v>
      </c>
      <c r="BE1035" s="220">
        <f>IF(N1035="základní",J1035,0)</f>
        <v>0</v>
      </c>
      <c r="BF1035" s="220">
        <f>IF(N1035="snížená",J1035,0)</f>
        <v>0</v>
      </c>
      <c r="BG1035" s="220">
        <f>IF(N1035="zákl. přenesená",J1035,0)</f>
        <v>0</v>
      </c>
      <c r="BH1035" s="220">
        <f>IF(N1035="sníž. přenesená",J1035,0)</f>
        <v>0</v>
      </c>
      <c r="BI1035" s="220">
        <f>IF(N1035="nulová",J1035,0)</f>
        <v>0</v>
      </c>
      <c r="BJ1035" s="20" t="s">
        <v>82</v>
      </c>
      <c r="BK1035" s="220">
        <f>ROUND(I1035*H1035,2)</f>
        <v>0</v>
      </c>
      <c r="BL1035" s="20" t="s">
        <v>165</v>
      </c>
      <c r="BM1035" s="219" t="s">
        <v>955</v>
      </c>
    </row>
    <row r="1036" s="2" customFormat="1">
      <c r="A1036" s="41"/>
      <c r="B1036" s="42"/>
      <c r="C1036" s="43"/>
      <c r="D1036" s="221" t="s">
        <v>167</v>
      </c>
      <c r="E1036" s="43"/>
      <c r="F1036" s="222" t="s">
        <v>954</v>
      </c>
      <c r="G1036" s="43"/>
      <c r="H1036" s="43"/>
      <c r="I1036" s="223"/>
      <c r="J1036" s="43"/>
      <c r="K1036" s="43"/>
      <c r="L1036" s="47"/>
      <c r="M1036" s="224"/>
      <c r="N1036" s="225"/>
      <c r="O1036" s="87"/>
      <c r="P1036" s="87"/>
      <c r="Q1036" s="87"/>
      <c r="R1036" s="87"/>
      <c r="S1036" s="87"/>
      <c r="T1036" s="88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T1036" s="20" t="s">
        <v>167</v>
      </c>
      <c r="AU1036" s="20" t="s">
        <v>84</v>
      </c>
    </row>
    <row r="1037" s="2" customFormat="1">
      <c r="A1037" s="41"/>
      <c r="B1037" s="42"/>
      <c r="C1037" s="43"/>
      <c r="D1037" s="226" t="s">
        <v>168</v>
      </c>
      <c r="E1037" s="43"/>
      <c r="F1037" s="227" t="s">
        <v>956</v>
      </c>
      <c r="G1037" s="43"/>
      <c r="H1037" s="43"/>
      <c r="I1037" s="223"/>
      <c r="J1037" s="43"/>
      <c r="K1037" s="43"/>
      <c r="L1037" s="47"/>
      <c r="M1037" s="224"/>
      <c r="N1037" s="225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168</v>
      </c>
      <c r="AU1037" s="20" t="s">
        <v>84</v>
      </c>
    </row>
    <row r="1038" s="13" customFormat="1">
      <c r="A1038" s="13"/>
      <c r="B1038" s="228"/>
      <c r="C1038" s="229"/>
      <c r="D1038" s="221" t="s">
        <v>170</v>
      </c>
      <c r="E1038" s="230" t="s">
        <v>19</v>
      </c>
      <c r="F1038" s="231" t="s">
        <v>276</v>
      </c>
      <c r="G1038" s="229"/>
      <c r="H1038" s="230" t="s">
        <v>19</v>
      </c>
      <c r="I1038" s="232"/>
      <c r="J1038" s="229"/>
      <c r="K1038" s="229"/>
      <c r="L1038" s="233"/>
      <c r="M1038" s="234"/>
      <c r="N1038" s="235"/>
      <c r="O1038" s="235"/>
      <c r="P1038" s="235"/>
      <c r="Q1038" s="235"/>
      <c r="R1038" s="235"/>
      <c r="S1038" s="235"/>
      <c r="T1038" s="236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7" t="s">
        <v>170</v>
      </c>
      <c r="AU1038" s="237" t="s">
        <v>84</v>
      </c>
      <c r="AV1038" s="13" t="s">
        <v>82</v>
      </c>
      <c r="AW1038" s="13" t="s">
        <v>35</v>
      </c>
      <c r="AX1038" s="13" t="s">
        <v>74</v>
      </c>
      <c r="AY1038" s="237" t="s">
        <v>158</v>
      </c>
    </row>
    <row r="1039" s="14" customFormat="1">
      <c r="A1039" s="14"/>
      <c r="B1039" s="238"/>
      <c r="C1039" s="239"/>
      <c r="D1039" s="221" t="s">
        <v>170</v>
      </c>
      <c r="E1039" s="240" t="s">
        <v>19</v>
      </c>
      <c r="F1039" s="241" t="s">
        <v>408</v>
      </c>
      <c r="G1039" s="239"/>
      <c r="H1039" s="242">
        <v>2</v>
      </c>
      <c r="I1039" s="243"/>
      <c r="J1039" s="239"/>
      <c r="K1039" s="239"/>
      <c r="L1039" s="244"/>
      <c r="M1039" s="245"/>
      <c r="N1039" s="246"/>
      <c r="O1039" s="246"/>
      <c r="P1039" s="246"/>
      <c r="Q1039" s="246"/>
      <c r="R1039" s="246"/>
      <c r="S1039" s="246"/>
      <c r="T1039" s="247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8" t="s">
        <v>170</v>
      </c>
      <c r="AU1039" s="248" t="s">
        <v>84</v>
      </c>
      <c r="AV1039" s="14" t="s">
        <v>84</v>
      </c>
      <c r="AW1039" s="14" t="s">
        <v>35</v>
      </c>
      <c r="AX1039" s="14" t="s">
        <v>74</v>
      </c>
      <c r="AY1039" s="248" t="s">
        <v>158</v>
      </c>
    </row>
    <row r="1040" s="15" customFormat="1">
      <c r="A1040" s="15"/>
      <c r="B1040" s="249"/>
      <c r="C1040" s="250"/>
      <c r="D1040" s="221" t="s">
        <v>170</v>
      </c>
      <c r="E1040" s="251" t="s">
        <v>19</v>
      </c>
      <c r="F1040" s="252" t="s">
        <v>175</v>
      </c>
      <c r="G1040" s="250"/>
      <c r="H1040" s="253">
        <v>2</v>
      </c>
      <c r="I1040" s="254"/>
      <c r="J1040" s="250"/>
      <c r="K1040" s="250"/>
      <c r="L1040" s="255"/>
      <c r="M1040" s="256"/>
      <c r="N1040" s="257"/>
      <c r="O1040" s="257"/>
      <c r="P1040" s="257"/>
      <c r="Q1040" s="257"/>
      <c r="R1040" s="257"/>
      <c r="S1040" s="257"/>
      <c r="T1040" s="258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59" t="s">
        <v>170</v>
      </c>
      <c r="AU1040" s="259" t="s">
        <v>84</v>
      </c>
      <c r="AV1040" s="15" t="s">
        <v>165</v>
      </c>
      <c r="AW1040" s="15" t="s">
        <v>35</v>
      </c>
      <c r="AX1040" s="15" t="s">
        <v>82</v>
      </c>
      <c r="AY1040" s="259" t="s">
        <v>158</v>
      </c>
    </row>
    <row r="1041" s="2" customFormat="1" ht="16.5" customHeight="1">
      <c r="A1041" s="41"/>
      <c r="B1041" s="42"/>
      <c r="C1041" s="272" t="s">
        <v>957</v>
      </c>
      <c r="D1041" s="272" t="s">
        <v>244</v>
      </c>
      <c r="E1041" s="273" t="s">
        <v>958</v>
      </c>
      <c r="F1041" s="274" t="s">
        <v>959</v>
      </c>
      <c r="G1041" s="275" t="s">
        <v>316</v>
      </c>
      <c r="H1041" s="276">
        <v>2</v>
      </c>
      <c r="I1041" s="277"/>
      <c r="J1041" s="278">
        <f>ROUND(I1041*H1041,2)</f>
        <v>0</v>
      </c>
      <c r="K1041" s="274" t="s">
        <v>164</v>
      </c>
      <c r="L1041" s="279"/>
      <c r="M1041" s="280" t="s">
        <v>19</v>
      </c>
      <c r="N1041" s="281" t="s">
        <v>45</v>
      </c>
      <c r="O1041" s="87"/>
      <c r="P1041" s="217">
        <f>O1041*H1041</f>
        <v>0</v>
      </c>
      <c r="Q1041" s="217">
        <v>0.0011999999999999999</v>
      </c>
      <c r="R1041" s="217">
        <f>Q1041*H1041</f>
        <v>0.0023999999999999998</v>
      </c>
      <c r="S1041" s="217">
        <v>0</v>
      </c>
      <c r="T1041" s="218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19" t="s">
        <v>228</v>
      </c>
      <c r="AT1041" s="219" t="s">
        <v>244</v>
      </c>
      <c r="AU1041" s="219" t="s">
        <v>84</v>
      </c>
      <c r="AY1041" s="20" t="s">
        <v>158</v>
      </c>
      <c r="BE1041" s="220">
        <f>IF(N1041="základní",J1041,0)</f>
        <v>0</v>
      </c>
      <c r="BF1041" s="220">
        <f>IF(N1041="snížená",J1041,0)</f>
        <v>0</v>
      </c>
      <c r="BG1041" s="220">
        <f>IF(N1041="zákl. přenesená",J1041,0)</f>
        <v>0</v>
      </c>
      <c r="BH1041" s="220">
        <f>IF(N1041="sníž. přenesená",J1041,0)</f>
        <v>0</v>
      </c>
      <c r="BI1041" s="220">
        <f>IF(N1041="nulová",J1041,0)</f>
        <v>0</v>
      </c>
      <c r="BJ1041" s="20" t="s">
        <v>82</v>
      </c>
      <c r="BK1041" s="220">
        <f>ROUND(I1041*H1041,2)</f>
        <v>0</v>
      </c>
      <c r="BL1041" s="20" t="s">
        <v>165</v>
      </c>
      <c r="BM1041" s="219" t="s">
        <v>960</v>
      </c>
    </row>
    <row r="1042" s="2" customFormat="1">
      <c r="A1042" s="41"/>
      <c r="B1042" s="42"/>
      <c r="C1042" s="43"/>
      <c r="D1042" s="221" t="s">
        <v>167</v>
      </c>
      <c r="E1042" s="43"/>
      <c r="F1042" s="222" t="s">
        <v>959</v>
      </c>
      <c r="G1042" s="43"/>
      <c r="H1042" s="43"/>
      <c r="I1042" s="223"/>
      <c r="J1042" s="43"/>
      <c r="K1042" s="43"/>
      <c r="L1042" s="47"/>
      <c r="M1042" s="224"/>
      <c r="N1042" s="225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167</v>
      </c>
      <c r="AU1042" s="20" t="s">
        <v>84</v>
      </c>
    </row>
    <row r="1043" s="12" customFormat="1" ht="22.8" customHeight="1">
      <c r="A1043" s="12"/>
      <c r="B1043" s="192"/>
      <c r="C1043" s="193"/>
      <c r="D1043" s="194" t="s">
        <v>73</v>
      </c>
      <c r="E1043" s="206" t="s">
        <v>228</v>
      </c>
      <c r="F1043" s="206" t="s">
        <v>961</v>
      </c>
      <c r="G1043" s="193"/>
      <c r="H1043" s="193"/>
      <c r="I1043" s="196"/>
      <c r="J1043" s="207">
        <f>BK1043</f>
        <v>0</v>
      </c>
      <c r="K1043" s="193"/>
      <c r="L1043" s="198"/>
      <c r="M1043" s="199"/>
      <c r="N1043" s="200"/>
      <c r="O1043" s="200"/>
      <c r="P1043" s="201">
        <f>SUM(P1044:P1075)</f>
        <v>0</v>
      </c>
      <c r="Q1043" s="200"/>
      <c r="R1043" s="201">
        <f>SUM(R1044:R1075)</f>
        <v>2.1195060000000003</v>
      </c>
      <c r="S1043" s="200"/>
      <c r="T1043" s="202">
        <f>SUM(T1044:T1075)</f>
        <v>0.10000000000000001</v>
      </c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R1043" s="203" t="s">
        <v>82</v>
      </c>
      <c r="AT1043" s="204" t="s">
        <v>73</v>
      </c>
      <c r="AU1043" s="204" t="s">
        <v>82</v>
      </c>
      <c r="AY1043" s="203" t="s">
        <v>158</v>
      </c>
      <c r="BK1043" s="205">
        <f>SUM(BK1044:BK1075)</f>
        <v>0</v>
      </c>
    </row>
    <row r="1044" s="2" customFormat="1" ht="37.8" customHeight="1">
      <c r="A1044" s="41"/>
      <c r="B1044" s="42"/>
      <c r="C1044" s="208" t="s">
        <v>962</v>
      </c>
      <c r="D1044" s="208" t="s">
        <v>160</v>
      </c>
      <c r="E1044" s="209" t="s">
        <v>963</v>
      </c>
      <c r="F1044" s="210" t="s">
        <v>964</v>
      </c>
      <c r="G1044" s="211" t="s">
        <v>163</v>
      </c>
      <c r="H1044" s="212">
        <v>0.80000000000000004</v>
      </c>
      <c r="I1044" s="213"/>
      <c r="J1044" s="214">
        <f>ROUND(I1044*H1044,2)</f>
        <v>0</v>
      </c>
      <c r="K1044" s="210" t="s">
        <v>164</v>
      </c>
      <c r="L1044" s="47"/>
      <c r="M1044" s="215" t="s">
        <v>19</v>
      </c>
      <c r="N1044" s="216" t="s">
        <v>45</v>
      </c>
      <c r="O1044" s="87"/>
      <c r="P1044" s="217">
        <f>O1044*H1044</f>
        <v>0</v>
      </c>
      <c r="Q1044" s="217">
        <v>1.4468700000000001</v>
      </c>
      <c r="R1044" s="217">
        <f>Q1044*H1044</f>
        <v>1.1574960000000001</v>
      </c>
      <c r="S1044" s="217">
        <v>0</v>
      </c>
      <c r="T1044" s="218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9" t="s">
        <v>165</v>
      </c>
      <c r="AT1044" s="219" t="s">
        <v>160</v>
      </c>
      <c r="AU1044" s="219" t="s">
        <v>84</v>
      </c>
      <c r="AY1044" s="20" t="s">
        <v>158</v>
      </c>
      <c r="BE1044" s="220">
        <f>IF(N1044="základní",J1044,0)</f>
        <v>0</v>
      </c>
      <c r="BF1044" s="220">
        <f>IF(N1044="snížená",J1044,0)</f>
        <v>0</v>
      </c>
      <c r="BG1044" s="220">
        <f>IF(N1044="zákl. přenesená",J1044,0)</f>
        <v>0</v>
      </c>
      <c r="BH1044" s="220">
        <f>IF(N1044="sníž. přenesená",J1044,0)</f>
        <v>0</v>
      </c>
      <c r="BI1044" s="220">
        <f>IF(N1044="nulová",J1044,0)</f>
        <v>0</v>
      </c>
      <c r="BJ1044" s="20" t="s">
        <v>82</v>
      </c>
      <c r="BK1044" s="220">
        <f>ROUND(I1044*H1044,2)</f>
        <v>0</v>
      </c>
      <c r="BL1044" s="20" t="s">
        <v>165</v>
      </c>
      <c r="BM1044" s="219" t="s">
        <v>965</v>
      </c>
    </row>
    <row r="1045" s="2" customFormat="1">
      <c r="A1045" s="41"/>
      <c r="B1045" s="42"/>
      <c r="C1045" s="43"/>
      <c r="D1045" s="221" t="s">
        <v>167</v>
      </c>
      <c r="E1045" s="43"/>
      <c r="F1045" s="222" t="s">
        <v>966</v>
      </c>
      <c r="G1045" s="43"/>
      <c r="H1045" s="43"/>
      <c r="I1045" s="223"/>
      <c r="J1045" s="43"/>
      <c r="K1045" s="43"/>
      <c r="L1045" s="47"/>
      <c r="M1045" s="224"/>
      <c r="N1045" s="225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167</v>
      </c>
      <c r="AU1045" s="20" t="s">
        <v>84</v>
      </c>
    </row>
    <row r="1046" s="2" customFormat="1">
      <c r="A1046" s="41"/>
      <c r="B1046" s="42"/>
      <c r="C1046" s="43"/>
      <c r="D1046" s="226" t="s">
        <v>168</v>
      </c>
      <c r="E1046" s="43"/>
      <c r="F1046" s="227" t="s">
        <v>967</v>
      </c>
      <c r="G1046" s="43"/>
      <c r="H1046" s="43"/>
      <c r="I1046" s="223"/>
      <c r="J1046" s="43"/>
      <c r="K1046" s="43"/>
      <c r="L1046" s="47"/>
      <c r="M1046" s="224"/>
      <c r="N1046" s="225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168</v>
      </c>
      <c r="AU1046" s="20" t="s">
        <v>84</v>
      </c>
    </row>
    <row r="1047" s="13" customFormat="1">
      <c r="A1047" s="13"/>
      <c r="B1047" s="228"/>
      <c r="C1047" s="229"/>
      <c r="D1047" s="221" t="s">
        <v>170</v>
      </c>
      <c r="E1047" s="230" t="s">
        <v>19</v>
      </c>
      <c r="F1047" s="231" t="s">
        <v>276</v>
      </c>
      <c r="G1047" s="229"/>
      <c r="H1047" s="230" t="s">
        <v>19</v>
      </c>
      <c r="I1047" s="232"/>
      <c r="J1047" s="229"/>
      <c r="K1047" s="229"/>
      <c r="L1047" s="233"/>
      <c r="M1047" s="234"/>
      <c r="N1047" s="235"/>
      <c r="O1047" s="235"/>
      <c r="P1047" s="235"/>
      <c r="Q1047" s="235"/>
      <c r="R1047" s="235"/>
      <c r="S1047" s="235"/>
      <c r="T1047" s="236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7" t="s">
        <v>170</v>
      </c>
      <c r="AU1047" s="237" t="s">
        <v>84</v>
      </c>
      <c r="AV1047" s="13" t="s">
        <v>82</v>
      </c>
      <c r="AW1047" s="13" t="s">
        <v>35</v>
      </c>
      <c r="AX1047" s="13" t="s">
        <v>74</v>
      </c>
      <c r="AY1047" s="237" t="s">
        <v>158</v>
      </c>
    </row>
    <row r="1048" s="14" customFormat="1">
      <c r="A1048" s="14"/>
      <c r="B1048" s="238"/>
      <c r="C1048" s="239"/>
      <c r="D1048" s="221" t="s">
        <v>170</v>
      </c>
      <c r="E1048" s="240" t="s">
        <v>19</v>
      </c>
      <c r="F1048" s="241" t="s">
        <v>968</v>
      </c>
      <c r="G1048" s="239"/>
      <c r="H1048" s="242">
        <v>0.80000000000000004</v>
      </c>
      <c r="I1048" s="243"/>
      <c r="J1048" s="239"/>
      <c r="K1048" s="239"/>
      <c r="L1048" s="244"/>
      <c r="M1048" s="245"/>
      <c r="N1048" s="246"/>
      <c r="O1048" s="246"/>
      <c r="P1048" s="246"/>
      <c r="Q1048" s="246"/>
      <c r="R1048" s="246"/>
      <c r="S1048" s="246"/>
      <c r="T1048" s="24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8" t="s">
        <v>170</v>
      </c>
      <c r="AU1048" s="248" t="s">
        <v>84</v>
      </c>
      <c r="AV1048" s="14" t="s">
        <v>84</v>
      </c>
      <c r="AW1048" s="14" t="s">
        <v>35</v>
      </c>
      <c r="AX1048" s="14" t="s">
        <v>74</v>
      </c>
      <c r="AY1048" s="248" t="s">
        <v>158</v>
      </c>
    </row>
    <row r="1049" s="15" customFormat="1">
      <c r="A1049" s="15"/>
      <c r="B1049" s="249"/>
      <c r="C1049" s="250"/>
      <c r="D1049" s="221" t="s">
        <v>170</v>
      </c>
      <c r="E1049" s="251" t="s">
        <v>19</v>
      </c>
      <c r="F1049" s="252" t="s">
        <v>175</v>
      </c>
      <c r="G1049" s="250"/>
      <c r="H1049" s="253">
        <v>0.80000000000000004</v>
      </c>
      <c r="I1049" s="254"/>
      <c r="J1049" s="250"/>
      <c r="K1049" s="250"/>
      <c r="L1049" s="255"/>
      <c r="M1049" s="256"/>
      <c r="N1049" s="257"/>
      <c r="O1049" s="257"/>
      <c r="P1049" s="257"/>
      <c r="Q1049" s="257"/>
      <c r="R1049" s="257"/>
      <c r="S1049" s="257"/>
      <c r="T1049" s="258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9" t="s">
        <v>170</v>
      </c>
      <c r="AU1049" s="259" t="s">
        <v>84</v>
      </c>
      <c r="AV1049" s="15" t="s">
        <v>165</v>
      </c>
      <c r="AW1049" s="15" t="s">
        <v>35</v>
      </c>
      <c r="AX1049" s="15" t="s">
        <v>82</v>
      </c>
      <c r="AY1049" s="259" t="s">
        <v>158</v>
      </c>
    </row>
    <row r="1050" s="2" customFormat="1" ht="24.15" customHeight="1">
      <c r="A1050" s="41"/>
      <c r="B1050" s="42"/>
      <c r="C1050" s="208" t="s">
        <v>969</v>
      </c>
      <c r="D1050" s="208" t="s">
        <v>160</v>
      </c>
      <c r="E1050" s="209" t="s">
        <v>970</v>
      </c>
      <c r="F1050" s="210" t="s">
        <v>971</v>
      </c>
      <c r="G1050" s="211" t="s">
        <v>387</v>
      </c>
      <c r="H1050" s="212">
        <v>4</v>
      </c>
      <c r="I1050" s="213"/>
      <c r="J1050" s="214">
        <f>ROUND(I1050*H1050,2)</f>
        <v>0</v>
      </c>
      <c r="K1050" s="210" t="s">
        <v>164</v>
      </c>
      <c r="L1050" s="47"/>
      <c r="M1050" s="215" t="s">
        <v>19</v>
      </c>
      <c r="N1050" s="216" t="s">
        <v>45</v>
      </c>
      <c r="O1050" s="87"/>
      <c r="P1050" s="217">
        <f>O1050*H1050</f>
        <v>0</v>
      </c>
      <c r="Q1050" s="217">
        <v>1.0000000000000001E-05</v>
      </c>
      <c r="R1050" s="217">
        <f>Q1050*H1050</f>
        <v>4.0000000000000003E-05</v>
      </c>
      <c r="S1050" s="217">
        <v>0</v>
      </c>
      <c r="T1050" s="218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9" t="s">
        <v>165</v>
      </c>
      <c r="AT1050" s="219" t="s">
        <v>160</v>
      </c>
      <c r="AU1050" s="219" t="s">
        <v>84</v>
      </c>
      <c r="AY1050" s="20" t="s">
        <v>158</v>
      </c>
      <c r="BE1050" s="220">
        <f>IF(N1050="základní",J1050,0)</f>
        <v>0</v>
      </c>
      <c r="BF1050" s="220">
        <f>IF(N1050="snížená",J1050,0)</f>
        <v>0</v>
      </c>
      <c r="BG1050" s="220">
        <f>IF(N1050="zákl. přenesená",J1050,0)</f>
        <v>0</v>
      </c>
      <c r="BH1050" s="220">
        <f>IF(N1050="sníž. přenesená",J1050,0)</f>
        <v>0</v>
      </c>
      <c r="BI1050" s="220">
        <f>IF(N1050="nulová",J1050,0)</f>
        <v>0</v>
      </c>
      <c r="BJ1050" s="20" t="s">
        <v>82</v>
      </c>
      <c r="BK1050" s="220">
        <f>ROUND(I1050*H1050,2)</f>
        <v>0</v>
      </c>
      <c r="BL1050" s="20" t="s">
        <v>165</v>
      </c>
      <c r="BM1050" s="219" t="s">
        <v>972</v>
      </c>
    </row>
    <row r="1051" s="2" customFormat="1">
      <c r="A1051" s="41"/>
      <c r="B1051" s="42"/>
      <c r="C1051" s="43"/>
      <c r="D1051" s="221" t="s">
        <v>167</v>
      </c>
      <c r="E1051" s="43"/>
      <c r="F1051" s="222" t="s">
        <v>971</v>
      </c>
      <c r="G1051" s="43"/>
      <c r="H1051" s="43"/>
      <c r="I1051" s="223"/>
      <c r="J1051" s="43"/>
      <c r="K1051" s="43"/>
      <c r="L1051" s="47"/>
      <c r="M1051" s="224"/>
      <c r="N1051" s="225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167</v>
      </c>
      <c r="AU1051" s="20" t="s">
        <v>84</v>
      </c>
    </row>
    <row r="1052" s="2" customFormat="1">
      <c r="A1052" s="41"/>
      <c r="B1052" s="42"/>
      <c r="C1052" s="43"/>
      <c r="D1052" s="226" t="s">
        <v>168</v>
      </c>
      <c r="E1052" s="43"/>
      <c r="F1052" s="227" t="s">
        <v>973</v>
      </c>
      <c r="G1052" s="43"/>
      <c r="H1052" s="43"/>
      <c r="I1052" s="223"/>
      <c r="J1052" s="43"/>
      <c r="K1052" s="43"/>
      <c r="L1052" s="47"/>
      <c r="M1052" s="224"/>
      <c r="N1052" s="225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168</v>
      </c>
      <c r="AU1052" s="20" t="s">
        <v>84</v>
      </c>
    </row>
    <row r="1053" s="13" customFormat="1">
      <c r="A1053" s="13"/>
      <c r="B1053" s="228"/>
      <c r="C1053" s="229"/>
      <c r="D1053" s="221" t="s">
        <v>170</v>
      </c>
      <c r="E1053" s="230" t="s">
        <v>19</v>
      </c>
      <c r="F1053" s="231" t="s">
        <v>974</v>
      </c>
      <c r="G1053" s="229"/>
      <c r="H1053" s="230" t="s">
        <v>19</v>
      </c>
      <c r="I1053" s="232"/>
      <c r="J1053" s="229"/>
      <c r="K1053" s="229"/>
      <c r="L1053" s="233"/>
      <c r="M1053" s="234"/>
      <c r="N1053" s="235"/>
      <c r="O1053" s="235"/>
      <c r="P1053" s="235"/>
      <c r="Q1053" s="235"/>
      <c r="R1053" s="235"/>
      <c r="S1053" s="235"/>
      <c r="T1053" s="236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7" t="s">
        <v>170</v>
      </c>
      <c r="AU1053" s="237" t="s">
        <v>84</v>
      </c>
      <c r="AV1053" s="13" t="s">
        <v>82</v>
      </c>
      <c r="AW1053" s="13" t="s">
        <v>35</v>
      </c>
      <c r="AX1053" s="13" t="s">
        <v>74</v>
      </c>
      <c r="AY1053" s="237" t="s">
        <v>158</v>
      </c>
    </row>
    <row r="1054" s="14" customFormat="1">
      <c r="A1054" s="14"/>
      <c r="B1054" s="238"/>
      <c r="C1054" s="239"/>
      <c r="D1054" s="221" t="s">
        <v>170</v>
      </c>
      <c r="E1054" s="240" t="s">
        <v>19</v>
      </c>
      <c r="F1054" s="241" t="s">
        <v>975</v>
      </c>
      <c r="G1054" s="239"/>
      <c r="H1054" s="242">
        <v>4</v>
      </c>
      <c r="I1054" s="243"/>
      <c r="J1054" s="239"/>
      <c r="K1054" s="239"/>
      <c r="L1054" s="244"/>
      <c r="M1054" s="245"/>
      <c r="N1054" s="246"/>
      <c r="O1054" s="246"/>
      <c r="P1054" s="246"/>
      <c r="Q1054" s="246"/>
      <c r="R1054" s="246"/>
      <c r="S1054" s="246"/>
      <c r="T1054" s="24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8" t="s">
        <v>170</v>
      </c>
      <c r="AU1054" s="248" t="s">
        <v>84</v>
      </c>
      <c r="AV1054" s="14" t="s">
        <v>84</v>
      </c>
      <c r="AW1054" s="14" t="s">
        <v>35</v>
      </c>
      <c r="AX1054" s="14" t="s">
        <v>74</v>
      </c>
      <c r="AY1054" s="248" t="s">
        <v>158</v>
      </c>
    </row>
    <row r="1055" s="15" customFormat="1">
      <c r="A1055" s="15"/>
      <c r="B1055" s="249"/>
      <c r="C1055" s="250"/>
      <c r="D1055" s="221" t="s">
        <v>170</v>
      </c>
      <c r="E1055" s="251" t="s">
        <v>19</v>
      </c>
      <c r="F1055" s="252" t="s">
        <v>175</v>
      </c>
      <c r="G1055" s="250"/>
      <c r="H1055" s="253">
        <v>4</v>
      </c>
      <c r="I1055" s="254"/>
      <c r="J1055" s="250"/>
      <c r="K1055" s="250"/>
      <c r="L1055" s="255"/>
      <c r="M1055" s="256"/>
      <c r="N1055" s="257"/>
      <c r="O1055" s="257"/>
      <c r="P1055" s="257"/>
      <c r="Q1055" s="257"/>
      <c r="R1055" s="257"/>
      <c r="S1055" s="257"/>
      <c r="T1055" s="258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9" t="s">
        <v>170</v>
      </c>
      <c r="AU1055" s="259" t="s">
        <v>84</v>
      </c>
      <c r="AV1055" s="15" t="s">
        <v>165</v>
      </c>
      <c r="AW1055" s="15" t="s">
        <v>35</v>
      </c>
      <c r="AX1055" s="15" t="s">
        <v>82</v>
      </c>
      <c r="AY1055" s="259" t="s">
        <v>158</v>
      </c>
    </row>
    <row r="1056" s="2" customFormat="1" ht="24.15" customHeight="1">
      <c r="A1056" s="41"/>
      <c r="B1056" s="42"/>
      <c r="C1056" s="208" t="s">
        <v>976</v>
      </c>
      <c r="D1056" s="208" t="s">
        <v>160</v>
      </c>
      <c r="E1056" s="209" t="s">
        <v>977</v>
      </c>
      <c r="F1056" s="210" t="s">
        <v>978</v>
      </c>
      <c r="G1056" s="211" t="s">
        <v>387</v>
      </c>
      <c r="H1056" s="212">
        <v>12</v>
      </c>
      <c r="I1056" s="213"/>
      <c r="J1056" s="214">
        <f>ROUND(I1056*H1056,2)</f>
        <v>0</v>
      </c>
      <c r="K1056" s="210" t="s">
        <v>164</v>
      </c>
      <c r="L1056" s="47"/>
      <c r="M1056" s="215" t="s">
        <v>19</v>
      </c>
      <c r="N1056" s="216" t="s">
        <v>45</v>
      </c>
      <c r="O1056" s="87"/>
      <c r="P1056" s="217">
        <f>O1056*H1056</f>
        <v>0</v>
      </c>
      <c r="Q1056" s="217">
        <v>1.0000000000000001E-05</v>
      </c>
      <c r="R1056" s="217">
        <f>Q1056*H1056</f>
        <v>0.00012000000000000002</v>
      </c>
      <c r="S1056" s="217">
        <v>0</v>
      </c>
      <c r="T1056" s="218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19" t="s">
        <v>165</v>
      </c>
      <c r="AT1056" s="219" t="s">
        <v>160</v>
      </c>
      <c r="AU1056" s="219" t="s">
        <v>84</v>
      </c>
      <c r="AY1056" s="20" t="s">
        <v>158</v>
      </c>
      <c r="BE1056" s="220">
        <f>IF(N1056="základní",J1056,0)</f>
        <v>0</v>
      </c>
      <c r="BF1056" s="220">
        <f>IF(N1056="snížená",J1056,0)</f>
        <v>0</v>
      </c>
      <c r="BG1056" s="220">
        <f>IF(N1056="zákl. přenesená",J1056,0)</f>
        <v>0</v>
      </c>
      <c r="BH1056" s="220">
        <f>IF(N1056="sníž. přenesená",J1056,0)</f>
        <v>0</v>
      </c>
      <c r="BI1056" s="220">
        <f>IF(N1056="nulová",J1056,0)</f>
        <v>0</v>
      </c>
      <c r="BJ1056" s="20" t="s">
        <v>82</v>
      </c>
      <c r="BK1056" s="220">
        <f>ROUND(I1056*H1056,2)</f>
        <v>0</v>
      </c>
      <c r="BL1056" s="20" t="s">
        <v>165</v>
      </c>
      <c r="BM1056" s="219" t="s">
        <v>979</v>
      </c>
    </row>
    <row r="1057" s="2" customFormat="1">
      <c r="A1057" s="41"/>
      <c r="B1057" s="42"/>
      <c r="C1057" s="43"/>
      <c r="D1057" s="221" t="s">
        <v>167</v>
      </c>
      <c r="E1057" s="43"/>
      <c r="F1057" s="222" t="s">
        <v>978</v>
      </c>
      <c r="G1057" s="43"/>
      <c r="H1057" s="43"/>
      <c r="I1057" s="223"/>
      <c r="J1057" s="43"/>
      <c r="K1057" s="43"/>
      <c r="L1057" s="47"/>
      <c r="M1057" s="224"/>
      <c r="N1057" s="225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167</v>
      </c>
      <c r="AU1057" s="20" t="s">
        <v>84</v>
      </c>
    </row>
    <row r="1058" s="2" customFormat="1">
      <c r="A1058" s="41"/>
      <c r="B1058" s="42"/>
      <c r="C1058" s="43"/>
      <c r="D1058" s="226" t="s">
        <v>168</v>
      </c>
      <c r="E1058" s="43"/>
      <c r="F1058" s="227" t="s">
        <v>980</v>
      </c>
      <c r="G1058" s="43"/>
      <c r="H1058" s="43"/>
      <c r="I1058" s="223"/>
      <c r="J1058" s="43"/>
      <c r="K1058" s="43"/>
      <c r="L1058" s="47"/>
      <c r="M1058" s="224"/>
      <c r="N1058" s="225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168</v>
      </c>
      <c r="AU1058" s="20" t="s">
        <v>84</v>
      </c>
    </row>
    <row r="1059" s="14" customFormat="1">
      <c r="A1059" s="14"/>
      <c r="B1059" s="238"/>
      <c r="C1059" s="239"/>
      <c r="D1059" s="221" t="s">
        <v>170</v>
      </c>
      <c r="E1059" s="240" t="s">
        <v>19</v>
      </c>
      <c r="F1059" s="241" t="s">
        <v>981</v>
      </c>
      <c r="G1059" s="239"/>
      <c r="H1059" s="242">
        <v>12</v>
      </c>
      <c r="I1059" s="243"/>
      <c r="J1059" s="239"/>
      <c r="K1059" s="239"/>
      <c r="L1059" s="244"/>
      <c r="M1059" s="245"/>
      <c r="N1059" s="246"/>
      <c r="O1059" s="246"/>
      <c r="P1059" s="246"/>
      <c r="Q1059" s="246"/>
      <c r="R1059" s="246"/>
      <c r="S1059" s="246"/>
      <c r="T1059" s="24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8" t="s">
        <v>170</v>
      </c>
      <c r="AU1059" s="248" t="s">
        <v>84</v>
      </c>
      <c r="AV1059" s="14" t="s">
        <v>84</v>
      </c>
      <c r="AW1059" s="14" t="s">
        <v>35</v>
      </c>
      <c r="AX1059" s="14" t="s">
        <v>74</v>
      </c>
      <c r="AY1059" s="248" t="s">
        <v>158</v>
      </c>
    </row>
    <row r="1060" s="15" customFormat="1">
      <c r="A1060" s="15"/>
      <c r="B1060" s="249"/>
      <c r="C1060" s="250"/>
      <c r="D1060" s="221" t="s">
        <v>170</v>
      </c>
      <c r="E1060" s="251" t="s">
        <v>19</v>
      </c>
      <c r="F1060" s="252" t="s">
        <v>175</v>
      </c>
      <c r="G1060" s="250"/>
      <c r="H1060" s="253">
        <v>12</v>
      </c>
      <c r="I1060" s="254"/>
      <c r="J1060" s="250"/>
      <c r="K1060" s="250"/>
      <c r="L1060" s="255"/>
      <c r="M1060" s="256"/>
      <c r="N1060" s="257"/>
      <c r="O1060" s="257"/>
      <c r="P1060" s="257"/>
      <c r="Q1060" s="257"/>
      <c r="R1060" s="257"/>
      <c r="S1060" s="257"/>
      <c r="T1060" s="258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9" t="s">
        <v>170</v>
      </c>
      <c r="AU1060" s="259" t="s">
        <v>84</v>
      </c>
      <c r="AV1060" s="15" t="s">
        <v>165</v>
      </c>
      <c r="AW1060" s="15" t="s">
        <v>35</v>
      </c>
      <c r="AX1060" s="15" t="s">
        <v>82</v>
      </c>
      <c r="AY1060" s="259" t="s">
        <v>158</v>
      </c>
    </row>
    <row r="1061" s="2" customFormat="1" ht="24.15" customHeight="1">
      <c r="A1061" s="41"/>
      <c r="B1061" s="42"/>
      <c r="C1061" s="208" t="s">
        <v>982</v>
      </c>
      <c r="D1061" s="208" t="s">
        <v>160</v>
      </c>
      <c r="E1061" s="209" t="s">
        <v>983</v>
      </c>
      <c r="F1061" s="210" t="s">
        <v>984</v>
      </c>
      <c r="G1061" s="211" t="s">
        <v>387</v>
      </c>
      <c r="H1061" s="212">
        <v>7</v>
      </c>
      <c r="I1061" s="213"/>
      <c r="J1061" s="214">
        <f>ROUND(I1061*H1061,2)</f>
        <v>0</v>
      </c>
      <c r="K1061" s="210" t="s">
        <v>164</v>
      </c>
      <c r="L1061" s="47"/>
      <c r="M1061" s="215" t="s">
        <v>19</v>
      </c>
      <c r="N1061" s="216" t="s">
        <v>45</v>
      </c>
      <c r="O1061" s="87"/>
      <c r="P1061" s="217">
        <f>O1061*H1061</f>
        <v>0</v>
      </c>
      <c r="Q1061" s="217">
        <v>6.9999999999999994E-05</v>
      </c>
      <c r="R1061" s="217">
        <f>Q1061*H1061</f>
        <v>0.00048999999999999998</v>
      </c>
      <c r="S1061" s="217">
        <v>0</v>
      </c>
      <c r="T1061" s="218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19" t="s">
        <v>165</v>
      </c>
      <c r="AT1061" s="219" t="s">
        <v>160</v>
      </c>
      <c r="AU1061" s="219" t="s">
        <v>84</v>
      </c>
      <c r="AY1061" s="20" t="s">
        <v>158</v>
      </c>
      <c r="BE1061" s="220">
        <f>IF(N1061="základní",J1061,0)</f>
        <v>0</v>
      </c>
      <c r="BF1061" s="220">
        <f>IF(N1061="snížená",J1061,0)</f>
        <v>0</v>
      </c>
      <c r="BG1061" s="220">
        <f>IF(N1061="zákl. přenesená",J1061,0)</f>
        <v>0</v>
      </c>
      <c r="BH1061" s="220">
        <f>IF(N1061="sníž. přenesená",J1061,0)</f>
        <v>0</v>
      </c>
      <c r="BI1061" s="220">
        <f>IF(N1061="nulová",J1061,0)</f>
        <v>0</v>
      </c>
      <c r="BJ1061" s="20" t="s">
        <v>82</v>
      </c>
      <c r="BK1061" s="220">
        <f>ROUND(I1061*H1061,2)</f>
        <v>0</v>
      </c>
      <c r="BL1061" s="20" t="s">
        <v>165</v>
      </c>
      <c r="BM1061" s="219" t="s">
        <v>985</v>
      </c>
    </row>
    <row r="1062" s="2" customFormat="1">
      <c r="A1062" s="41"/>
      <c r="B1062" s="42"/>
      <c r="C1062" s="43"/>
      <c r="D1062" s="221" t="s">
        <v>167</v>
      </c>
      <c r="E1062" s="43"/>
      <c r="F1062" s="222" t="s">
        <v>984</v>
      </c>
      <c r="G1062" s="43"/>
      <c r="H1062" s="43"/>
      <c r="I1062" s="223"/>
      <c r="J1062" s="43"/>
      <c r="K1062" s="43"/>
      <c r="L1062" s="47"/>
      <c r="M1062" s="224"/>
      <c r="N1062" s="225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167</v>
      </c>
      <c r="AU1062" s="20" t="s">
        <v>84</v>
      </c>
    </row>
    <row r="1063" s="2" customFormat="1">
      <c r="A1063" s="41"/>
      <c r="B1063" s="42"/>
      <c r="C1063" s="43"/>
      <c r="D1063" s="226" t="s">
        <v>168</v>
      </c>
      <c r="E1063" s="43"/>
      <c r="F1063" s="227" t="s">
        <v>986</v>
      </c>
      <c r="G1063" s="43"/>
      <c r="H1063" s="43"/>
      <c r="I1063" s="223"/>
      <c r="J1063" s="43"/>
      <c r="K1063" s="43"/>
      <c r="L1063" s="47"/>
      <c r="M1063" s="224"/>
      <c r="N1063" s="225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168</v>
      </c>
      <c r="AU1063" s="20" t="s">
        <v>84</v>
      </c>
    </row>
    <row r="1064" s="2" customFormat="1" ht="24.15" customHeight="1">
      <c r="A1064" s="41"/>
      <c r="B1064" s="42"/>
      <c r="C1064" s="208" t="s">
        <v>987</v>
      </c>
      <c r="D1064" s="208" t="s">
        <v>160</v>
      </c>
      <c r="E1064" s="209" t="s">
        <v>988</v>
      </c>
      <c r="F1064" s="210" t="s">
        <v>989</v>
      </c>
      <c r="G1064" s="211" t="s">
        <v>387</v>
      </c>
      <c r="H1064" s="212">
        <v>4</v>
      </c>
      <c r="I1064" s="213"/>
      <c r="J1064" s="214">
        <f>ROUND(I1064*H1064,2)</f>
        <v>0</v>
      </c>
      <c r="K1064" s="210" t="s">
        <v>164</v>
      </c>
      <c r="L1064" s="47"/>
      <c r="M1064" s="215" t="s">
        <v>19</v>
      </c>
      <c r="N1064" s="216" t="s">
        <v>45</v>
      </c>
      <c r="O1064" s="87"/>
      <c r="P1064" s="217">
        <f>O1064*H1064</f>
        <v>0</v>
      </c>
      <c r="Q1064" s="217">
        <v>0.24034</v>
      </c>
      <c r="R1064" s="217">
        <f>Q1064*H1064</f>
        <v>0.96135999999999999</v>
      </c>
      <c r="S1064" s="217">
        <v>0</v>
      </c>
      <c r="T1064" s="218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19" t="s">
        <v>165</v>
      </c>
      <c r="AT1064" s="219" t="s">
        <v>160</v>
      </c>
      <c r="AU1064" s="219" t="s">
        <v>84</v>
      </c>
      <c r="AY1064" s="20" t="s">
        <v>158</v>
      </c>
      <c r="BE1064" s="220">
        <f>IF(N1064="základní",J1064,0)</f>
        <v>0</v>
      </c>
      <c r="BF1064" s="220">
        <f>IF(N1064="snížená",J1064,0)</f>
        <v>0</v>
      </c>
      <c r="BG1064" s="220">
        <f>IF(N1064="zákl. přenesená",J1064,0)</f>
        <v>0</v>
      </c>
      <c r="BH1064" s="220">
        <f>IF(N1064="sníž. přenesená",J1064,0)</f>
        <v>0</v>
      </c>
      <c r="BI1064" s="220">
        <f>IF(N1064="nulová",J1064,0)</f>
        <v>0</v>
      </c>
      <c r="BJ1064" s="20" t="s">
        <v>82</v>
      </c>
      <c r="BK1064" s="220">
        <f>ROUND(I1064*H1064,2)</f>
        <v>0</v>
      </c>
      <c r="BL1064" s="20" t="s">
        <v>165</v>
      </c>
      <c r="BM1064" s="219" t="s">
        <v>990</v>
      </c>
    </row>
    <row r="1065" s="2" customFormat="1">
      <c r="A1065" s="41"/>
      <c r="B1065" s="42"/>
      <c r="C1065" s="43"/>
      <c r="D1065" s="221" t="s">
        <v>167</v>
      </c>
      <c r="E1065" s="43"/>
      <c r="F1065" s="222" t="s">
        <v>989</v>
      </c>
      <c r="G1065" s="43"/>
      <c r="H1065" s="43"/>
      <c r="I1065" s="223"/>
      <c r="J1065" s="43"/>
      <c r="K1065" s="43"/>
      <c r="L1065" s="47"/>
      <c r="M1065" s="224"/>
      <c r="N1065" s="225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167</v>
      </c>
      <c r="AU1065" s="20" t="s">
        <v>84</v>
      </c>
    </row>
    <row r="1066" s="2" customFormat="1">
      <c r="A1066" s="41"/>
      <c r="B1066" s="42"/>
      <c r="C1066" s="43"/>
      <c r="D1066" s="226" t="s">
        <v>168</v>
      </c>
      <c r="E1066" s="43"/>
      <c r="F1066" s="227" t="s">
        <v>991</v>
      </c>
      <c r="G1066" s="43"/>
      <c r="H1066" s="43"/>
      <c r="I1066" s="223"/>
      <c r="J1066" s="43"/>
      <c r="K1066" s="43"/>
      <c r="L1066" s="47"/>
      <c r="M1066" s="224"/>
      <c r="N1066" s="225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168</v>
      </c>
      <c r="AU1066" s="20" t="s">
        <v>84</v>
      </c>
    </row>
    <row r="1067" s="2" customFormat="1" ht="24.15" customHeight="1">
      <c r="A1067" s="41"/>
      <c r="B1067" s="42"/>
      <c r="C1067" s="208" t="s">
        <v>992</v>
      </c>
      <c r="D1067" s="208" t="s">
        <v>160</v>
      </c>
      <c r="E1067" s="209" t="s">
        <v>993</v>
      </c>
      <c r="F1067" s="210" t="s">
        <v>994</v>
      </c>
      <c r="G1067" s="211" t="s">
        <v>387</v>
      </c>
      <c r="H1067" s="212">
        <v>4</v>
      </c>
      <c r="I1067" s="213"/>
      <c r="J1067" s="214">
        <f>ROUND(I1067*H1067,2)</f>
        <v>0</v>
      </c>
      <c r="K1067" s="210" t="s">
        <v>164</v>
      </c>
      <c r="L1067" s="47"/>
      <c r="M1067" s="215" t="s">
        <v>19</v>
      </c>
      <c r="N1067" s="216" t="s">
        <v>45</v>
      </c>
      <c r="O1067" s="87"/>
      <c r="P1067" s="217">
        <f>O1067*H1067</f>
        <v>0</v>
      </c>
      <c r="Q1067" s="217">
        <v>0</v>
      </c>
      <c r="R1067" s="217">
        <f>Q1067*H1067</f>
        <v>0</v>
      </c>
      <c r="S1067" s="217">
        <v>0</v>
      </c>
      <c r="T1067" s="218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19" t="s">
        <v>165</v>
      </c>
      <c r="AT1067" s="219" t="s">
        <v>160</v>
      </c>
      <c r="AU1067" s="219" t="s">
        <v>84</v>
      </c>
      <c r="AY1067" s="20" t="s">
        <v>158</v>
      </c>
      <c r="BE1067" s="220">
        <f>IF(N1067="základní",J1067,0)</f>
        <v>0</v>
      </c>
      <c r="BF1067" s="220">
        <f>IF(N1067="snížená",J1067,0)</f>
        <v>0</v>
      </c>
      <c r="BG1067" s="220">
        <f>IF(N1067="zákl. přenesená",J1067,0)</f>
        <v>0</v>
      </c>
      <c r="BH1067" s="220">
        <f>IF(N1067="sníž. přenesená",J1067,0)</f>
        <v>0</v>
      </c>
      <c r="BI1067" s="220">
        <f>IF(N1067="nulová",J1067,0)</f>
        <v>0</v>
      </c>
      <c r="BJ1067" s="20" t="s">
        <v>82</v>
      </c>
      <c r="BK1067" s="220">
        <f>ROUND(I1067*H1067,2)</f>
        <v>0</v>
      </c>
      <c r="BL1067" s="20" t="s">
        <v>165</v>
      </c>
      <c r="BM1067" s="219" t="s">
        <v>995</v>
      </c>
    </row>
    <row r="1068" s="2" customFormat="1">
      <c r="A1068" s="41"/>
      <c r="B1068" s="42"/>
      <c r="C1068" s="43"/>
      <c r="D1068" s="221" t="s">
        <v>167</v>
      </c>
      <c r="E1068" s="43"/>
      <c r="F1068" s="222" t="s">
        <v>994</v>
      </c>
      <c r="G1068" s="43"/>
      <c r="H1068" s="43"/>
      <c r="I1068" s="223"/>
      <c r="J1068" s="43"/>
      <c r="K1068" s="43"/>
      <c r="L1068" s="47"/>
      <c r="M1068" s="224"/>
      <c r="N1068" s="225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167</v>
      </c>
      <c r="AU1068" s="20" t="s">
        <v>84</v>
      </c>
    </row>
    <row r="1069" s="2" customFormat="1">
      <c r="A1069" s="41"/>
      <c r="B1069" s="42"/>
      <c r="C1069" s="43"/>
      <c r="D1069" s="226" t="s">
        <v>168</v>
      </c>
      <c r="E1069" s="43"/>
      <c r="F1069" s="227" t="s">
        <v>996</v>
      </c>
      <c r="G1069" s="43"/>
      <c r="H1069" s="43"/>
      <c r="I1069" s="223"/>
      <c r="J1069" s="43"/>
      <c r="K1069" s="43"/>
      <c r="L1069" s="47"/>
      <c r="M1069" s="224"/>
      <c r="N1069" s="225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168</v>
      </c>
      <c r="AU1069" s="20" t="s">
        <v>84</v>
      </c>
    </row>
    <row r="1070" s="2" customFormat="1" ht="16.5" customHeight="1">
      <c r="A1070" s="41"/>
      <c r="B1070" s="42"/>
      <c r="C1070" s="208" t="s">
        <v>997</v>
      </c>
      <c r="D1070" s="208" t="s">
        <v>160</v>
      </c>
      <c r="E1070" s="209" t="s">
        <v>998</v>
      </c>
      <c r="F1070" s="210" t="s">
        <v>999</v>
      </c>
      <c r="G1070" s="211" t="s">
        <v>387</v>
      </c>
      <c r="H1070" s="212">
        <v>1</v>
      </c>
      <c r="I1070" s="213"/>
      <c r="J1070" s="214">
        <f>ROUND(I1070*H1070,2)</f>
        <v>0</v>
      </c>
      <c r="K1070" s="210" t="s">
        <v>164</v>
      </c>
      <c r="L1070" s="47"/>
      <c r="M1070" s="215" t="s">
        <v>19</v>
      </c>
      <c r="N1070" s="216" t="s">
        <v>45</v>
      </c>
      <c r="O1070" s="87"/>
      <c r="P1070" s="217">
        <f>O1070*H1070</f>
        <v>0</v>
      </c>
      <c r="Q1070" s="217">
        <v>0</v>
      </c>
      <c r="R1070" s="217">
        <f>Q1070*H1070</f>
        <v>0</v>
      </c>
      <c r="S1070" s="217">
        <v>0.10000000000000001</v>
      </c>
      <c r="T1070" s="218">
        <f>S1070*H1070</f>
        <v>0.10000000000000001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19" t="s">
        <v>165</v>
      </c>
      <c r="AT1070" s="219" t="s">
        <v>160</v>
      </c>
      <c r="AU1070" s="219" t="s">
        <v>84</v>
      </c>
      <c r="AY1070" s="20" t="s">
        <v>158</v>
      </c>
      <c r="BE1070" s="220">
        <f>IF(N1070="základní",J1070,0)</f>
        <v>0</v>
      </c>
      <c r="BF1070" s="220">
        <f>IF(N1070="snížená",J1070,0)</f>
        <v>0</v>
      </c>
      <c r="BG1070" s="220">
        <f>IF(N1070="zákl. přenesená",J1070,0)</f>
        <v>0</v>
      </c>
      <c r="BH1070" s="220">
        <f>IF(N1070="sníž. přenesená",J1070,0)</f>
        <v>0</v>
      </c>
      <c r="BI1070" s="220">
        <f>IF(N1070="nulová",J1070,0)</f>
        <v>0</v>
      </c>
      <c r="BJ1070" s="20" t="s">
        <v>82</v>
      </c>
      <c r="BK1070" s="220">
        <f>ROUND(I1070*H1070,2)</f>
        <v>0</v>
      </c>
      <c r="BL1070" s="20" t="s">
        <v>165</v>
      </c>
      <c r="BM1070" s="219" t="s">
        <v>1000</v>
      </c>
    </row>
    <row r="1071" s="2" customFormat="1">
      <c r="A1071" s="41"/>
      <c r="B1071" s="42"/>
      <c r="C1071" s="43"/>
      <c r="D1071" s="221" t="s">
        <v>167</v>
      </c>
      <c r="E1071" s="43"/>
      <c r="F1071" s="222" t="s">
        <v>999</v>
      </c>
      <c r="G1071" s="43"/>
      <c r="H1071" s="43"/>
      <c r="I1071" s="223"/>
      <c r="J1071" s="43"/>
      <c r="K1071" s="43"/>
      <c r="L1071" s="47"/>
      <c r="M1071" s="224"/>
      <c r="N1071" s="225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167</v>
      </c>
      <c r="AU1071" s="20" t="s">
        <v>84</v>
      </c>
    </row>
    <row r="1072" s="2" customFormat="1">
      <c r="A1072" s="41"/>
      <c r="B1072" s="42"/>
      <c r="C1072" s="43"/>
      <c r="D1072" s="226" t="s">
        <v>168</v>
      </c>
      <c r="E1072" s="43"/>
      <c r="F1072" s="227" t="s">
        <v>1001</v>
      </c>
      <c r="G1072" s="43"/>
      <c r="H1072" s="43"/>
      <c r="I1072" s="223"/>
      <c r="J1072" s="43"/>
      <c r="K1072" s="43"/>
      <c r="L1072" s="47"/>
      <c r="M1072" s="224"/>
      <c r="N1072" s="225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168</v>
      </c>
      <c r="AU1072" s="20" t="s">
        <v>84</v>
      </c>
    </row>
    <row r="1073" s="13" customFormat="1">
      <c r="A1073" s="13"/>
      <c r="B1073" s="228"/>
      <c r="C1073" s="229"/>
      <c r="D1073" s="221" t="s">
        <v>170</v>
      </c>
      <c r="E1073" s="230" t="s">
        <v>19</v>
      </c>
      <c r="F1073" s="231" t="s">
        <v>1002</v>
      </c>
      <c r="G1073" s="229"/>
      <c r="H1073" s="230" t="s">
        <v>19</v>
      </c>
      <c r="I1073" s="232"/>
      <c r="J1073" s="229"/>
      <c r="K1073" s="229"/>
      <c r="L1073" s="233"/>
      <c r="M1073" s="234"/>
      <c r="N1073" s="235"/>
      <c r="O1073" s="235"/>
      <c r="P1073" s="235"/>
      <c r="Q1073" s="235"/>
      <c r="R1073" s="235"/>
      <c r="S1073" s="235"/>
      <c r="T1073" s="236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7" t="s">
        <v>170</v>
      </c>
      <c r="AU1073" s="237" t="s">
        <v>84</v>
      </c>
      <c r="AV1073" s="13" t="s">
        <v>82</v>
      </c>
      <c r="AW1073" s="13" t="s">
        <v>35</v>
      </c>
      <c r="AX1073" s="13" t="s">
        <v>74</v>
      </c>
      <c r="AY1073" s="237" t="s">
        <v>158</v>
      </c>
    </row>
    <row r="1074" s="14" customFormat="1">
      <c r="A1074" s="14"/>
      <c r="B1074" s="238"/>
      <c r="C1074" s="239"/>
      <c r="D1074" s="221" t="s">
        <v>170</v>
      </c>
      <c r="E1074" s="240" t="s">
        <v>19</v>
      </c>
      <c r="F1074" s="241" t="s">
        <v>1003</v>
      </c>
      <c r="G1074" s="239"/>
      <c r="H1074" s="242">
        <v>1</v>
      </c>
      <c r="I1074" s="243"/>
      <c r="J1074" s="239"/>
      <c r="K1074" s="239"/>
      <c r="L1074" s="244"/>
      <c r="M1074" s="245"/>
      <c r="N1074" s="246"/>
      <c r="O1074" s="246"/>
      <c r="P1074" s="246"/>
      <c r="Q1074" s="246"/>
      <c r="R1074" s="246"/>
      <c r="S1074" s="246"/>
      <c r="T1074" s="24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48" t="s">
        <v>170</v>
      </c>
      <c r="AU1074" s="248" t="s">
        <v>84</v>
      </c>
      <c r="AV1074" s="14" t="s">
        <v>84</v>
      </c>
      <c r="AW1074" s="14" t="s">
        <v>35</v>
      </c>
      <c r="AX1074" s="14" t="s">
        <v>74</v>
      </c>
      <c r="AY1074" s="248" t="s">
        <v>158</v>
      </c>
    </row>
    <row r="1075" s="15" customFormat="1">
      <c r="A1075" s="15"/>
      <c r="B1075" s="249"/>
      <c r="C1075" s="250"/>
      <c r="D1075" s="221" t="s">
        <v>170</v>
      </c>
      <c r="E1075" s="251" t="s">
        <v>19</v>
      </c>
      <c r="F1075" s="252" t="s">
        <v>175</v>
      </c>
      <c r="G1075" s="250"/>
      <c r="H1075" s="253">
        <v>1</v>
      </c>
      <c r="I1075" s="254"/>
      <c r="J1075" s="250"/>
      <c r="K1075" s="250"/>
      <c r="L1075" s="255"/>
      <c r="M1075" s="256"/>
      <c r="N1075" s="257"/>
      <c r="O1075" s="257"/>
      <c r="P1075" s="257"/>
      <c r="Q1075" s="257"/>
      <c r="R1075" s="257"/>
      <c r="S1075" s="257"/>
      <c r="T1075" s="258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59" t="s">
        <v>170</v>
      </c>
      <c r="AU1075" s="259" t="s">
        <v>84</v>
      </c>
      <c r="AV1075" s="15" t="s">
        <v>165</v>
      </c>
      <c r="AW1075" s="15" t="s">
        <v>35</v>
      </c>
      <c r="AX1075" s="15" t="s">
        <v>82</v>
      </c>
      <c r="AY1075" s="259" t="s">
        <v>158</v>
      </c>
    </row>
    <row r="1076" s="12" customFormat="1" ht="22.8" customHeight="1">
      <c r="A1076" s="12"/>
      <c r="B1076" s="192"/>
      <c r="C1076" s="193"/>
      <c r="D1076" s="194" t="s">
        <v>73</v>
      </c>
      <c r="E1076" s="206" t="s">
        <v>233</v>
      </c>
      <c r="F1076" s="206" t="s">
        <v>1004</v>
      </c>
      <c r="G1076" s="193"/>
      <c r="H1076" s="193"/>
      <c r="I1076" s="196"/>
      <c r="J1076" s="207">
        <f>BK1076</f>
        <v>0</v>
      </c>
      <c r="K1076" s="193"/>
      <c r="L1076" s="198"/>
      <c r="M1076" s="199"/>
      <c r="N1076" s="200"/>
      <c r="O1076" s="200"/>
      <c r="P1076" s="201">
        <f>SUM(P1077:P1390)</f>
        <v>0</v>
      </c>
      <c r="Q1076" s="200"/>
      <c r="R1076" s="201">
        <f>SUM(R1077:R1390)</f>
        <v>7.7127128000000003</v>
      </c>
      <c r="S1076" s="200"/>
      <c r="T1076" s="202">
        <f>SUM(T1077:T1390)</f>
        <v>552.53668800000003</v>
      </c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R1076" s="203" t="s">
        <v>82</v>
      </c>
      <c r="AT1076" s="204" t="s">
        <v>73</v>
      </c>
      <c r="AU1076" s="204" t="s">
        <v>82</v>
      </c>
      <c r="AY1076" s="203" t="s">
        <v>158</v>
      </c>
      <c r="BK1076" s="205">
        <f>SUM(BK1077:BK1390)</f>
        <v>0</v>
      </c>
    </row>
    <row r="1077" s="2" customFormat="1" ht="33" customHeight="1">
      <c r="A1077" s="41"/>
      <c r="B1077" s="42"/>
      <c r="C1077" s="208" t="s">
        <v>1005</v>
      </c>
      <c r="D1077" s="208" t="s">
        <v>160</v>
      </c>
      <c r="E1077" s="209" t="s">
        <v>1006</v>
      </c>
      <c r="F1077" s="210" t="s">
        <v>1007</v>
      </c>
      <c r="G1077" s="211" t="s">
        <v>316</v>
      </c>
      <c r="H1077" s="212">
        <v>34.310000000000002</v>
      </c>
      <c r="I1077" s="213"/>
      <c r="J1077" s="214">
        <f>ROUND(I1077*H1077,2)</f>
        <v>0</v>
      </c>
      <c r="K1077" s="210" t="s">
        <v>164</v>
      </c>
      <c r="L1077" s="47"/>
      <c r="M1077" s="215" t="s">
        <v>19</v>
      </c>
      <c r="N1077" s="216" t="s">
        <v>45</v>
      </c>
      <c r="O1077" s="87"/>
      <c r="P1077" s="217">
        <f>O1077*H1077</f>
        <v>0</v>
      </c>
      <c r="Q1077" s="217">
        <v>0.11808</v>
      </c>
      <c r="R1077" s="217">
        <f>Q1077*H1077</f>
        <v>4.0513248000000006</v>
      </c>
      <c r="S1077" s="217">
        <v>0</v>
      </c>
      <c r="T1077" s="218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19" t="s">
        <v>165</v>
      </c>
      <c r="AT1077" s="219" t="s">
        <v>160</v>
      </c>
      <c r="AU1077" s="219" t="s">
        <v>84</v>
      </c>
      <c r="AY1077" s="20" t="s">
        <v>158</v>
      </c>
      <c r="BE1077" s="220">
        <f>IF(N1077="základní",J1077,0)</f>
        <v>0</v>
      </c>
      <c r="BF1077" s="220">
        <f>IF(N1077="snížená",J1077,0)</f>
        <v>0</v>
      </c>
      <c r="BG1077" s="220">
        <f>IF(N1077="zákl. přenesená",J1077,0)</f>
        <v>0</v>
      </c>
      <c r="BH1077" s="220">
        <f>IF(N1077="sníž. přenesená",J1077,0)</f>
        <v>0</v>
      </c>
      <c r="BI1077" s="220">
        <f>IF(N1077="nulová",J1077,0)</f>
        <v>0</v>
      </c>
      <c r="BJ1077" s="20" t="s">
        <v>82</v>
      </c>
      <c r="BK1077" s="220">
        <f>ROUND(I1077*H1077,2)</f>
        <v>0</v>
      </c>
      <c r="BL1077" s="20" t="s">
        <v>165</v>
      </c>
      <c r="BM1077" s="219" t="s">
        <v>1008</v>
      </c>
    </row>
    <row r="1078" s="2" customFormat="1">
      <c r="A1078" s="41"/>
      <c r="B1078" s="42"/>
      <c r="C1078" s="43"/>
      <c r="D1078" s="221" t="s">
        <v>167</v>
      </c>
      <c r="E1078" s="43"/>
      <c r="F1078" s="222" t="s">
        <v>1007</v>
      </c>
      <c r="G1078" s="43"/>
      <c r="H1078" s="43"/>
      <c r="I1078" s="223"/>
      <c r="J1078" s="43"/>
      <c r="K1078" s="43"/>
      <c r="L1078" s="47"/>
      <c r="M1078" s="224"/>
      <c r="N1078" s="225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167</v>
      </c>
      <c r="AU1078" s="20" t="s">
        <v>84</v>
      </c>
    </row>
    <row r="1079" s="2" customFormat="1">
      <c r="A1079" s="41"/>
      <c r="B1079" s="42"/>
      <c r="C1079" s="43"/>
      <c r="D1079" s="226" t="s">
        <v>168</v>
      </c>
      <c r="E1079" s="43"/>
      <c r="F1079" s="227" t="s">
        <v>1009</v>
      </c>
      <c r="G1079" s="43"/>
      <c r="H1079" s="43"/>
      <c r="I1079" s="223"/>
      <c r="J1079" s="43"/>
      <c r="K1079" s="43"/>
      <c r="L1079" s="47"/>
      <c r="M1079" s="224"/>
      <c r="N1079" s="225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168</v>
      </c>
      <c r="AU1079" s="20" t="s">
        <v>84</v>
      </c>
    </row>
    <row r="1080" s="13" customFormat="1">
      <c r="A1080" s="13"/>
      <c r="B1080" s="228"/>
      <c r="C1080" s="229"/>
      <c r="D1080" s="221" t="s">
        <v>170</v>
      </c>
      <c r="E1080" s="230" t="s">
        <v>19</v>
      </c>
      <c r="F1080" s="231" t="s">
        <v>276</v>
      </c>
      <c r="G1080" s="229"/>
      <c r="H1080" s="230" t="s">
        <v>19</v>
      </c>
      <c r="I1080" s="232"/>
      <c r="J1080" s="229"/>
      <c r="K1080" s="229"/>
      <c r="L1080" s="233"/>
      <c r="M1080" s="234"/>
      <c r="N1080" s="235"/>
      <c r="O1080" s="235"/>
      <c r="P1080" s="235"/>
      <c r="Q1080" s="235"/>
      <c r="R1080" s="235"/>
      <c r="S1080" s="235"/>
      <c r="T1080" s="236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7" t="s">
        <v>170</v>
      </c>
      <c r="AU1080" s="237" t="s">
        <v>84</v>
      </c>
      <c r="AV1080" s="13" t="s">
        <v>82</v>
      </c>
      <c r="AW1080" s="13" t="s">
        <v>35</v>
      </c>
      <c r="AX1080" s="13" t="s">
        <v>74</v>
      </c>
      <c r="AY1080" s="237" t="s">
        <v>158</v>
      </c>
    </row>
    <row r="1081" s="14" customFormat="1">
      <c r="A1081" s="14"/>
      <c r="B1081" s="238"/>
      <c r="C1081" s="239"/>
      <c r="D1081" s="221" t="s">
        <v>170</v>
      </c>
      <c r="E1081" s="240" t="s">
        <v>19</v>
      </c>
      <c r="F1081" s="241" t="s">
        <v>1010</v>
      </c>
      <c r="G1081" s="239"/>
      <c r="H1081" s="242">
        <v>34.310000000000002</v>
      </c>
      <c r="I1081" s="243"/>
      <c r="J1081" s="239"/>
      <c r="K1081" s="239"/>
      <c r="L1081" s="244"/>
      <c r="M1081" s="245"/>
      <c r="N1081" s="246"/>
      <c r="O1081" s="246"/>
      <c r="P1081" s="246"/>
      <c r="Q1081" s="246"/>
      <c r="R1081" s="246"/>
      <c r="S1081" s="246"/>
      <c r="T1081" s="24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48" t="s">
        <v>170</v>
      </c>
      <c r="AU1081" s="248" t="s">
        <v>84</v>
      </c>
      <c r="AV1081" s="14" t="s">
        <v>84</v>
      </c>
      <c r="AW1081" s="14" t="s">
        <v>35</v>
      </c>
      <c r="AX1081" s="14" t="s">
        <v>74</v>
      </c>
      <c r="AY1081" s="248" t="s">
        <v>158</v>
      </c>
    </row>
    <row r="1082" s="15" customFormat="1">
      <c r="A1082" s="15"/>
      <c r="B1082" s="249"/>
      <c r="C1082" s="250"/>
      <c r="D1082" s="221" t="s">
        <v>170</v>
      </c>
      <c r="E1082" s="251" t="s">
        <v>19</v>
      </c>
      <c r="F1082" s="252" t="s">
        <v>175</v>
      </c>
      <c r="G1082" s="250"/>
      <c r="H1082" s="253">
        <v>34.310000000000002</v>
      </c>
      <c r="I1082" s="254"/>
      <c r="J1082" s="250"/>
      <c r="K1082" s="250"/>
      <c r="L1082" s="255"/>
      <c r="M1082" s="256"/>
      <c r="N1082" s="257"/>
      <c r="O1082" s="257"/>
      <c r="P1082" s="257"/>
      <c r="Q1082" s="257"/>
      <c r="R1082" s="257"/>
      <c r="S1082" s="257"/>
      <c r="T1082" s="258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59" t="s">
        <v>170</v>
      </c>
      <c r="AU1082" s="259" t="s">
        <v>84</v>
      </c>
      <c r="AV1082" s="15" t="s">
        <v>165</v>
      </c>
      <c r="AW1082" s="15" t="s">
        <v>35</v>
      </c>
      <c r="AX1082" s="15" t="s">
        <v>82</v>
      </c>
      <c r="AY1082" s="259" t="s">
        <v>158</v>
      </c>
    </row>
    <row r="1083" s="2" customFormat="1" ht="16.5" customHeight="1">
      <c r="A1083" s="41"/>
      <c r="B1083" s="42"/>
      <c r="C1083" s="272" t="s">
        <v>1011</v>
      </c>
      <c r="D1083" s="272" t="s">
        <v>244</v>
      </c>
      <c r="E1083" s="273" t="s">
        <v>1012</v>
      </c>
      <c r="F1083" s="274" t="s">
        <v>1013</v>
      </c>
      <c r="G1083" s="275" t="s">
        <v>387</v>
      </c>
      <c r="H1083" s="276">
        <v>126.947</v>
      </c>
      <c r="I1083" s="277"/>
      <c r="J1083" s="278">
        <f>ROUND(I1083*H1083,2)</f>
        <v>0</v>
      </c>
      <c r="K1083" s="274" t="s">
        <v>164</v>
      </c>
      <c r="L1083" s="279"/>
      <c r="M1083" s="280" t="s">
        <v>19</v>
      </c>
      <c r="N1083" s="281" t="s">
        <v>45</v>
      </c>
      <c r="O1083" s="87"/>
      <c r="P1083" s="217">
        <f>O1083*H1083</f>
        <v>0</v>
      </c>
      <c r="Q1083" s="217">
        <v>0.0094999999999999998</v>
      </c>
      <c r="R1083" s="217">
        <f>Q1083*H1083</f>
        <v>1.2059964999999999</v>
      </c>
      <c r="S1083" s="217">
        <v>0</v>
      </c>
      <c r="T1083" s="218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19" t="s">
        <v>228</v>
      </c>
      <c r="AT1083" s="219" t="s">
        <v>244</v>
      </c>
      <c r="AU1083" s="219" t="s">
        <v>84</v>
      </c>
      <c r="AY1083" s="20" t="s">
        <v>158</v>
      </c>
      <c r="BE1083" s="220">
        <f>IF(N1083="základní",J1083,0)</f>
        <v>0</v>
      </c>
      <c r="BF1083" s="220">
        <f>IF(N1083="snížená",J1083,0)</f>
        <v>0</v>
      </c>
      <c r="BG1083" s="220">
        <f>IF(N1083="zákl. přenesená",J1083,0)</f>
        <v>0</v>
      </c>
      <c r="BH1083" s="220">
        <f>IF(N1083="sníž. přenesená",J1083,0)</f>
        <v>0</v>
      </c>
      <c r="BI1083" s="220">
        <f>IF(N1083="nulová",J1083,0)</f>
        <v>0</v>
      </c>
      <c r="BJ1083" s="20" t="s">
        <v>82</v>
      </c>
      <c r="BK1083" s="220">
        <f>ROUND(I1083*H1083,2)</f>
        <v>0</v>
      </c>
      <c r="BL1083" s="20" t="s">
        <v>165</v>
      </c>
      <c r="BM1083" s="219" t="s">
        <v>1014</v>
      </c>
    </row>
    <row r="1084" s="2" customFormat="1">
      <c r="A1084" s="41"/>
      <c r="B1084" s="42"/>
      <c r="C1084" s="43"/>
      <c r="D1084" s="221" t="s">
        <v>167</v>
      </c>
      <c r="E1084" s="43"/>
      <c r="F1084" s="222" t="s">
        <v>1013</v>
      </c>
      <c r="G1084" s="43"/>
      <c r="H1084" s="43"/>
      <c r="I1084" s="223"/>
      <c r="J1084" s="43"/>
      <c r="K1084" s="43"/>
      <c r="L1084" s="47"/>
      <c r="M1084" s="224"/>
      <c r="N1084" s="225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167</v>
      </c>
      <c r="AU1084" s="20" t="s">
        <v>84</v>
      </c>
    </row>
    <row r="1085" s="14" customFormat="1">
      <c r="A1085" s="14"/>
      <c r="B1085" s="238"/>
      <c r="C1085" s="239"/>
      <c r="D1085" s="221" t="s">
        <v>170</v>
      </c>
      <c r="E1085" s="240" t="s">
        <v>19</v>
      </c>
      <c r="F1085" s="241" t="s">
        <v>1015</v>
      </c>
      <c r="G1085" s="239"/>
      <c r="H1085" s="242">
        <v>126.947</v>
      </c>
      <c r="I1085" s="243"/>
      <c r="J1085" s="239"/>
      <c r="K1085" s="239"/>
      <c r="L1085" s="244"/>
      <c r="M1085" s="245"/>
      <c r="N1085" s="246"/>
      <c r="O1085" s="246"/>
      <c r="P1085" s="246"/>
      <c r="Q1085" s="246"/>
      <c r="R1085" s="246"/>
      <c r="S1085" s="246"/>
      <c r="T1085" s="24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8" t="s">
        <v>170</v>
      </c>
      <c r="AU1085" s="248" t="s">
        <v>84</v>
      </c>
      <c r="AV1085" s="14" t="s">
        <v>84</v>
      </c>
      <c r="AW1085" s="14" t="s">
        <v>35</v>
      </c>
      <c r="AX1085" s="14" t="s">
        <v>82</v>
      </c>
      <c r="AY1085" s="248" t="s">
        <v>158</v>
      </c>
    </row>
    <row r="1086" s="2" customFormat="1" ht="21.75" customHeight="1">
      <c r="A1086" s="41"/>
      <c r="B1086" s="42"/>
      <c r="C1086" s="208" t="s">
        <v>1016</v>
      </c>
      <c r="D1086" s="208" t="s">
        <v>160</v>
      </c>
      <c r="E1086" s="209" t="s">
        <v>1017</v>
      </c>
      <c r="F1086" s="210" t="s">
        <v>1018</v>
      </c>
      <c r="G1086" s="211" t="s">
        <v>387</v>
      </c>
      <c r="H1086" s="212">
        <v>2</v>
      </c>
      <c r="I1086" s="213"/>
      <c r="J1086" s="214">
        <f>ROUND(I1086*H1086,2)</f>
        <v>0</v>
      </c>
      <c r="K1086" s="210" t="s">
        <v>247</v>
      </c>
      <c r="L1086" s="47"/>
      <c r="M1086" s="215" t="s">
        <v>19</v>
      </c>
      <c r="N1086" s="216" t="s">
        <v>45</v>
      </c>
      <c r="O1086" s="87"/>
      <c r="P1086" s="217">
        <f>O1086*H1086</f>
        <v>0</v>
      </c>
      <c r="Q1086" s="217">
        <v>1.1000000000000001</v>
      </c>
      <c r="R1086" s="217">
        <f>Q1086*H1086</f>
        <v>2.2000000000000002</v>
      </c>
      <c r="S1086" s="217">
        <v>0</v>
      </c>
      <c r="T1086" s="218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19" t="s">
        <v>165</v>
      </c>
      <c r="AT1086" s="219" t="s">
        <v>160</v>
      </c>
      <c r="AU1086" s="219" t="s">
        <v>84</v>
      </c>
      <c r="AY1086" s="20" t="s">
        <v>158</v>
      </c>
      <c r="BE1086" s="220">
        <f>IF(N1086="základní",J1086,0)</f>
        <v>0</v>
      </c>
      <c r="BF1086" s="220">
        <f>IF(N1086="snížená",J1086,0)</f>
        <v>0</v>
      </c>
      <c r="BG1086" s="220">
        <f>IF(N1086="zákl. přenesená",J1086,0)</f>
        <v>0</v>
      </c>
      <c r="BH1086" s="220">
        <f>IF(N1086="sníž. přenesená",J1086,0)</f>
        <v>0</v>
      </c>
      <c r="BI1086" s="220">
        <f>IF(N1086="nulová",J1086,0)</f>
        <v>0</v>
      </c>
      <c r="BJ1086" s="20" t="s">
        <v>82</v>
      </c>
      <c r="BK1086" s="220">
        <f>ROUND(I1086*H1086,2)</f>
        <v>0</v>
      </c>
      <c r="BL1086" s="20" t="s">
        <v>165</v>
      </c>
      <c r="BM1086" s="219" t="s">
        <v>1019</v>
      </c>
    </row>
    <row r="1087" s="2" customFormat="1">
      <c r="A1087" s="41"/>
      <c r="B1087" s="42"/>
      <c r="C1087" s="43"/>
      <c r="D1087" s="221" t="s">
        <v>167</v>
      </c>
      <c r="E1087" s="43"/>
      <c r="F1087" s="222" t="s">
        <v>1018</v>
      </c>
      <c r="G1087" s="43"/>
      <c r="H1087" s="43"/>
      <c r="I1087" s="223"/>
      <c r="J1087" s="43"/>
      <c r="K1087" s="43"/>
      <c r="L1087" s="47"/>
      <c r="M1087" s="224"/>
      <c r="N1087" s="225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167</v>
      </c>
      <c r="AU1087" s="20" t="s">
        <v>84</v>
      </c>
    </row>
    <row r="1088" s="13" customFormat="1">
      <c r="A1088" s="13"/>
      <c r="B1088" s="228"/>
      <c r="C1088" s="229"/>
      <c r="D1088" s="221" t="s">
        <v>170</v>
      </c>
      <c r="E1088" s="230" t="s">
        <v>19</v>
      </c>
      <c r="F1088" s="231" t="s">
        <v>974</v>
      </c>
      <c r="G1088" s="229"/>
      <c r="H1088" s="230" t="s">
        <v>19</v>
      </c>
      <c r="I1088" s="232"/>
      <c r="J1088" s="229"/>
      <c r="K1088" s="229"/>
      <c r="L1088" s="233"/>
      <c r="M1088" s="234"/>
      <c r="N1088" s="235"/>
      <c r="O1088" s="235"/>
      <c r="P1088" s="235"/>
      <c r="Q1088" s="235"/>
      <c r="R1088" s="235"/>
      <c r="S1088" s="235"/>
      <c r="T1088" s="236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7" t="s">
        <v>170</v>
      </c>
      <c r="AU1088" s="237" t="s">
        <v>84</v>
      </c>
      <c r="AV1088" s="13" t="s">
        <v>82</v>
      </c>
      <c r="AW1088" s="13" t="s">
        <v>35</v>
      </c>
      <c r="AX1088" s="13" t="s">
        <v>74</v>
      </c>
      <c r="AY1088" s="237" t="s">
        <v>158</v>
      </c>
    </row>
    <row r="1089" s="14" customFormat="1">
      <c r="A1089" s="14"/>
      <c r="B1089" s="238"/>
      <c r="C1089" s="239"/>
      <c r="D1089" s="221" t="s">
        <v>170</v>
      </c>
      <c r="E1089" s="240" t="s">
        <v>19</v>
      </c>
      <c r="F1089" s="241" t="s">
        <v>1020</v>
      </c>
      <c r="G1089" s="239"/>
      <c r="H1089" s="242">
        <v>2</v>
      </c>
      <c r="I1089" s="243"/>
      <c r="J1089" s="239"/>
      <c r="K1089" s="239"/>
      <c r="L1089" s="244"/>
      <c r="M1089" s="245"/>
      <c r="N1089" s="246"/>
      <c r="O1089" s="246"/>
      <c r="P1089" s="246"/>
      <c r="Q1089" s="246"/>
      <c r="R1089" s="246"/>
      <c r="S1089" s="246"/>
      <c r="T1089" s="247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48" t="s">
        <v>170</v>
      </c>
      <c r="AU1089" s="248" t="s">
        <v>84</v>
      </c>
      <c r="AV1089" s="14" t="s">
        <v>84</v>
      </c>
      <c r="AW1089" s="14" t="s">
        <v>35</v>
      </c>
      <c r="AX1089" s="14" t="s">
        <v>74</v>
      </c>
      <c r="AY1089" s="248" t="s">
        <v>158</v>
      </c>
    </row>
    <row r="1090" s="15" customFormat="1">
      <c r="A1090" s="15"/>
      <c r="B1090" s="249"/>
      <c r="C1090" s="250"/>
      <c r="D1090" s="221" t="s">
        <v>170</v>
      </c>
      <c r="E1090" s="251" t="s">
        <v>19</v>
      </c>
      <c r="F1090" s="252" t="s">
        <v>175</v>
      </c>
      <c r="G1090" s="250"/>
      <c r="H1090" s="253">
        <v>2</v>
      </c>
      <c r="I1090" s="254"/>
      <c r="J1090" s="250"/>
      <c r="K1090" s="250"/>
      <c r="L1090" s="255"/>
      <c r="M1090" s="256"/>
      <c r="N1090" s="257"/>
      <c r="O1090" s="257"/>
      <c r="P1090" s="257"/>
      <c r="Q1090" s="257"/>
      <c r="R1090" s="257"/>
      <c r="S1090" s="257"/>
      <c r="T1090" s="258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59" t="s">
        <v>170</v>
      </c>
      <c r="AU1090" s="259" t="s">
        <v>84</v>
      </c>
      <c r="AV1090" s="15" t="s">
        <v>165</v>
      </c>
      <c r="AW1090" s="15" t="s">
        <v>35</v>
      </c>
      <c r="AX1090" s="15" t="s">
        <v>82</v>
      </c>
      <c r="AY1090" s="259" t="s">
        <v>158</v>
      </c>
    </row>
    <row r="1091" s="2" customFormat="1" ht="24.15" customHeight="1">
      <c r="A1091" s="41"/>
      <c r="B1091" s="42"/>
      <c r="C1091" s="208" t="s">
        <v>1021</v>
      </c>
      <c r="D1091" s="208" t="s">
        <v>160</v>
      </c>
      <c r="E1091" s="209" t="s">
        <v>1022</v>
      </c>
      <c r="F1091" s="210" t="s">
        <v>1023</v>
      </c>
      <c r="G1091" s="211" t="s">
        <v>105</v>
      </c>
      <c r="H1091" s="212">
        <v>858.04999999999995</v>
      </c>
      <c r="I1091" s="213"/>
      <c r="J1091" s="214">
        <f>ROUND(I1091*H1091,2)</f>
        <v>0</v>
      </c>
      <c r="K1091" s="210" t="s">
        <v>164</v>
      </c>
      <c r="L1091" s="47"/>
      <c r="M1091" s="215" t="s">
        <v>19</v>
      </c>
      <c r="N1091" s="216" t="s">
        <v>45</v>
      </c>
      <c r="O1091" s="87"/>
      <c r="P1091" s="217">
        <f>O1091*H1091</f>
        <v>0</v>
      </c>
      <c r="Q1091" s="217">
        <v>0.00012999999999999999</v>
      </c>
      <c r="R1091" s="217">
        <f>Q1091*H1091</f>
        <v>0.11154649999999998</v>
      </c>
      <c r="S1091" s="217">
        <v>0</v>
      </c>
      <c r="T1091" s="218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19" t="s">
        <v>165</v>
      </c>
      <c r="AT1091" s="219" t="s">
        <v>160</v>
      </c>
      <c r="AU1091" s="219" t="s">
        <v>84</v>
      </c>
      <c r="AY1091" s="20" t="s">
        <v>158</v>
      </c>
      <c r="BE1091" s="220">
        <f>IF(N1091="základní",J1091,0)</f>
        <v>0</v>
      </c>
      <c r="BF1091" s="220">
        <f>IF(N1091="snížená",J1091,0)</f>
        <v>0</v>
      </c>
      <c r="BG1091" s="220">
        <f>IF(N1091="zákl. přenesená",J1091,0)</f>
        <v>0</v>
      </c>
      <c r="BH1091" s="220">
        <f>IF(N1091="sníž. přenesená",J1091,0)</f>
        <v>0</v>
      </c>
      <c r="BI1091" s="220">
        <f>IF(N1091="nulová",J1091,0)</f>
        <v>0</v>
      </c>
      <c r="BJ1091" s="20" t="s">
        <v>82</v>
      </c>
      <c r="BK1091" s="220">
        <f>ROUND(I1091*H1091,2)</f>
        <v>0</v>
      </c>
      <c r="BL1091" s="20" t="s">
        <v>165</v>
      </c>
      <c r="BM1091" s="219" t="s">
        <v>1024</v>
      </c>
    </row>
    <row r="1092" s="2" customFormat="1">
      <c r="A1092" s="41"/>
      <c r="B1092" s="42"/>
      <c r="C1092" s="43"/>
      <c r="D1092" s="221" t="s">
        <v>167</v>
      </c>
      <c r="E1092" s="43"/>
      <c r="F1092" s="222" t="s">
        <v>1023</v>
      </c>
      <c r="G1092" s="43"/>
      <c r="H1092" s="43"/>
      <c r="I1092" s="223"/>
      <c r="J1092" s="43"/>
      <c r="K1092" s="43"/>
      <c r="L1092" s="47"/>
      <c r="M1092" s="224"/>
      <c r="N1092" s="225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167</v>
      </c>
      <c r="AU1092" s="20" t="s">
        <v>84</v>
      </c>
    </row>
    <row r="1093" s="2" customFormat="1">
      <c r="A1093" s="41"/>
      <c r="B1093" s="42"/>
      <c r="C1093" s="43"/>
      <c r="D1093" s="226" t="s">
        <v>168</v>
      </c>
      <c r="E1093" s="43"/>
      <c r="F1093" s="227" t="s">
        <v>1025</v>
      </c>
      <c r="G1093" s="43"/>
      <c r="H1093" s="43"/>
      <c r="I1093" s="223"/>
      <c r="J1093" s="43"/>
      <c r="K1093" s="43"/>
      <c r="L1093" s="47"/>
      <c r="M1093" s="224"/>
      <c r="N1093" s="225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168</v>
      </c>
      <c r="AU1093" s="20" t="s">
        <v>84</v>
      </c>
    </row>
    <row r="1094" s="13" customFormat="1">
      <c r="A1094" s="13"/>
      <c r="B1094" s="228"/>
      <c r="C1094" s="229"/>
      <c r="D1094" s="221" t="s">
        <v>170</v>
      </c>
      <c r="E1094" s="230" t="s">
        <v>19</v>
      </c>
      <c r="F1094" s="231" t="s">
        <v>276</v>
      </c>
      <c r="G1094" s="229"/>
      <c r="H1094" s="230" t="s">
        <v>19</v>
      </c>
      <c r="I1094" s="232"/>
      <c r="J1094" s="229"/>
      <c r="K1094" s="229"/>
      <c r="L1094" s="233"/>
      <c r="M1094" s="234"/>
      <c r="N1094" s="235"/>
      <c r="O1094" s="235"/>
      <c r="P1094" s="235"/>
      <c r="Q1094" s="235"/>
      <c r="R1094" s="235"/>
      <c r="S1094" s="235"/>
      <c r="T1094" s="23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7" t="s">
        <v>170</v>
      </c>
      <c r="AU1094" s="237" t="s">
        <v>84</v>
      </c>
      <c r="AV1094" s="13" t="s">
        <v>82</v>
      </c>
      <c r="AW1094" s="13" t="s">
        <v>35</v>
      </c>
      <c r="AX1094" s="13" t="s">
        <v>74</v>
      </c>
      <c r="AY1094" s="237" t="s">
        <v>158</v>
      </c>
    </row>
    <row r="1095" s="13" customFormat="1">
      <c r="A1095" s="13"/>
      <c r="B1095" s="228"/>
      <c r="C1095" s="229"/>
      <c r="D1095" s="221" t="s">
        <v>170</v>
      </c>
      <c r="E1095" s="230" t="s">
        <v>19</v>
      </c>
      <c r="F1095" s="231" t="s">
        <v>1026</v>
      </c>
      <c r="G1095" s="229"/>
      <c r="H1095" s="230" t="s">
        <v>19</v>
      </c>
      <c r="I1095" s="232"/>
      <c r="J1095" s="229"/>
      <c r="K1095" s="229"/>
      <c r="L1095" s="233"/>
      <c r="M1095" s="234"/>
      <c r="N1095" s="235"/>
      <c r="O1095" s="235"/>
      <c r="P1095" s="235"/>
      <c r="Q1095" s="235"/>
      <c r="R1095" s="235"/>
      <c r="S1095" s="235"/>
      <c r="T1095" s="236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7" t="s">
        <v>170</v>
      </c>
      <c r="AU1095" s="237" t="s">
        <v>84</v>
      </c>
      <c r="AV1095" s="13" t="s">
        <v>82</v>
      </c>
      <c r="AW1095" s="13" t="s">
        <v>35</v>
      </c>
      <c r="AX1095" s="13" t="s">
        <v>74</v>
      </c>
      <c r="AY1095" s="237" t="s">
        <v>158</v>
      </c>
    </row>
    <row r="1096" s="14" customFormat="1">
      <c r="A1096" s="14"/>
      <c r="B1096" s="238"/>
      <c r="C1096" s="239"/>
      <c r="D1096" s="221" t="s">
        <v>170</v>
      </c>
      <c r="E1096" s="240" t="s">
        <v>19</v>
      </c>
      <c r="F1096" s="241" t="s">
        <v>1027</v>
      </c>
      <c r="G1096" s="239"/>
      <c r="H1096" s="242">
        <v>858.04999999999995</v>
      </c>
      <c r="I1096" s="243"/>
      <c r="J1096" s="239"/>
      <c r="K1096" s="239"/>
      <c r="L1096" s="244"/>
      <c r="M1096" s="245"/>
      <c r="N1096" s="246"/>
      <c r="O1096" s="246"/>
      <c r="P1096" s="246"/>
      <c r="Q1096" s="246"/>
      <c r="R1096" s="246"/>
      <c r="S1096" s="246"/>
      <c r="T1096" s="247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8" t="s">
        <v>170</v>
      </c>
      <c r="AU1096" s="248" t="s">
        <v>84</v>
      </c>
      <c r="AV1096" s="14" t="s">
        <v>84</v>
      </c>
      <c r="AW1096" s="14" t="s">
        <v>35</v>
      </c>
      <c r="AX1096" s="14" t="s">
        <v>74</v>
      </c>
      <c r="AY1096" s="248" t="s">
        <v>158</v>
      </c>
    </row>
    <row r="1097" s="15" customFormat="1">
      <c r="A1097" s="15"/>
      <c r="B1097" s="249"/>
      <c r="C1097" s="250"/>
      <c r="D1097" s="221" t="s">
        <v>170</v>
      </c>
      <c r="E1097" s="251" t="s">
        <v>19</v>
      </c>
      <c r="F1097" s="252" t="s">
        <v>175</v>
      </c>
      <c r="G1097" s="250"/>
      <c r="H1097" s="253">
        <v>858.04999999999995</v>
      </c>
      <c r="I1097" s="254"/>
      <c r="J1097" s="250"/>
      <c r="K1097" s="250"/>
      <c r="L1097" s="255"/>
      <c r="M1097" s="256"/>
      <c r="N1097" s="257"/>
      <c r="O1097" s="257"/>
      <c r="P1097" s="257"/>
      <c r="Q1097" s="257"/>
      <c r="R1097" s="257"/>
      <c r="S1097" s="257"/>
      <c r="T1097" s="258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9" t="s">
        <v>170</v>
      </c>
      <c r="AU1097" s="259" t="s">
        <v>84</v>
      </c>
      <c r="AV1097" s="15" t="s">
        <v>165</v>
      </c>
      <c r="AW1097" s="15" t="s">
        <v>35</v>
      </c>
      <c r="AX1097" s="15" t="s">
        <v>82</v>
      </c>
      <c r="AY1097" s="259" t="s">
        <v>158</v>
      </c>
    </row>
    <row r="1098" s="2" customFormat="1" ht="24.15" customHeight="1">
      <c r="A1098" s="41"/>
      <c r="B1098" s="42"/>
      <c r="C1098" s="208" t="s">
        <v>1028</v>
      </c>
      <c r="D1098" s="208" t="s">
        <v>160</v>
      </c>
      <c r="E1098" s="209" t="s">
        <v>1029</v>
      </c>
      <c r="F1098" s="210" t="s">
        <v>1030</v>
      </c>
      <c r="G1098" s="211" t="s">
        <v>105</v>
      </c>
      <c r="H1098" s="212">
        <v>858.04999999999995</v>
      </c>
      <c r="I1098" s="213"/>
      <c r="J1098" s="214">
        <f>ROUND(I1098*H1098,2)</f>
        <v>0</v>
      </c>
      <c r="K1098" s="210" t="s">
        <v>164</v>
      </c>
      <c r="L1098" s="47"/>
      <c r="M1098" s="215" t="s">
        <v>19</v>
      </c>
      <c r="N1098" s="216" t="s">
        <v>45</v>
      </c>
      <c r="O1098" s="87"/>
      <c r="P1098" s="217">
        <f>O1098*H1098</f>
        <v>0</v>
      </c>
      <c r="Q1098" s="217">
        <v>4.0000000000000003E-05</v>
      </c>
      <c r="R1098" s="217">
        <f>Q1098*H1098</f>
        <v>0.034321999999999998</v>
      </c>
      <c r="S1098" s="217">
        <v>0</v>
      </c>
      <c r="T1098" s="218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19" t="s">
        <v>165</v>
      </c>
      <c r="AT1098" s="219" t="s">
        <v>160</v>
      </c>
      <c r="AU1098" s="219" t="s">
        <v>84</v>
      </c>
      <c r="AY1098" s="20" t="s">
        <v>158</v>
      </c>
      <c r="BE1098" s="220">
        <f>IF(N1098="základní",J1098,0)</f>
        <v>0</v>
      </c>
      <c r="BF1098" s="220">
        <f>IF(N1098="snížená",J1098,0)</f>
        <v>0</v>
      </c>
      <c r="BG1098" s="220">
        <f>IF(N1098="zákl. přenesená",J1098,0)</f>
        <v>0</v>
      </c>
      <c r="BH1098" s="220">
        <f>IF(N1098="sníž. přenesená",J1098,0)</f>
        <v>0</v>
      </c>
      <c r="BI1098" s="220">
        <f>IF(N1098="nulová",J1098,0)</f>
        <v>0</v>
      </c>
      <c r="BJ1098" s="20" t="s">
        <v>82</v>
      </c>
      <c r="BK1098" s="220">
        <f>ROUND(I1098*H1098,2)</f>
        <v>0</v>
      </c>
      <c r="BL1098" s="20" t="s">
        <v>165</v>
      </c>
      <c r="BM1098" s="219" t="s">
        <v>1031</v>
      </c>
    </row>
    <row r="1099" s="2" customFormat="1">
      <c r="A1099" s="41"/>
      <c r="B1099" s="42"/>
      <c r="C1099" s="43"/>
      <c r="D1099" s="221" t="s">
        <v>167</v>
      </c>
      <c r="E1099" s="43"/>
      <c r="F1099" s="222" t="s">
        <v>1030</v>
      </c>
      <c r="G1099" s="43"/>
      <c r="H1099" s="43"/>
      <c r="I1099" s="223"/>
      <c r="J1099" s="43"/>
      <c r="K1099" s="43"/>
      <c r="L1099" s="47"/>
      <c r="M1099" s="224"/>
      <c r="N1099" s="225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167</v>
      </c>
      <c r="AU1099" s="20" t="s">
        <v>84</v>
      </c>
    </row>
    <row r="1100" s="2" customFormat="1">
      <c r="A1100" s="41"/>
      <c r="B1100" s="42"/>
      <c r="C1100" s="43"/>
      <c r="D1100" s="226" t="s">
        <v>168</v>
      </c>
      <c r="E1100" s="43"/>
      <c r="F1100" s="227" t="s">
        <v>1032</v>
      </c>
      <c r="G1100" s="43"/>
      <c r="H1100" s="43"/>
      <c r="I1100" s="223"/>
      <c r="J1100" s="43"/>
      <c r="K1100" s="43"/>
      <c r="L1100" s="47"/>
      <c r="M1100" s="224"/>
      <c r="N1100" s="225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168</v>
      </c>
      <c r="AU1100" s="20" t="s">
        <v>84</v>
      </c>
    </row>
    <row r="1101" s="13" customFormat="1">
      <c r="A1101" s="13"/>
      <c r="B1101" s="228"/>
      <c r="C1101" s="229"/>
      <c r="D1101" s="221" t="s">
        <v>170</v>
      </c>
      <c r="E1101" s="230" t="s">
        <v>19</v>
      </c>
      <c r="F1101" s="231" t="s">
        <v>276</v>
      </c>
      <c r="G1101" s="229"/>
      <c r="H1101" s="230" t="s">
        <v>19</v>
      </c>
      <c r="I1101" s="232"/>
      <c r="J1101" s="229"/>
      <c r="K1101" s="229"/>
      <c r="L1101" s="233"/>
      <c r="M1101" s="234"/>
      <c r="N1101" s="235"/>
      <c r="O1101" s="235"/>
      <c r="P1101" s="235"/>
      <c r="Q1101" s="235"/>
      <c r="R1101" s="235"/>
      <c r="S1101" s="235"/>
      <c r="T1101" s="236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7" t="s">
        <v>170</v>
      </c>
      <c r="AU1101" s="237" t="s">
        <v>84</v>
      </c>
      <c r="AV1101" s="13" t="s">
        <v>82</v>
      </c>
      <c r="AW1101" s="13" t="s">
        <v>35</v>
      </c>
      <c r="AX1101" s="13" t="s">
        <v>74</v>
      </c>
      <c r="AY1101" s="237" t="s">
        <v>158</v>
      </c>
    </row>
    <row r="1102" s="13" customFormat="1">
      <c r="A1102" s="13"/>
      <c r="B1102" s="228"/>
      <c r="C1102" s="229"/>
      <c r="D1102" s="221" t="s">
        <v>170</v>
      </c>
      <c r="E1102" s="230" t="s">
        <v>19</v>
      </c>
      <c r="F1102" s="231" t="s">
        <v>1026</v>
      </c>
      <c r="G1102" s="229"/>
      <c r="H1102" s="230" t="s">
        <v>19</v>
      </c>
      <c r="I1102" s="232"/>
      <c r="J1102" s="229"/>
      <c r="K1102" s="229"/>
      <c r="L1102" s="233"/>
      <c r="M1102" s="234"/>
      <c r="N1102" s="235"/>
      <c r="O1102" s="235"/>
      <c r="P1102" s="235"/>
      <c r="Q1102" s="235"/>
      <c r="R1102" s="235"/>
      <c r="S1102" s="235"/>
      <c r="T1102" s="23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7" t="s">
        <v>170</v>
      </c>
      <c r="AU1102" s="237" t="s">
        <v>84</v>
      </c>
      <c r="AV1102" s="13" t="s">
        <v>82</v>
      </c>
      <c r="AW1102" s="13" t="s">
        <v>35</v>
      </c>
      <c r="AX1102" s="13" t="s">
        <v>74</v>
      </c>
      <c r="AY1102" s="237" t="s">
        <v>158</v>
      </c>
    </row>
    <row r="1103" s="14" customFormat="1">
      <c r="A1103" s="14"/>
      <c r="B1103" s="238"/>
      <c r="C1103" s="239"/>
      <c r="D1103" s="221" t="s">
        <v>170</v>
      </c>
      <c r="E1103" s="240" t="s">
        <v>19</v>
      </c>
      <c r="F1103" s="241" t="s">
        <v>1027</v>
      </c>
      <c r="G1103" s="239"/>
      <c r="H1103" s="242">
        <v>858.04999999999995</v>
      </c>
      <c r="I1103" s="243"/>
      <c r="J1103" s="239"/>
      <c r="K1103" s="239"/>
      <c r="L1103" s="244"/>
      <c r="M1103" s="245"/>
      <c r="N1103" s="246"/>
      <c r="O1103" s="246"/>
      <c r="P1103" s="246"/>
      <c r="Q1103" s="246"/>
      <c r="R1103" s="246"/>
      <c r="S1103" s="246"/>
      <c r="T1103" s="24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8" t="s">
        <v>170</v>
      </c>
      <c r="AU1103" s="248" t="s">
        <v>84</v>
      </c>
      <c r="AV1103" s="14" t="s">
        <v>84</v>
      </c>
      <c r="AW1103" s="14" t="s">
        <v>35</v>
      </c>
      <c r="AX1103" s="14" t="s">
        <v>74</v>
      </c>
      <c r="AY1103" s="248" t="s">
        <v>158</v>
      </c>
    </row>
    <row r="1104" s="15" customFormat="1">
      <c r="A1104" s="15"/>
      <c r="B1104" s="249"/>
      <c r="C1104" s="250"/>
      <c r="D1104" s="221" t="s">
        <v>170</v>
      </c>
      <c r="E1104" s="251" t="s">
        <v>19</v>
      </c>
      <c r="F1104" s="252" t="s">
        <v>175</v>
      </c>
      <c r="G1104" s="250"/>
      <c r="H1104" s="253">
        <v>858.04999999999995</v>
      </c>
      <c r="I1104" s="254"/>
      <c r="J1104" s="250"/>
      <c r="K1104" s="250"/>
      <c r="L1104" s="255"/>
      <c r="M1104" s="256"/>
      <c r="N1104" s="257"/>
      <c r="O1104" s="257"/>
      <c r="P1104" s="257"/>
      <c r="Q1104" s="257"/>
      <c r="R1104" s="257"/>
      <c r="S1104" s="257"/>
      <c r="T1104" s="258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59" t="s">
        <v>170</v>
      </c>
      <c r="AU1104" s="259" t="s">
        <v>84</v>
      </c>
      <c r="AV1104" s="15" t="s">
        <v>165</v>
      </c>
      <c r="AW1104" s="15" t="s">
        <v>35</v>
      </c>
      <c r="AX1104" s="15" t="s">
        <v>82</v>
      </c>
      <c r="AY1104" s="259" t="s">
        <v>158</v>
      </c>
    </row>
    <row r="1105" s="2" customFormat="1" ht="21.75" customHeight="1">
      <c r="A1105" s="41"/>
      <c r="B1105" s="42"/>
      <c r="C1105" s="208" t="s">
        <v>1033</v>
      </c>
      <c r="D1105" s="208" t="s">
        <v>160</v>
      </c>
      <c r="E1105" s="209" t="s">
        <v>1034</v>
      </c>
      <c r="F1105" s="210" t="s">
        <v>1035</v>
      </c>
      <c r="G1105" s="211" t="s">
        <v>387</v>
      </c>
      <c r="H1105" s="212">
        <v>2</v>
      </c>
      <c r="I1105" s="213"/>
      <c r="J1105" s="214">
        <f>ROUND(I1105*H1105,2)</f>
        <v>0</v>
      </c>
      <c r="K1105" s="210" t="s">
        <v>164</v>
      </c>
      <c r="L1105" s="47"/>
      <c r="M1105" s="215" t="s">
        <v>19</v>
      </c>
      <c r="N1105" s="216" t="s">
        <v>45</v>
      </c>
      <c r="O1105" s="87"/>
      <c r="P1105" s="217">
        <f>O1105*H1105</f>
        <v>0</v>
      </c>
      <c r="Q1105" s="217">
        <v>0.0068799999999999998</v>
      </c>
      <c r="R1105" s="217">
        <f>Q1105*H1105</f>
        <v>0.01376</v>
      </c>
      <c r="S1105" s="217">
        <v>0</v>
      </c>
      <c r="T1105" s="218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19" t="s">
        <v>165</v>
      </c>
      <c r="AT1105" s="219" t="s">
        <v>160</v>
      </c>
      <c r="AU1105" s="219" t="s">
        <v>84</v>
      </c>
      <c r="AY1105" s="20" t="s">
        <v>158</v>
      </c>
      <c r="BE1105" s="220">
        <f>IF(N1105="základní",J1105,0)</f>
        <v>0</v>
      </c>
      <c r="BF1105" s="220">
        <f>IF(N1105="snížená",J1105,0)</f>
        <v>0</v>
      </c>
      <c r="BG1105" s="220">
        <f>IF(N1105="zákl. přenesená",J1105,0)</f>
        <v>0</v>
      </c>
      <c r="BH1105" s="220">
        <f>IF(N1105="sníž. přenesená",J1105,0)</f>
        <v>0</v>
      </c>
      <c r="BI1105" s="220">
        <f>IF(N1105="nulová",J1105,0)</f>
        <v>0</v>
      </c>
      <c r="BJ1105" s="20" t="s">
        <v>82</v>
      </c>
      <c r="BK1105" s="220">
        <f>ROUND(I1105*H1105,2)</f>
        <v>0</v>
      </c>
      <c r="BL1105" s="20" t="s">
        <v>165</v>
      </c>
      <c r="BM1105" s="219" t="s">
        <v>1036</v>
      </c>
    </row>
    <row r="1106" s="2" customFormat="1">
      <c r="A1106" s="41"/>
      <c r="B1106" s="42"/>
      <c r="C1106" s="43"/>
      <c r="D1106" s="221" t="s">
        <v>167</v>
      </c>
      <c r="E1106" s="43"/>
      <c r="F1106" s="222" t="s">
        <v>1035</v>
      </c>
      <c r="G1106" s="43"/>
      <c r="H1106" s="43"/>
      <c r="I1106" s="223"/>
      <c r="J1106" s="43"/>
      <c r="K1106" s="43"/>
      <c r="L1106" s="47"/>
      <c r="M1106" s="224"/>
      <c r="N1106" s="225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167</v>
      </c>
      <c r="AU1106" s="20" t="s">
        <v>84</v>
      </c>
    </row>
    <row r="1107" s="2" customFormat="1">
      <c r="A1107" s="41"/>
      <c r="B1107" s="42"/>
      <c r="C1107" s="43"/>
      <c r="D1107" s="226" t="s">
        <v>168</v>
      </c>
      <c r="E1107" s="43"/>
      <c r="F1107" s="227" t="s">
        <v>1037</v>
      </c>
      <c r="G1107" s="43"/>
      <c r="H1107" s="43"/>
      <c r="I1107" s="223"/>
      <c r="J1107" s="43"/>
      <c r="K1107" s="43"/>
      <c r="L1107" s="47"/>
      <c r="M1107" s="224"/>
      <c r="N1107" s="225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168</v>
      </c>
      <c r="AU1107" s="20" t="s">
        <v>84</v>
      </c>
    </row>
    <row r="1108" s="2" customFormat="1" ht="16.5" customHeight="1">
      <c r="A1108" s="41"/>
      <c r="B1108" s="42"/>
      <c r="C1108" s="272" t="s">
        <v>1038</v>
      </c>
      <c r="D1108" s="272" t="s">
        <v>244</v>
      </c>
      <c r="E1108" s="273" t="s">
        <v>1039</v>
      </c>
      <c r="F1108" s="274" t="s">
        <v>1040</v>
      </c>
      <c r="G1108" s="275" t="s">
        <v>387</v>
      </c>
      <c r="H1108" s="276">
        <v>1</v>
      </c>
      <c r="I1108" s="277"/>
      <c r="J1108" s="278">
        <f>ROUND(I1108*H1108,2)</f>
        <v>0</v>
      </c>
      <c r="K1108" s="274" t="s">
        <v>247</v>
      </c>
      <c r="L1108" s="279"/>
      <c r="M1108" s="280" t="s">
        <v>19</v>
      </c>
      <c r="N1108" s="281" t="s">
        <v>45</v>
      </c>
      <c r="O1108" s="87"/>
      <c r="P1108" s="217">
        <f>O1108*H1108</f>
        <v>0</v>
      </c>
      <c r="Q1108" s="217">
        <v>0</v>
      </c>
      <c r="R1108" s="217">
        <f>Q1108*H1108</f>
        <v>0</v>
      </c>
      <c r="S1108" s="217">
        <v>0</v>
      </c>
      <c r="T1108" s="218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9" t="s">
        <v>228</v>
      </c>
      <c r="AT1108" s="219" t="s">
        <v>244</v>
      </c>
      <c r="AU1108" s="219" t="s">
        <v>84</v>
      </c>
      <c r="AY1108" s="20" t="s">
        <v>158</v>
      </c>
      <c r="BE1108" s="220">
        <f>IF(N1108="základní",J1108,0)</f>
        <v>0</v>
      </c>
      <c r="BF1108" s="220">
        <f>IF(N1108="snížená",J1108,0)</f>
        <v>0</v>
      </c>
      <c r="BG1108" s="220">
        <f>IF(N1108="zákl. přenesená",J1108,0)</f>
        <v>0</v>
      </c>
      <c r="BH1108" s="220">
        <f>IF(N1108="sníž. přenesená",J1108,0)</f>
        <v>0</v>
      </c>
      <c r="BI1108" s="220">
        <f>IF(N1108="nulová",J1108,0)</f>
        <v>0</v>
      </c>
      <c r="BJ1108" s="20" t="s">
        <v>82</v>
      </c>
      <c r="BK1108" s="220">
        <f>ROUND(I1108*H1108,2)</f>
        <v>0</v>
      </c>
      <c r="BL1108" s="20" t="s">
        <v>165</v>
      </c>
      <c r="BM1108" s="219" t="s">
        <v>1041</v>
      </c>
    </row>
    <row r="1109" s="2" customFormat="1">
      <c r="A1109" s="41"/>
      <c r="B1109" s="42"/>
      <c r="C1109" s="43"/>
      <c r="D1109" s="221" t="s">
        <v>167</v>
      </c>
      <c r="E1109" s="43"/>
      <c r="F1109" s="222" t="s">
        <v>1040</v>
      </c>
      <c r="G1109" s="43"/>
      <c r="H1109" s="43"/>
      <c r="I1109" s="223"/>
      <c r="J1109" s="43"/>
      <c r="K1109" s="43"/>
      <c r="L1109" s="47"/>
      <c r="M1109" s="224"/>
      <c r="N1109" s="225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167</v>
      </c>
      <c r="AU1109" s="20" t="s">
        <v>84</v>
      </c>
    </row>
    <row r="1110" s="13" customFormat="1">
      <c r="A1110" s="13"/>
      <c r="B1110" s="228"/>
      <c r="C1110" s="229"/>
      <c r="D1110" s="221" t="s">
        <v>170</v>
      </c>
      <c r="E1110" s="230" t="s">
        <v>19</v>
      </c>
      <c r="F1110" s="231" t="s">
        <v>974</v>
      </c>
      <c r="G1110" s="229"/>
      <c r="H1110" s="230" t="s">
        <v>19</v>
      </c>
      <c r="I1110" s="232"/>
      <c r="J1110" s="229"/>
      <c r="K1110" s="229"/>
      <c r="L1110" s="233"/>
      <c r="M1110" s="234"/>
      <c r="N1110" s="235"/>
      <c r="O1110" s="235"/>
      <c r="P1110" s="235"/>
      <c r="Q1110" s="235"/>
      <c r="R1110" s="235"/>
      <c r="S1110" s="235"/>
      <c r="T1110" s="236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7" t="s">
        <v>170</v>
      </c>
      <c r="AU1110" s="237" t="s">
        <v>84</v>
      </c>
      <c r="AV1110" s="13" t="s">
        <v>82</v>
      </c>
      <c r="AW1110" s="13" t="s">
        <v>35</v>
      </c>
      <c r="AX1110" s="13" t="s">
        <v>74</v>
      </c>
      <c r="AY1110" s="237" t="s">
        <v>158</v>
      </c>
    </row>
    <row r="1111" s="14" customFormat="1">
      <c r="A1111" s="14"/>
      <c r="B1111" s="238"/>
      <c r="C1111" s="239"/>
      <c r="D1111" s="221" t="s">
        <v>170</v>
      </c>
      <c r="E1111" s="240" t="s">
        <v>19</v>
      </c>
      <c r="F1111" s="241" t="s">
        <v>1042</v>
      </c>
      <c r="G1111" s="239"/>
      <c r="H1111" s="242">
        <v>1</v>
      </c>
      <c r="I1111" s="243"/>
      <c r="J1111" s="239"/>
      <c r="K1111" s="239"/>
      <c r="L1111" s="244"/>
      <c r="M1111" s="245"/>
      <c r="N1111" s="246"/>
      <c r="O1111" s="246"/>
      <c r="P1111" s="246"/>
      <c r="Q1111" s="246"/>
      <c r="R1111" s="246"/>
      <c r="S1111" s="246"/>
      <c r="T1111" s="247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8" t="s">
        <v>170</v>
      </c>
      <c r="AU1111" s="248" t="s">
        <v>84</v>
      </c>
      <c r="AV1111" s="14" t="s">
        <v>84</v>
      </c>
      <c r="AW1111" s="14" t="s">
        <v>35</v>
      </c>
      <c r="AX1111" s="14" t="s">
        <v>74</v>
      </c>
      <c r="AY1111" s="248" t="s">
        <v>158</v>
      </c>
    </row>
    <row r="1112" s="15" customFormat="1">
      <c r="A1112" s="15"/>
      <c r="B1112" s="249"/>
      <c r="C1112" s="250"/>
      <c r="D1112" s="221" t="s">
        <v>170</v>
      </c>
      <c r="E1112" s="251" t="s">
        <v>19</v>
      </c>
      <c r="F1112" s="252" t="s">
        <v>175</v>
      </c>
      <c r="G1112" s="250"/>
      <c r="H1112" s="253">
        <v>1</v>
      </c>
      <c r="I1112" s="254"/>
      <c r="J1112" s="250"/>
      <c r="K1112" s="250"/>
      <c r="L1112" s="255"/>
      <c r="M1112" s="256"/>
      <c r="N1112" s="257"/>
      <c r="O1112" s="257"/>
      <c r="P1112" s="257"/>
      <c r="Q1112" s="257"/>
      <c r="R1112" s="257"/>
      <c r="S1112" s="257"/>
      <c r="T1112" s="258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59" t="s">
        <v>170</v>
      </c>
      <c r="AU1112" s="259" t="s">
        <v>84</v>
      </c>
      <c r="AV1112" s="15" t="s">
        <v>165</v>
      </c>
      <c r="AW1112" s="15" t="s">
        <v>35</v>
      </c>
      <c r="AX1112" s="15" t="s">
        <v>82</v>
      </c>
      <c r="AY1112" s="259" t="s">
        <v>158</v>
      </c>
    </row>
    <row r="1113" s="2" customFormat="1" ht="16.5" customHeight="1">
      <c r="A1113" s="41"/>
      <c r="B1113" s="42"/>
      <c r="C1113" s="272" t="s">
        <v>1043</v>
      </c>
      <c r="D1113" s="272" t="s">
        <v>244</v>
      </c>
      <c r="E1113" s="273" t="s">
        <v>1044</v>
      </c>
      <c r="F1113" s="274" t="s">
        <v>1045</v>
      </c>
      <c r="G1113" s="275" t="s">
        <v>387</v>
      </c>
      <c r="H1113" s="276">
        <v>1</v>
      </c>
      <c r="I1113" s="277"/>
      <c r="J1113" s="278">
        <f>ROUND(I1113*H1113,2)</f>
        <v>0</v>
      </c>
      <c r="K1113" s="274" t="s">
        <v>247</v>
      </c>
      <c r="L1113" s="279"/>
      <c r="M1113" s="280" t="s">
        <v>19</v>
      </c>
      <c r="N1113" s="281" t="s">
        <v>45</v>
      </c>
      <c r="O1113" s="87"/>
      <c r="P1113" s="217">
        <f>O1113*H1113</f>
        <v>0</v>
      </c>
      <c r="Q1113" s="217">
        <v>0</v>
      </c>
      <c r="R1113" s="217">
        <f>Q1113*H1113</f>
        <v>0</v>
      </c>
      <c r="S1113" s="217">
        <v>0</v>
      </c>
      <c r="T1113" s="218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19" t="s">
        <v>228</v>
      </c>
      <c r="AT1113" s="219" t="s">
        <v>244</v>
      </c>
      <c r="AU1113" s="219" t="s">
        <v>84</v>
      </c>
      <c r="AY1113" s="20" t="s">
        <v>158</v>
      </c>
      <c r="BE1113" s="220">
        <f>IF(N1113="základní",J1113,0)</f>
        <v>0</v>
      </c>
      <c r="BF1113" s="220">
        <f>IF(N1113="snížená",J1113,0)</f>
        <v>0</v>
      </c>
      <c r="BG1113" s="220">
        <f>IF(N1113="zákl. přenesená",J1113,0)</f>
        <v>0</v>
      </c>
      <c r="BH1113" s="220">
        <f>IF(N1113="sníž. přenesená",J1113,0)</f>
        <v>0</v>
      </c>
      <c r="BI1113" s="220">
        <f>IF(N1113="nulová",J1113,0)</f>
        <v>0</v>
      </c>
      <c r="BJ1113" s="20" t="s">
        <v>82</v>
      </c>
      <c r="BK1113" s="220">
        <f>ROUND(I1113*H1113,2)</f>
        <v>0</v>
      </c>
      <c r="BL1113" s="20" t="s">
        <v>165</v>
      </c>
      <c r="BM1113" s="219" t="s">
        <v>1046</v>
      </c>
    </row>
    <row r="1114" s="2" customFormat="1">
      <c r="A1114" s="41"/>
      <c r="B1114" s="42"/>
      <c r="C1114" s="43"/>
      <c r="D1114" s="221" t="s">
        <v>167</v>
      </c>
      <c r="E1114" s="43"/>
      <c r="F1114" s="222" t="s">
        <v>1045</v>
      </c>
      <c r="G1114" s="43"/>
      <c r="H1114" s="43"/>
      <c r="I1114" s="223"/>
      <c r="J1114" s="43"/>
      <c r="K1114" s="43"/>
      <c r="L1114" s="47"/>
      <c r="M1114" s="224"/>
      <c r="N1114" s="225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167</v>
      </c>
      <c r="AU1114" s="20" t="s">
        <v>84</v>
      </c>
    </row>
    <row r="1115" s="13" customFormat="1">
      <c r="A1115" s="13"/>
      <c r="B1115" s="228"/>
      <c r="C1115" s="229"/>
      <c r="D1115" s="221" t="s">
        <v>170</v>
      </c>
      <c r="E1115" s="230" t="s">
        <v>19</v>
      </c>
      <c r="F1115" s="231" t="s">
        <v>974</v>
      </c>
      <c r="G1115" s="229"/>
      <c r="H1115" s="230" t="s">
        <v>19</v>
      </c>
      <c r="I1115" s="232"/>
      <c r="J1115" s="229"/>
      <c r="K1115" s="229"/>
      <c r="L1115" s="233"/>
      <c r="M1115" s="234"/>
      <c r="N1115" s="235"/>
      <c r="O1115" s="235"/>
      <c r="P1115" s="235"/>
      <c r="Q1115" s="235"/>
      <c r="R1115" s="235"/>
      <c r="S1115" s="235"/>
      <c r="T1115" s="236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7" t="s">
        <v>170</v>
      </c>
      <c r="AU1115" s="237" t="s">
        <v>84</v>
      </c>
      <c r="AV1115" s="13" t="s">
        <v>82</v>
      </c>
      <c r="AW1115" s="13" t="s">
        <v>35</v>
      </c>
      <c r="AX1115" s="13" t="s">
        <v>74</v>
      </c>
      <c r="AY1115" s="237" t="s">
        <v>158</v>
      </c>
    </row>
    <row r="1116" s="14" customFormat="1">
      <c r="A1116" s="14"/>
      <c r="B1116" s="238"/>
      <c r="C1116" s="239"/>
      <c r="D1116" s="221" t="s">
        <v>170</v>
      </c>
      <c r="E1116" s="240" t="s">
        <v>19</v>
      </c>
      <c r="F1116" s="241" t="s">
        <v>1047</v>
      </c>
      <c r="G1116" s="239"/>
      <c r="H1116" s="242">
        <v>1</v>
      </c>
      <c r="I1116" s="243"/>
      <c r="J1116" s="239"/>
      <c r="K1116" s="239"/>
      <c r="L1116" s="244"/>
      <c r="M1116" s="245"/>
      <c r="N1116" s="246"/>
      <c r="O1116" s="246"/>
      <c r="P1116" s="246"/>
      <c r="Q1116" s="246"/>
      <c r="R1116" s="246"/>
      <c r="S1116" s="246"/>
      <c r="T1116" s="247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8" t="s">
        <v>170</v>
      </c>
      <c r="AU1116" s="248" t="s">
        <v>84</v>
      </c>
      <c r="AV1116" s="14" t="s">
        <v>84</v>
      </c>
      <c r="AW1116" s="14" t="s">
        <v>35</v>
      </c>
      <c r="AX1116" s="14" t="s">
        <v>74</v>
      </c>
      <c r="AY1116" s="248" t="s">
        <v>158</v>
      </c>
    </row>
    <row r="1117" s="15" customFormat="1">
      <c r="A1117" s="15"/>
      <c r="B1117" s="249"/>
      <c r="C1117" s="250"/>
      <c r="D1117" s="221" t="s">
        <v>170</v>
      </c>
      <c r="E1117" s="251" t="s">
        <v>19</v>
      </c>
      <c r="F1117" s="252" t="s">
        <v>175</v>
      </c>
      <c r="G1117" s="250"/>
      <c r="H1117" s="253">
        <v>1</v>
      </c>
      <c r="I1117" s="254"/>
      <c r="J1117" s="250"/>
      <c r="K1117" s="250"/>
      <c r="L1117" s="255"/>
      <c r="M1117" s="256"/>
      <c r="N1117" s="257"/>
      <c r="O1117" s="257"/>
      <c r="P1117" s="257"/>
      <c r="Q1117" s="257"/>
      <c r="R1117" s="257"/>
      <c r="S1117" s="257"/>
      <c r="T1117" s="258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59" t="s">
        <v>170</v>
      </c>
      <c r="AU1117" s="259" t="s">
        <v>84</v>
      </c>
      <c r="AV1117" s="15" t="s">
        <v>165</v>
      </c>
      <c r="AW1117" s="15" t="s">
        <v>35</v>
      </c>
      <c r="AX1117" s="15" t="s">
        <v>82</v>
      </c>
      <c r="AY1117" s="259" t="s">
        <v>158</v>
      </c>
    </row>
    <row r="1118" s="2" customFormat="1" ht="16.5" customHeight="1">
      <c r="A1118" s="41"/>
      <c r="B1118" s="42"/>
      <c r="C1118" s="208" t="s">
        <v>1048</v>
      </c>
      <c r="D1118" s="208" t="s">
        <v>160</v>
      </c>
      <c r="E1118" s="209" t="s">
        <v>1049</v>
      </c>
      <c r="F1118" s="210" t="s">
        <v>1050</v>
      </c>
      <c r="G1118" s="211" t="s">
        <v>387</v>
      </c>
      <c r="H1118" s="212">
        <v>8</v>
      </c>
      <c r="I1118" s="213"/>
      <c r="J1118" s="214">
        <f>ROUND(I1118*H1118,2)</f>
        <v>0</v>
      </c>
      <c r="K1118" s="210" t="s">
        <v>164</v>
      </c>
      <c r="L1118" s="47"/>
      <c r="M1118" s="215" t="s">
        <v>19</v>
      </c>
      <c r="N1118" s="216" t="s">
        <v>45</v>
      </c>
      <c r="O1118" s="87"/>
      <c r="P1118" s="217">
        <f>O1118*H1118</f>
        <v>0</v>
      </c>
      <c r="Q1118" s="217">
        <v>0.00018000000000000001</v>
      </c>
      <c r="R1118" s="217">
        <f>Q1118*H1118</f>
        <v>0.0014400000000000001</v>
      </c>
      <c r="S1118" s="217">
        <v>0</v>
      </c>
      <c r="T1118" s="218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19" t="s">
        <v>165</v>
      </c>
      <c r="AT1118" s="219" t="s">
        <v>160</v>
      </c>
      <c r="AU1118" s="219" t="s">
        <v>84</v>
      </c>
      <c r="AY1118" s="20" t="s">
        <v>158</v>
      </c>
      <c r="BE1118" s="220">
        <f>IF(N1118="základní",J1118,0)</f>
        <v>0</v>
      </c>
      <c r="BF1118" s="220">
        <f>IF(N1118="snížená",J1118,0)</f>
        <v>0</v>
      </c>
      <c r="BG1118" s="220">
        <f>IF(N1118="zákl. přenesená",J1118,0)</f>
        <v>0</v>
      </c>
      <c r="BH1118" s="220">
        <f>IF(N1118="sníž. přenesená",J1118,0)</f>
        <v>0</v>
      </c>
      <c r="BI1118" s="220">
        <f>IF(N1118="nulová",J1118,0)</f>
        <v>0</v>
      </c>
      <c r="BJ1118" s="20" t="s">
        <v>82</v>
      </c>
      <c r="BK1118" s="220">
        <f>ROUND(I1118*H1118,2)</f>
        <v>0</v>
      </c>
      <c r="BL1118" s="20" t="s">
        <v>165</v>
      </c>
      <c r="BM1118" s="219" t="s">
        <v>1051</v>
      </c>
    </row>
    <row r="1119" s="2" customFormat="1">
      <c r="A1119" s="41"/>
      <c r="B1119" s="42"/>
      <c r="C1119" s="43"/>
      <c r="D1119" s="221" t="s">
        <v>167</v>
      </c>
      <c r="E1119" s="43"/>
      <c r="F1119" s="222" t="s">
        <v>1050</v>
      </c>
      <c r="G1119" s="43"/>
      <c r="H1119" s="43"/>
      <c r="I1119" s="223"/>
      <c r="J1119" s="43"/>
      <c r="K1119" s="43"/>
      <c r="L1119" s="47"/>
      <c r="M1119" s="224"/>
      <c r="N1119" s="225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167</v>
      </c>
      <c r="AU1119" s="20" t="s">
        <v>84</v>
      </c>
    </row>
    <row r="1120" s="2" customFormat="1">
      <c r="A1120" s="41"/>
      <c r="B1120" s="42"/>
      <c r="C1120" s="43"/>
      <c r="D1120" s="226" t="s">
        <v>168</v>
      </c>
      <c r="E1120" s="43"/>
      <c r="F1120" s="227" t="s">
        <v>1052</v>
      </c>
      <c r="G1120" s="43"/>
      <c r="H1120" s="43"/>
      <c r="I1120" s="223"/>
      <c r="J1120" s="43"/>
      <c r="K1120" s="43"/>
      <c r="L1120" s="47"/>
      <c r="M1120" s="224"/>
      <c r="N1120" s="225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168</v>
      </c>
      <c r="AU1120" s="20" t="s">
        <v>84</v>
      </c>
    </row>
    <row r="1121" s="2" customFormat="1" ht="16.5" customHeight="1">
      <c r="A1121" s="41"/>
      <c r="B1121" s="42"/>
      <c r="C1121" s="272" t="s">
        <v>1053</v>
      </c>
      <c r="D1121" s="272" t="s">
        <v>244</v>
      </c>
      <c r="E1121" s="273" t="s">
        <v>1054</v>
      </c>
      <c r="F1121" s="274" t="s">
        <v>1055</v>
      </c>
      <c r="G1121" s="275" t="s">
        <v>387</v>
      </c>
      <c r="H1121" s="276">
        <v>7</v>
      </c>
      <c r="I1121" s="277"/>
      <c r="J1121" s="278">
        <f>ROUND(I1121*H1121,2)</f>
        <v>0</v>
      </c>
      <c r="K1121" s="274" t="s">
        <v>164</v>
      </c>
      <c r="L1121" s="279"/>
      <c r="M1121" s="280" t="s">
        <v>19</v>
      </c>
      <c r="N1121" s="281" t="s">
        <v>45</v>
      </c>
      <c r="O1121" s="87"/>
      <c r="P1121" s="217">
        <f>O1121*H1121</f>
        <v>0</v>
      </c>
      <c r="Q1121" s="217">
        <v>0.012</v>
      </c>
      <c r="R1121" s="217">
        <f>Q1121*H1121</f>
        <v>0.084000000000000005</v>
      </c>
      <c r="S1121" s="217">
        <v>0</v>
      </c>
      <c r="T1121" s="218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19" t="s">
        <v>228</v>
      </c>
      <c r="AT1121" s="219" t="s">
        <v>244</v>
      </c>
      <c r="AU1121" s="219" t="s">
        <v>84</v>
      </c>
      <c r="AY1121" s="20" t="s">
        <v>158</v>
      </c>
      <c r="BE1121" s="220">
        <f>IF(N1121="základní",J1121,0)</f>
        <v>0</v>
      </c>
      <c r="BF1121" s="220">
        <f>IF(N1121="snížená",J1121,0)</f>
        <v>0</v>
      </c>
      <c r="BG1121" s="220">
        <f>IF(N1121="zákl. přenesená",J1121,0)</f>
        <v>0</v>
      </c>
      <c r="BH1121" s="220">
        <f>IF(N1121="sníž. přenesená",J1121,0)</f>
        <v>0</v>
      </c>
      <c r="BI1121" s="220">
        <f>IF(N1121="nulová",J1121,0)</f>
        <v>0</v>
      </c>
      <c r="BJ1121" s="20" t="s">
        <v>82</v>
      </c>
      <c r="BK1121" s="220">
        <f>ROUND(I1121*H1121,2)</f>
        <v>0</v>
      </c>
      <c r="BL1121" s="20" t="s">
        <v>165</v>
      </c>
      <c r="BM1121" s="219" t="s">
        <v>1056</v>
      </c>
    </row>
    <row r="1122" s="2" customFormat="1">
      <c r="A1122" s="41"/>
      <c r="B1122" s="42"/>
      <c r="C1122" s="43"/>
      <c r="D1122" s="221" t="s">
        <v>167</v>
      </c>
      <c r="E1122" s="43"/>
      <c r="F1122" s="222" t="s">
        <v>1055</v>
      </c>
      <c r="G1122" s="43"/>
      <c r="H1122" s="43"/>
      <c r="I1122" s="223"/>
      <c r="J1122" s="43"/>
      <c r="K1122" s="43"/>
      <c r="L1122" s="47"/>
      <c r="M1122" s="224"/>
      <c r="N1122" s="225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167</v>
      </c>
      <c r="AU1122" s="20" t="s">
        <v>84</v>
      </c>
    </row>
    <row r="1123" s="13" customFormat="1">
      <c r="A1123" s="13"/>
      <c r="B1123" s="228"/>
      <c r="C1123" s="229"/>
      <c r="D1123" s="221" t="s">
        <v>170</v>
      </c>
      <c r="E1123" s="230" t="s">
        <v>19</v>
      </c>
      <c r="F1123" s="231" t="s">
        <v>1057</v>
      </c>
      <c r="G1123" s="229"/>
      <c r="H1123" s="230" t="s">
        <v>19</v>
      </c>
      <c r="I1123" s="232"/>
      <c r="J1123" s="229"/>
      <c r="K1123" s="229"/>
      <c r="L1123" s="233"/>
      <c r="M1123" s="234"/>
      <c r="N1123" s="235"/>
      <c r="O1123" s="235"/>
      <c r="P1123" s="235"/>
      <c r="Q1123" s="235"/>
      <c r="R1123" s="235"/>
      <c r="S1123" s="235"/>
      <c r="T1123" s="23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7" t="s">
        <v>170</v>
      </c>
      <c r="AU1123" s="237" t="s">
        <v>84</v>
      </c>
      <c r="AV1123" s="13" t="s">
        <v>82</v>
      </c>
      <c r="AW1123" s="13" t="s">
        <v>35</v>
      </c>
      <c r="AX1123" s="13" t="s">
        <v>74</v>
      </c>
      <c r="AY1123" s="237" t="s">
        <v>158</v>
      </c>
    </row>
    <row r="1124" s="14" customFormat="1">
      <c r="A1124" s="14"/>
      <c r="B1124" s="238"/>
      <c r="C1124" s="239"/>
      <c r="D1124" s="221" t="s">
        <v>170</v>
      </c>
      <c r="E1124" s="240" t="s">
        <v>19</v>
      </c>
      <c r="F1124" s="241" t="s">
        <v>391</v>
      </c>
      <c r="G1124" s="239"/>
      <c r="H1124" s="242">
        <v>7</v>
      </c>
      <c r="I1124" s="243"/>
      <c r="J1124" s="239"/>
      <c r="K1124" s="239"/>
      <c r="L1124" s="244"/>
      <c r="M1124" s="245"/>
      <c r="N1124" s="246"/>
      <c r="O1124" s="246"/>
      <c r="P1124" s="246"/>
      <c r="Q1124" s="246"/>
      <c r="R1124" s="246"/>
      <c r="S1124" s="246"/>
      <c r="T1124" s="24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48" t="s">
        <v>170</v>
      </c>
      <c r="AU1124" s="248" t="s">
        <v>84</v>
      </c>
      <c r="AV1124" s="14" t="s">
        <v>84</v>
      </c>
      <c r="AW1124" s="14" t="s">
        <v>35</v>
      </c>
      <c r="AX1124" s="14" t="s">
        <v>74</v>
      </c>
      <c r="AY1124" s="248" t="s">
        <v>158</v>
      </c>
    </row>
    <row r="1125" s="15" customFormat="1">
      <c r="A1125" s="15"/>
      <c r="B1125" s="249"/>
      <c r="C1125" s="250"/>
      <c r="D1125" s="221" t="s">
        <v>170</v>
      </c>
      <c r="E1125" s="251" t="s">
        <v>19</v>
      </c>
      <c r="F1125" s="252" t="s">
        <v>175</v>
      </c>
      <c r="G1125" s="250"/>
      <c r="H1125" s="253">
        <v>7</v>
      </c>
      <c r="I1125" s="254"/>
      <c r="J1125" s="250"/>
      <c r="K1125" s="250"/>
      <c r="L1125" s="255"/>
      <c r="M1125" s="256"/>
      <c r="N1125" s="257"/>
      <c r="O1125" s="257"/>
      <c r="P1125" s="257"/>
      <c r="Q1125" s="257"/>
      <c r="R1125" s="257"/>
      <c r="S1125" s="257"/>
      <c r="T1125" s="258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9" t="s">
        <v>170</v>
      </c>
      <c r="AU1125" s="259" t="s">
        <v>84</v>
      </c>
      <c r="AV1125" s="15" t="s">
        <v>165</v>
      </c>
      <c r="AW1125" s="15" t="s">
        <v>35</v>
      </c>
      <c r="AX1125" s="15" t="s">
        <v>82</v>
      </c>
      <c r="AY1125" s="259" t="s">
        <v>158</v>
      </c>
    </row>
    <row r="1126" s="2" customFormat="1" ht="16.5" customHeight="1">
      <c r="A1126" s="41"/>
      <c r="B1126" s="42"/>
      <c r="C1126" s="272" t="s">
        <v>1058</v>
      </c>
      <c r="D1126" s="272" t="s">
        <v>244</v>
      </c>
      <c r="E1126" s="273" t="s">
        <v>1059</v>
      </c>
      <c r="F1126" s="274" t="s">
        <v>1060</v>
      </c>
      <c r="G1126" s="275" t="s">
        <v>387</v>
      </c>
      <c r="H1126" s="276">
        <v>1</v>
      </c>
      <c r="I1126" s="277"/>
      <c r="J1126" s="278">
        <f>ROUND(I1126*H1126,2)</f>
        <v>0</v>
      </c>
      <c r="K1126" s="274" t="s">
        <v>164</v>
      </c>
      <c r="L1126" s="279"/>
      <c r="M1126" s="280" t="s">
        <v>19</v>
      </c>
      <c r="N1126" s="281" t="s">
        <v>45</v>
      </c>
      <c r="O1126" s="87"/>
      <c r="P1126" s="217">
        <f>O1126*H1126</f>
        <v>0</v>
      </c>
      <c r="Q1126" s="217">
        <v>0.0089999999999999993</v>
      </c>
      <c r="R1126" s="217">
        <f>Q1126*H1126</f>
        <v>0.0089999999999999993</v>
      </c>
      <c r="S1126" s="217">
        <v>0</v>
      </c>
      <c r="T1126" s="218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9" t="s">
        <v>228</v>
      </c>
      <c r="AT1126" s="219" t="s">
        <v>244</v>
      </c>
      <c r="AU1126" s="219" t="s">
        <v>84</v>
      </c>
      <c r="AY1126" s="20" t="s">
        <v>158</v>
      </c>
      <c r="BE1126" s="220">
        <f>IF(N1126="základní",J1126,0)</f>
        <v>0</v>
      </c>
      <c r="BF1126" s="220">
        <f>IF(N1126="snížená",J1126,0)</f>
        <v>0</v>
      </c>
      <c r="BG1126" s="220">
        <f>IF(N1126="zákl. přenesená",J1126,0)</f>
        <v>0</v>
      </c>
      <c r="BH1126" s="220">
        <f>IF(N1126="sníž. přenesená",J1126,0)</f>
        <v>0</v>
      </c>
      <c r="BI1126" s="220">
        <f>IF(N1126="nulová",J1126,0)</f>
        <v>0</v>
      </c>
      <c r="BJ1126" s="20" t="s">
        <v>82</v>
      </c>
      <c r="BK1126" s="220">
        <f>ROUND(I1126*H1126,2)</f>
        <v>0</v>
      </c>
      <c r="BL1126" s="20" t="s">
        <v>165</v>
      </c>
      <c r="BM1126" s="219" t="s">
        <v>1061</v>
      </c>
    </row>
    <row r="1127" s="2" customFormat="1">
      <c r="A1127" s="41"/>
      <c r="B1127" s="42"/>
      <c r="C1127" s="43"/>
      <c r="D1127" s="221" t="s">
        <v>167</v>
      </c>
      <c r="E1127" s="43"/>
      <c r="F1127" s="222" t="s">
        <v>1060</v>
      </c>
      <c r="G1127" s="43"/>
      <c r="H1127" s="43"/>
      <c r="I1127" s="223"/>
      <c r="J1127" s="43"/>
      <c r="K1127" s="43"/>
      <c r="L1127" s="47"/>
      <c r="M1127" s="224"/>
      <c r="N1127" s="225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167</v>
      </c>
      <c r="AU1127" s="20" t="s">
        <v>84</v>
      </c>
    </row>
    <row r="1128" s="13" customFormat="1">
      <c r="A1128" s="13"/>
      <c r="B1128" s="228"/>
      <c r="C1128" s="229"/>
      <c r="D1128" s="221" t="s">
        <v>170</v>
      </c>
      <c r="E1128" s="230" t="s">
        <v>19</v>
      </c>
      <c r="F1128" s="231" t="s">
        <v>1057</v>
      </c>
      <c r="G1128" s="229"/>
      <c r="H1128" s="230" t="s">
        <v>19</v>
      </c>
      <c r="I1128" s="232"/>
      <c r="J1128" s="229"/>
      <c r="K1128" s="229"/>
      <c r="L1128" s="233"/>
      <c r="M1128" s="234"/>
      <c r="N1128" s="235"/>
      <c r="O1128" s="235"/>
      <c r="P1128" s="235"/>
      <c r="Q1128" s="235"/>
      <c r="R1128" s="235"/>
      <c r="S1128" s="235"/>
      <c r="T1128" s="23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7" t="s">
        <v>170</v>
      </c>
      <c r="AU1128" s="237" t="s">
        <v>84</v>
      </c>
      <c r="AV1128" s="13" t="s">
        <v>82</v>
      </c>
      <c r="AW1128" s="13" t="s">
        <v>35</v>
      </c>
      <c r="AX1128" s="13" t="s">
        <v>74</v>
      </c>
      <c r="AY1128" s="237" t="s">
        <v>158</v>
      </c>
    </row>
    <row r="1129" s="14" customFormat="1">
      <c r="A1129" s="14"/>
      <c r="B1129" s="238"/>
      <c r="C1129" s="239"/>
      <c r="D1129" s="221" t="s">
        <v>170</v>
      </c>
      <c r="E1129" s="240" t="s">
        <v>19</v>
      </c>
      <c r="F1129" s="241" t="s">
        <v>397</v>
      </c>
      <c r="G1129" s="239"/>
      <c r="H1129" s="242">
        <v>1</v>
      </c>
      <c r="I1129" s="243"/>
      <c r="J1129" s="239"/>
      <c r="K1129" s="239"/>
      <c r="L1129" s="244"/>
      <c r="M1129" s="245"/>
      <c r="N1129" s="246"/>
      <c r="O1129" s="246"/>
      <c r="P1129" s="246"/>
      <c r="Q1129" s="246"/>
      <c r="R1129" s="246"/>
      <c r="S1129" s="246"/>
      <c r="T1129" s="24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8" t="s">
        <v>170</v>
      </c>
      <c r="AU1129" s="248" t="s">
        <v>84</v>
      </c>
      <c r="AV1129" s="14" t="s">
        <v>84</v>
      </c>
      <c r="AW1129" s="14" t="s">
        <v>35</v>
      </c>
      <c r="AX1129" s="14" t="s">
        <v>74</v>
      </c>
      <c r="AY1129" s="248" t="s">
        <v>158</v>
      </c>
    </row>
    <row r="1130" s="15" customFormat="1">
      <c r="A1130" s="15"/>
      <c r="B1130" s="249"/>
      <c r="C1130" s="250"/>
      <c r="D1130" s="221" t="s">
        <v>170</v>
      </c>
      <c r="E1130" s="251" t="s">
        <v>19</v>
      </c>
      <c r="F1130" s="252" t="s">
        <v>175</v>
      </c>
      <c r="G1130" s="250"/>
      <c r="H1130" s="253">
        <v>1</v>
      </c>
      <c r="I1130" s="254"/>
      <c r="J1130" s="250"/>
      <c r="K1130" s="250"/>
      <c r="L1130" s="255"/>
      <c r="M1130" s="256"/>
      <c r="N1130" s="257"/>
      <c r="O1130" s="257"/>
      <c r="P1130" s="257"/>
      <c r="Q1130" s="257"/>
      <c r="R1130" s="257"/>
      <c r="S1130" s="257"/>
      <c r="T1130" s="258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59" t="s">
        <v>170</v>
      </c>
      <c r="AU1130" s="259" t="s">
        <v>84</v>
      </c>
      <c r="AV1130" s="15" t="s">
        <v>165</v>
      </c>
      <c r="AW1130" s="15" t="s">
        <v>35</v>
      </c>
      <c r="AX1130" s="15" t="s">
        <v>82</v>
      </c>
      <c r="AY1130" s="259" t="s">
        <v>158</v>
      </c>
    </row>
    <row r="1131" s="2" customFormat="1" ht="16.5" customHeight="1">
      <c r="A1131" s="41"/>
      <c r="B1131" s="42"/>
      <c r="C1131" s="208" t="s">
        <v>1062</v>
      </c>
      <c r="D1131" s="208" t="s">
        <v>160</v>
      </c>
      <c r="E1131" s="209" t="s">
        <v>1063</v>
      </c>
      <c r="F1131" s="210" t="s">
        <v>1064</v>
      </c>
      <c r="G1131" s="211" t="s">
        <v>163</v>
      </c>
      <c r="H1131" s="212">
        <v>193.83500000000001</v>
      </c>
      <c r="I1131" s="213"/>
      <c r="J1131" s="214">
        <f>ROUND(I1131*H1131,2)</f>
        <v>0</v>
      </c>
      <c r="K1131" s="210" t="s">
        <v>164</v>
      </c>
      <c r="L1131" s="47"/>
      <c r="M1131" s="215" t="s">
        <v>19</v>
      </c>
      <c r="N1131" s="216" t="s">
        <v>45</v>
      </c>
      <c r="O1131" s="87"/>
      <c r="P1131" s="217">
        <f>O1131*H1131</f>
        <v>0</v>
      </c>
      <c r="Q1131" s="217">
        <v>0</v>
      </c>
      <c r="R1131" s="217">
        <f>Q1131*H1131</f>
        <v>0</v>
      </c>
      <c r="S1131" s="217">
        <v>2</v>
      </c>
      <c r="T1131" s="218">
        <f>S1131*H1131</f>
        <v>387.67000000000002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19" t="s">
        <v>165</v>
      </c>
      <c r="AT1131" s="219" t="s">
        <v>160</v>
      </c>
      <c r="AU1131" s="219" t="s">
        <v>84</v>
      </c>
      <c r="AY1131" s="20" t="s">
        <v>158</v>
      </c>
      <c r="BE1131" s="220">
        <f>IF(N1131="základní",J1131,0)</f>
        <v>0</v>
      </c>
      <c r="BF1131" s="220">
        <f>IF(N1131="snížená",J1131,0)</f>
        <v>0</v>
      </c>
      <c r="BG1131" s="220">
        <f>IF(N1131="zákl. přenesená",J1131,0)</f>
        <v>0</v>
      </c>
      <c r="BH1131" s="220">
        <f>IF(N1131="sníž. přenesená",J1131,0)</f>
        <v>0</v>
      </c>
      <c r="BI1131" s="220">
        <f>IF(N1131="nulová",J1131,0)</f>
        <v>0</v>
      </c>
      <c r="BJ1131" s="20" t="s">
        <v>82</v>
      </c>
      <c r="BK1131" s="220">
        <f>ROUND(I1131*H1131,2)</f>
        <v>0</v>
      </c>
      <c r="BL1131" s="20" t="s">
        <v>165</v>
      </c>
      <c r="BM1131" s="219" t="s">
        <v>1065</v>
      </c>
    </row>
    <row r="1132" s="2" customFormat="1">
      <c r="A1132" s="41"/>
      <c r="B1132" s="42"/>
      <c r="C1132" s="43"/>
      <c r="D1132" s="221" t="s">
        <v>167</v>
      </c>
      <c r="E1132" s="43"/>
      <c r="F1132" s="222" t="s">
        <v>1064</v>
      </c>
      <c r="G1132" s="43"/>
      <c r="H1132" s="43"/>
      <c r="I1132" s="223"/>
      <c r="J1132" s="43"/>
      <c r="K1132" s="43"/>
      <c r="L1132" s="47"/>
      <c r="M1132" s="224"/>
      <c r="N1132" s="225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167</v>
      </c>
      <c r="AU1132" s="20" t="s">
        <v>84</v>
      </c>
    </row>
    <row r="1133" s="2" customFormat="1">
      <c r="A1133" s="41"/>
      <c r="B1133" s="42"/>
      <c r="C1133" s="43"/>
      <c r="D1133" s="226" t="s">
        <v>168</v>
      </c>
      <c r="E1133" s="43"/>
      <c r="F1133" s="227" t="s">
        <v>1066</v>
      </c>
      <c r="G1133" s="43"/>
      <c r="H1133" s="43"/>
      <c r="I1133" s="223"/>
      <c r="J1133" s="43"/>
      <c r="K1133" s="43"/>
      <c r="L1133" s="47"/>
      <c r="M1133" s="224"/>
      <c r="N1133" s="225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168</v>
      </c>
      <c r="AU1133" s="20" t="s">
        <v>84</v>
      </c>
    </row>
    <row r="1134" s="13" customFormat="1">
      <c r="A1134" s="13"/>
      <c r="B1134" s="228"/>
      <c r="C1134" s="229"/>
      <c r="D1134" s="221" t="s">
        <v>170</v>
      </c>
      <c r="E1134" s="230" t="s">
        <v>19</v>
      </c>
      <c r="F1134" s="231" t="s">
        <v>1067</v>
      </c>
      <c r="G1134" s="229"/>
      <c r="H1134" s="230" t="s">
        <v>19</v>
      </c>
      <c r="I1134" s="232"/>
      <c r="J1134" s="229"/>
      <c r="K1134" s="229"/>
      <c r="L1134" s="233"/>
      <c r="M1134" s="234"/>
      <c r="N1134" s="235"/>
      <c r="O1134" s="235"/>
      <c r="P1134" s="235"/>
      <c r="Q1134" s="235"/>
      <c r="R1134" s="235"/>
      <c r="S1134" s="235"/>
      <c r="T1134" s="23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7" t="s">
        <v>170</v>
      </c>
      <c r="AU1134" s="237" t="s">
        <v>84</v>
      </c>
      <c r="AV1134" s="13" t="s">
        <v>82</v>
      </c>
      <c r="AW1134" s="13" t="s">
        <v>35</v>
      </c>
      <c r="AX1134" s="13" t="s">
        <v>74</v>
      </c>
      <c r="AY1134" s="237" t="s">
        <v>158</v>
      </c>
    </row>
    <row r="1135" s="14" customFormat="1">
      <c r="A1135" s="14"/>
      <c r="B1135" s="238"/>
      <c r="C1135" s="239"/>
      <c r="D1135" s="221" t="s">
        <v>170</v>
      </c>
      <c r="E1135" s="240" t="s">
        <v>19</v>
      </c>
      <c r="F1135" s="241" t="s">
        <v>1068</v>
      </c>
      <c r="G1135" s="239"/>
      <c r="H1135" s="242">
        <v>193.619</v>
      </c>
      <c r="I1135" s="243"/>
      <c r="J1135" s="239"/>
      <c r="K1135" s="239"/>
      <c r="L1135" s="244"/>
      <c r="M1135" s="245"/>
      <c r="N1135" s="246"/>
      <c r="O1135" s="246"/>
      <c r="P1135" s="246"/>
      <c r="Q1135" s="246"/>
      <c r="R1135" s="246"/>
      <c r="S1135" s="246"/>
      <c r="T1135" s="247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8" t="s">
        <v>170</v>
      </c>
      <c r="AU1135" s="248" t="s">
        <v>84</v>
      </c>
      <c r="AV1135" s="14" t="s">
        <v>84</v>
      </c>
      <c r="AW1135" s="14" t="s">
        <v>35</v>
      </c>
      <c r="AX1135" s="14" t="s">
        <v>74</v>
      </c>
      <c r="AY1135" s="248" t="s">
        <v>158</v>
      </c>
    </row>
    <row r="1136" s="16" customFormat="1">
      <c r="A1136" s="16"/>
      <c r="B1136" s="261"/>
      <c r="C1136" s="262"/>
      <c r="D1136" s="221" t="s">
        <v>170</v>
      </c>
      <c r="E1136" s="263" t="s">
        <v>19</v>
      </c>
      <c r="F1136" s="264" t="s">
        <v>187</v>
      </c>
      <c r="G1136" s="262"/>
      <c r="H1136" s="265">
        <v>193.619</v>
      </c>
      <c r="I1136" s="266"/>
      <c r="J1136" s="262"/>
      <c r="K1136" s="262"/>
      <c r="L1136" s="267"/>
      <c r="M1136" s="268"/>
      <c r="N1136" s="269"/>
      <c r="O1136" s="269"/>
      <c r="P1136" s="269"/>
      <c r="Q1136" s="269"/>
      <c r="R1136" s="269"/>
      <c r="S1136" s="269"/>
      <c r="T1136" s="270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71" t="s">
        <v>170</v>
      </c>
      <c r="AU1136" s="271" t="s">
        <v>84</v>
      </c>
      <c r="AV1136" s="16" t="s">
        <v>188</v>
      </c>
      <c r="AW1136" s="16" t="s">
        <v>35</v>
      </c>
      <c r="AX1136" s="16" t="s">
        <v>74</v>
      </c>
      <c r="AY1136" s="271" t="s">
        <v>158</v>
      </c>
    </row>
    <row r="1137" s="13" customFormat="1">
      <c r="A1137" s="13"/>
      <c r="B1137" s="228"/>
      <c r="C1137" s="229"/>
      <c r="D1137" s="221" t="s">
        <v>170</v>
      </c>
      <c r="E1137" s="230" t="s">
        <v>19</v>
      </c>
      <c r="F1137" s="231" t="s">
        <v>1069</v>
      </c>
      <c r="G1137" s="229"/>
      <c r="H1137" s="230" t="s">
        <v>19</v>
      </c>
      <c r="I1137" s="232"/>
      <c r="J1137" s="229"/>
      <c r="K1137" s="229"/>
      <c r="L1137" s="233"/>
      <c r="M1137" s="234"/>
      <c r="N1137" s="235"/>
      <c r="O1137" s="235"/>
      <c r="P1137" s="235"/>
      <c r="Q1137" s="235"/>
      <c r="R1137" s="235"/>
      <c r="S1137" s="235"/>
      <c r="T1137" s="236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7" t="s">
        <v>170</v>
      </c>
      <c r="AU1137" s="237" t="s">
        <v>84</v>
      </c>
      <c r="AV1137" s="13" t="s">
        <v>82</v>
      </c>
      <c r="AW1137" s="13" t="s">
        <v>35</v>
      </c>
      <c r="AX1137" s="13" t="s">
        <v>74</v>
      </c>
      <c r="AY1137" s="237" t="s">
        <v>158</v>
      </c>
    </row>
    <row r="1138" s="14" customFormat="1">
      <c r="A1138" s="14"/>
      <c r="B1138" s="238"/>
      <c r="C1138" s="239"/>
      <c r="D1138" s="221" t="s">
        <v>170</v>
      </c>
      <c r="E1138" s="240" t="s">
        <v>19</v>
      </c>
      <c r="F1138" s="241" t="s">
        <v>1070</v>
      </c>
      <c r="G1138" s="239"/>
      <c r="H1138" s="242">
        <v>0.216</v>
      </c>
      <c r="I1138" s="243"/>
      <c r="J1138" s="239"/>
      <c r="K1138" s="239"/>
      <c r="L1138" s="244"/>
      <c r="M1138" s="245"/>
      <c r="N1138" s="246"/>
      <c r="O1138" s="246"/>
      <c r="P1138" s="246"/>
      <c r="Q1138" s="246"/>
      <c r="R1138" s="246"/>
      <c r="S1138" s="246"/>
      <c r="T1138" s="247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8" t="s">
        <v>170</v>
      </c>
      <c r="AU1138" s="248" t="s">
        <v>84</v>
      </c>
      <c r="AV1138" s="14" t="s">
        <v>84</v>
      </c>
      <c r="AW1138" s="14" t="s">
        <v>35</v>
      </c>
      <c r="AX1138" s="14" t="s">
        <v>74</v>
      </c>
      <c r="AY1138" s="248" t="s">
        <v>158</v>
      </c>
    </row>
    <row r="1139" s="16" customFormat="1">
      <c r="A1139" s="16"/>
      <c r="B1139" s="261"/>
      <c r="C1139" s="262"/>
      <c r="D1139" s="221" t="s">
        <v>170</v>
      </c>
      <c r="E1139" s="263" t="s">
        <v>19</v>
      </c>
      <c r="F1139" s="264" t="s">
        <v>187</v>
      </c>
      <c r="G1139" s="262"/>
      <c r="H1139" s="265">
        <v>0.216</v>
      </c>
      <c r="I1139" s="266"/>
      <c r="J1139" s="262"/>
      <c r="K1139" s="262"/>
      <c r="L1139" s="267"/>
      <c r="M1139" s="268"/>
      <c r="N1139" s="269"/>
      <c r="O1139" s="269"/>
      <c r="P1139" s="269"/>
      <c r="Q1139" s="269"/>
      <c r="R1139" s="269"/>
      <c r="S1139" s="269"/>
      <c r="T1139" s="270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271" t="s">
        <v>170</v>
      </c>
      <c r="AU1139" s="271" t="s">
        <v>84</v>
      </c>
      <c r="AV1139" s="16" t="s">
        <v>188</v>
      </c>
      <c r="AW1139" s="16" t="s">
        <v>35</v>
      </c>
      <c r="AX1139" s="16" t="s">
        <v>74</v>
      </c>
      <c r="AY1139" s="271" t="s">
        <v>158</v>
      </c>
    </row>
    <row r="1140" s="15" customFormat="1">
      <c r="A1140" s="15"/>
      <c r="B1140" s="249"/>
      <c r="C1140" s="250"/>
      <c r="D1140" s="221" t="s">
        <v>170</v>
      </c>
      <c r="E1140" s="251" t="s">
        <v>19</v>
      </c>
      <c r="F1140" s="252" t="s">
        <v>175</v>
      </c>
      <c r="G1140" s="250"/>
      <c r="H1140" s="253">
        <v>193.83500000000001</v>
      </c>
      <c r="I1140" s="254"/>
      <c r="J1140" s="250"/>
      <c r="K1140" s="250"/>
      <c r="L1140" s="255"/>
      <c r="M1140" s="256"/>
      <c r="N1140" s="257"/>
      <c r="O1140" s="257"/>
      <c r="P1140" s="257"/>
      <c r="Q1140" s="257"/>
      <c r="R1140" s="257"/>
      <c r="S1140" s="257"/>
      <c r="T1140" s="258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59" t="s">
        <v>170</v>
      </c>
      <c r="AU1140" s="259" t="s">
        <v>84</v>
      </c>
      <c r="AV1140" s="15" t="s">
        <v>165</v>
      </c>
      <c r="AW1140" s="15" t="s">
        <v>35</v>
      </c>
      <c r="AX1140" s="15" t="s">
        <v>82</v>
      </c>
      <c r="AY1140" s="259" t="s">
        <v>158</v>
      </c>
    </row>
    <row r="1141" s="2" customFormat="1" ht="24.15" customHeight="1">
      <c r="A1141" s="41"/>
      <c r="B1141" s="42"/>
      <c r="C1141" s="208" t="s">
        <v>1071</v>
      </c>
      <c r="D1141" s="208" t="s">
        <v>160</v>
      </c>
      <c r="E1141" s="209" t="s">
        <v>1072</v>
      </c>
      <c r="F1141" s="210" t="s">
        <v>1073</v>
      </c>
      <c r="G1141" s="211" t="s">
        <v>105</v>
      </c>
      <c r="H1141" s="212">
        <v>76.575999999999993</v>
      </c>
      <c r="I1141" s="213"/>
      <c r="J1141" s="214">
        <f>ROUND(I1141*H1141,2)</f>
        <v>0</v>
      </c>
      <c r="K1141" s="210" t="s">
        <v>164</v>
      </c>
      <c r="L1141" s="47"/>
      <c r="M1141" s="215" t="s">
        <v>19</v>
      </c>
      <c r="N1141" s="216" t="s">
        <v>45</v>
      </c>
      <c r="O1141" s="87"/>
      <c r="P1141" s="217">
        <f>O1141*H1141</f>
        <v>0</v>
      </c>
      <c r="Q1141" s="217">
        <v>0</v>
      </c>
      <c r="R1141" s="217">
        <f>Q1141*H1141</f>
        <v>0</v>
      </c>
      <c r="S1141" s="217">
        <v>0.13100000000000001</v>
      </c>
      <c r="T1141" s="218">
        <f>S1141*H1141</f>
        <v>10.031456</v>
      </c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R1141" s="219" t="s">
        <v>165</v>
      </c>
      <c r="AT1141" s="219" t="s">
        <v>160</v>
      </c>
      <c r="AU1141" s="219" t="s">
        <v>84</v>
      </c>
      <c r="AY1141" s="20" t="s">
        <v>158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0" t="s">
        <v>82</v>
      </c>
      <c r="BK1141" s="220">
        <f>ROUND(I1141*H1141,2)</f>
        <v>0</v>
      </c>
      <c r="BL1141" s="20" t="s">
        <v>165</v>
      </c>
      <c r="BM1141" s="219" t="s">
        <v>1074</v>
      </c>
    </row>
    <row r="1142" s="2" customFormat="1">
      <c r="A1142" s="41"/>
      <c r="B1142" s="42"/>
      <c r="C1142" s="43"/>
      <c r="D1142" s="221" t="s">
        <v>167</v>
      </c>
      <c r="E1142" s="43"/>
      <c r="F1142" s="222" t="s">
        <v>1073</v>
      </c>
      <c r="G1142" s="43"/>
      <c r="H1142" s="43"/>
      <c r="I1142" s="223"/>
      <c r="J1142" s="43"/>
      <c r="K1142" s="43"/>
      <c r="L1142" s="47"/>
      <c r="M1142" s="224"/>
      <c r="N1142" s="225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167</v>
      </c>
      <c r="AU1142" s="20" t="s">
        <v>84</v>
      </c>
    </row>
    <row r="1143" s="2" customFormat="1">
      <c r="A1143" s="41"/>
      <c r="B1143" s="42"/>
      <c r="C1143" s="43"/>
      <c r="D1143" s="226" t="s">
        <v>168</v>
      </c>
      <c r="E1143" s="43"/>
      <c r="F1143" s="227" t="s">
        <v>1075</v>
      </c>
      <c r="G1143" s="43"/>
      <c r="H1143" s="43"/>
      <c r="I1143" s="223"/>
      <c r="J1143" s="43"/>
      <c r="K1143" s="43"/>
      <c r="L1143" s="47"/>
      <c r="M1143" s="224"/>
      <c r="N1143" s="225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168</v>
      </c>
      <c r="AU1143" s="20" t="s">
        <v>84</v>
      </c>
    </row>
    <row r="1144" s="13" customFormat="1">
      <c r="A1144" s="13"/>
      <c r="B1144" s="228"/>
      <c r="C1144" s="229"/>
      <c r="D1144" s="221" t="s">
        <v>170</v>
      </c>
      <c r="E1144" s="230" t="s">
        <v>19</v>
      </c>
      <c r="F1144" s="231" t="s">
        <v>1076</v>
      </c>
      <c r="G1144" s="229"/>
      <c r="H1144" s="230" t="s">
        <v>19</v>
      </c>
      <c r="I1144" s="232"/>
      <c r="J1144" s="229"/>
      <c r="K1144" s="229"/>
      <c r="L1144" s="233"/>
      <c r="M1144" s="234"/>
      <c r="N1144" s="235"/>
      <c r="O1144" s="235"/>
      <c r="P1144" s="235"/>
      <c r="Q1144" s="235"/>
      <c r="R1144" s="235"/>
      <c r="S1144" s="235"/>
      <c r="T1144" s="23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7" t="s">
        <v>170</v>
      </c>
      <c r="AU1144" s="237" t="s">
        <v>84</v>
      </c>
      <c r="AV1144" s="13" t="s">
        <v>82</v>
      </c>
      <c r="AW1144" s="13" t="s">
        <v>35</v>
      </c>
      <c r="AX1144" s="13" t="s">
        <v>74</v>
      </c>
      <c r="AY1144" s="237" t="s">
        <v>158</v>
      </c>
    </row>
    <row r="1145" s="14" customFormat="1">
      <c r="A1145" s="14"/>
      <c r="B1145" s="238"/>
      <c r="C1145" s="239"/>
      <c r="D1145" s="221" t="s">
        <v>170</v>
      </c>
      <c r="E1145" s="240" t="s">
        <v>19</v>
      </c>
      <c r="F1145" s="241" t="s">
        <v>1077</v>
      </c>
      <c r="G1145" s="239"/>
      <c r="H1145" s="242">
        <v>86.031999999999996</v>
      </c>
      <c r="I1145" s="243"/>
      <c r="J1145" s="239"/>
      <c r="K1145" s="239"/>
      <c r="L1145" s="244"/>
      <c r="M1145" s="245"/>
      <c r="N1145" s="246"/>
      <c r="O1145" s="246"/>
      <c r="P1145" s="246"/>
      <c r="Q1145" s="246"/>
      <c r="R1145" s="246"/>
      <c r="S1145" s="246"/>
      <c r="T1145" s="24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8" t="s">
        <v>170</v>
      </c>
      <c r="AU1145" s="248" t="s">
        <v>84</v>
      </c>
      <c r="AV1145" s="14" t="s">
        <v>84</v>
      </c>
      <c r="AW1145" s="14" t="s">
        <v>35</v>
      </c>
      <c r="AX1145" s="14" t="s">
        <v>74</v>
      </c>
      <c r="AY1145" s="248" t="s">
        <v>158</v>
      </c>
    </row>
    <row r="1146" s="14" customFormat="1">
      <c r="A1146" s="14"/>
      <c r="B1146" s="238"/>
      <c r="C1146" s="239"/>
      <c r="D1146" s="221" t="s">
        <v>170</v>
      </c>
      <c r="E1146" s="240" t="s">
        <v>19</v>
      </c>
      <c r="F1146" s="241" t="s">
        <v>1078</v>
      </c>
      <c r="G1146" s="239"/>
      <c r="H1146" s="242">
        <v>-9.4559999999999995</v>
      </c>
      <c r="I1146" s="243"/>
      <c r="J1146" s="239"/>
      <c r="K1146" s="239"/>
      <c r="L1146" s="244"/>
      <c r="M1146" s="245"/>
      <c r="N1146" s="246"/>
      <c r="O1146" s="246"/>
      <c r="P1146" s="246"/>
      <c r="Q1146" s="246"/>
      <c r="R1146" s="246"/>
      <c r="S1146" s="246"/>
      <c r="T1146" s="24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48" t="s">
        <v>170</v>
      </c>
      <c r="AU1146" s="248" t="s">
        <v>84</v>
      </c>
      <c r="AV1146" s="14" t="s">
        <v>84</v>
      </c>
      <c r="AW1146" s="14" t="s">
        <v>35</v>
      </c>
      <c r="AX1146" s="14" t="s">
        <v>74</v>
      </c>
      <c r="AY1146" s="248" t="s">
        <v>158</v>
      </c>
    </row>
    <row r="1147" s="15" customFormat="1">
      <c r="A1147" s="15"/>
      <c r="B1147" s="249"/>
      <c r="C1147" s="250"/>
      <c r="D1147" s="221" t="s">
        <v>170</v>
      </c>
      <c r="E1147" s="251" t="s">
        <v>19</v>
      </c>
      <c r="F1147" s="252" t="s">
        <v>175</v>
      </c>
      <c r="G1147" s="250"/>
      <c r="H1147" s="253">
        <v>76.575999999999993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59" t="s">
        <v>170</v>
      </c>
      <c r="AU1147" s="259" t="s">
        <v>84</v>
      </c>
      <c r="AV1147" s="15" t="s">
        <v>165</v>
      </c>
      <c r="AW1147" s="15" t="s">
        <v>35</v>
      </c>
      <c r="AX1147" s="15" t="s">
        <v>82</v>
      </c>
      <c r="AY1147" s="259" t="s">
        <v>158</v>
      </c>
    </row>
    <row r="1148" s="2" customFormat="1" ht="24.15" customHeight="1">
      <c r="A1148" s="41"/>
      <c r="B1148" s="42"/>
      <c r="C1148" s="208" t="s">
        <v>1079</v>
      </c>
      <c r="D1148" s="208" t="s">
        <v>160</v>
      </c>
      <c r="E1148" s="209" t="s">
        <v>1080</v>
      </c>
      <c r="F1148" s="210" t="s">
        <v>1081</v>
      </c>
      <c r="G1148" s="211" t="s">
        <v>105</v>
      </c>
      <c r="H1148" s="212">
        <v>221.083</v>
      </c>
      <c r="I1148" s="213"/>
      <c r="J1148" s="214">
        <f>ROUND(I1148*H1148,2)</f>
        <v>0</v>
      </c>
      <c r="K1148" s="210" t="s">
        <v>164</v>
      </c>
      <c r="L1148" s="47"/>
      <c r="M1148" s="215" t="s">
        <v>19</v>
      </c>
      <c r="N1148" s="216" t="s">
        <v>45</v>
      </c>
      <c r="O1148" s="87"/>
      <c r="P1148" s="217">
        <f>O1148*H1148</f>
        <v>0</v>
      </c>
      <c r="Q1148" s="217">
        <v>0</v>
      </c>
      <c r="R1148" s="217">
        <f>Q1148*H1148</f>
        <v>0</v>
      </c>
      <c r="S1148" s="217">
        <v>0.26100000000000001</v>
      </c>
      <c r="T1148" s="218">
        <f>S1148*H1148</f>
        <v>57.702663000000001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19" t="s">
        <v>165</v>
      </c>
      <c r="AT1148" s="219" t="s">
        <v>160</v>
      </c>
      <c r="AU1148" s="219" t="s">
        <v>84</v>
      </c>
      <c r="AY1148" s="20" t="s">
        <v>158</v>
      </c>
      <c r="BE1148" s="220">
        <f>IF(N1148="základní",J1148,0)</f>
        <v>0</v>
      </c>
      <c r="BF1148" s="220">
        <f>IF(N1148="snížená",J1148,0)</f>
        <v>0</v>
      </c>
      <c r="BG1148" s="220">
        <f>IF(N1148="zákl. přenesená",J1148,0)</f>
        <v>0</v>
      </c>
      <c r="BH1148" s="220">
        <f>IF(N1148="sníž. přenesená",J1148,0)</f>
        <v>0</v>
      </c>
      <c r="BI1148" s="220">
        <f>IF(N1148="nulová",J1148,0)</f>
        <v>0</v>
      </c>
      <c r="BJ1148" s="20" t="s">
        <v>82</v>
      </c>
      <c r="BK1148" s="220">
        <f>ROUND(I1148*H1148,2)</f>
        <v>0</v>
      </c>
      <c r="BL1148" s="20" t="s">
        <v>165</v>
      </c>
      <c r="BM1148" s="219" t="s">
        <v>1082</v>
      </c>
    </row>
    <row r="1149" s="2" customFormat="1">
      <c r="A1149" s="41"/>
      <c r="B1149" s="42"/>
      <c r="C1149" s="43"/>
      <c r="D1149" s="221" t="s">
        <v>167</v>
      </c>
      <c r="E1149" s="43"/>
      <c r="F1149" s="222" t="s">
        <v>1081</v>
      </c>
      <c r="G1149" s="43"/>
      <c r="H1149" s="43"/>
      <c r="I1149" s="223"/>
      <c r="J1149" s="43"/>
      <c r="K1149" s="43"/>
      <c r="L1149" s="47"/>
      <c r="M1149" s="224"/>
      <c r="N1149" s="225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167</v>
      </c>
      <c r="AU1149" s="20" t="s">
        <v>84</v>
      </c>
    </row>
    <row r="1150" s="2" customFormat="1">
      <c r="A1150" s="41"/>
      <c r="B1150" s="42"/>
      <c r="C1150" s="43"/>
      <c r="D1150" s="226" t="s">
        <v>168</v>
      </c>
      <c r="E1150" s="43"/>
      <c r="F1150" s="227" t="s">
        <v>1083</v>
      </c>
      <c r="G1150" s="43"/>
      <c r="H1150" s="43"/>
      <c r="I1150" s="223"/>
      <c r="J1150" s="43"/>
      <c r="K1150" s="43"/>
      <c r="L1150" s="47"/>
      <c r="M1150" s="224"/>
      <c r="N1150" s="225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168</v>
      </c>
      <c r="AU1150" s="20" t="s">
        <v>84</v>
      </c>
    </row>
    <row r="1151" s="13" customFormat="1">
      <c r="A1151" s="13"/>
      <c r="B1151" s="228"/>
      <c r="C1151" s="229"/>
      <c r="D1151" s="221" t="s">
        <v>170</v>
      </c>
      <c r="E1151" s="230" t="s">
        <v>19</v>
      </c>
      <c r="F1151" s="231" t="s">
        <v>1076</v>
      </c>
      <c r="G1151" s="229"/>
      <c r="H1151" s="230" t="s">
        <v>19</v>
      </c>
      <c r="I1151" s="232"/>
      <c r="J1151" s="229"/>
      <c r="K1151" s="229"/>
      <c r="L1151" s="233"/>
      <c r="M1151" s="234"/>
      <c r="N1151" s="235"/>
      <c r="O1151" s="235"/>
      <c r="P1151" s="235"/>
      <c r="Q1151" s="235"/>
      <c r="R1151" s="235"/>
      <c r="S1151" s="235"/>
      <c r="T1151" s="23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7" t="s">
        <v>170</v>
      </c>
      <c r="AU1151" s="237" t="s">
        <v>84</v>
      </c>
      <c r="AV1151" s="13" t="s">
        <v>82</v>
      </c>
      <c r="AW1151" s="13" t="s">
        <v>35</v>
      </c>
      <c r="AX1151" s="13" t="s">
        <v>74</v>
      </c>
      <c r="AY1151" s="237" t="s">
        <v>158</v>
      </c>
    </row>
    <row r="1152" s="14" customFormat="1">
      <c r="A1152" s="14"/>
      <c r="B1152" s="238"/>
      <c r="C1152" s="239"/>
      <c r="D1152" s="221" t="s">
        <v>170</v>
      </c>
      <c r="E1152" s="240" t="s">
        <v>19</v>
      </c>
      <c r="F1152" s="241" t="s">
        <v>1084</v>
      </c>
      <c r="G1152" s="239"/>
      <c r="H1152" s="242">
        <v>139.85900000000001</v>
      </c>
      <c r="I1152" s="243"/>
      <c r="J1152" s="239"/>
      <c r="K1152" s="239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8" t="s">
        <v>170</v>
      </c>
      <c r="AU1152" s="248" t="s">
        <v>84</v>
      </c>
      <c r="AV1152" s="14" t="s">
        <v>84</v>
      </c>
      <c r="AW1152" s="14" t="s">
        <v>35</v>
      </c>
      <c r="AX1152" s="14" t="s">
        <v>74</v>
      </c>
      <c r="AY1152" s="248" t="s">
        <v>158</v>
      </c>
    </row>
    <row r="1153" s="14" customFormat="1">
      <c r="A1153" s="14"/>
      <c r="B1153" s="238"/>
      <c r="C1153" s="239"/>
      <c r="D1153" s="221" t="s">
        <v>170</v>
      </c>
      <c r="E1153" s="240" t="s">
        <v>19</v>
      </c>
      <c r="F1153" s="241" t="s">
        <v>1085</v>
      </c>
      <c r="G1153" s="239"/>
      <c r="H1153" s="242">
        <v>101.40900000000001</v>
      </c>
      <c r="I1153" s="243"/>
      <c r="J1153" s="239"/>
      <c r="K1153" s="239"/>
      <c r="L1153" s="244"/>
      <c r="M1153" s="245"/>
      <c r="N1153" s="246"/>
      <c r="O1153" s="246"/>
      <c r="P1153" s="246"/>
      <c r="Q1153" s="246"/>
      <c r="R1153" s="246"/>
      <c r="S1153" s="246"/>
      <c r="T1153" s="247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48" t="s">
        <v>170</v>
      </c>
      <c r="AU1153" s="248" t="s">
        <v>84</v>
      </c>
      <c r="AV1153" s="14" t="s">
        <v>84</v>
      </c>
      <c r="AW1153" s="14" t="s">
        <v>35</v>
      </c>
      <c r="AX1153" s="14" t="s">
        <v>74</v>
      </c>
      <c r="AY1153" s="248" t="s">
        <v>158</v>
      </c>
    </row>
    <row r="1154" s="14" customFormat="1">
      <c r="A1154" s="14"/>
      <c r="B1154" s="238"/>
      <c r="C1154" s="239"/>
      <c r="D1154" s="221" t="s">
        <v>170</v>
      </c>
      <c r="E1154" s="240" t="s">
        <v>19</v>
      </c>
      <c r="F1154" s="241" t="s">
        <v>1086</v>
      </c>
      <c r="G1154" s="239"/>
      <c r="H1154" s="242">
        <v>-8.8000000000000007</v>
      </c>
      <c r="I1154" s="243"/>
      <c r="J1154" s="239"/>
      <c r="K1154" s="239"/>
      <c r="L1154" s="244"/>
      <c r="M1154" s="245"/>
      <c r="N1154" s="246"/>
      <c r="O1154" s="246"/>
      <c r="P1154" s="246"/>
      <c r="Q1154" s="246"/>
      <c r="R1154" s="246"/>
      <c r="S1154" s="246"/>
      <c r="T1154" s="247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8" t="s">
        <v>170</v>
      </c>
      <c r="AU1154" s="248" t="s">
        <v>84</v>
      </c>
      <c r="AV1154" s="14" t="s">
        <v>84</v>
      </c>
      <c r="AW1154" s="14" t="s">
        <v>35</v>
      </c>
      <c r="AX1154" s="14" t="s">
        <v>74</v>
      </c>
      <c r="AY1154" s="248" t="s">
        <v>158</v>
      </c>
    </row>
    <row r="1155" s="14" customFormat="1">
      <c r="A1155" s="14"/>
      <c r="B1155" s="238"/>
      <c r="C1155" s="239"/>
      <c r="D1155" s="221" t="s">
        <v>170</v>
      </c>
      <c r="E1155" s="240" t="s">
        <v>19</v>
      </c>
      <c r="F1155" s="241" t="s">
        <v>1087</v>
      </c>
      <c r="G1155" s="239"/>
      <c r="H1155" s="242">
        <v>-11.385</v>
      </c>
      <c r="I1155" s="243"/>
      <c r="J1155" s="239"/>
      <c r="K1155" s="239"/>
      <c r="L1155" s="244"/>
      <c r="M1155" s="245"/>
      <c r="N1155" s="246"/>
      <c r="O1155" s="246"/>
      <c r="P1155" s="246"/>
      <c r="Q1155" s="246"/>
      <c r="R1155" s="246"/>
      <c r="S1155" s="246"/>
      <c r="T1155" s="24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8" t="s">
        <v>170</v>
      </c>
      <c r="AU1155" s="248" t="s">
        <v>84</v>
      </c>
      <c r="AV1155" s="14" t="s">
        <v>84</v>
      </c>
      <c r="AW1155" s="14" t="s">
        <v>35</v>
      </c>
      <c r="AX1155" s="14" t="s">
        <v>74</v>
      </c>
      <c r="AY1155" s="248" t="s">
        <v>158</v>
      </c>
    </row>
    <row r="1156" s="15" customFormat="1">
      <c r="A1156" s="15"/>
      <c r="B1156" s="249"/>
      <c r="C1156" s="250"/>
      <c r="D1156" s="221" t="s">
        <v>170</v>
      </c>
      <c r="E1156" s="251" t="s">
        <v>19</v>
      </c>
      <c r="F1156" s="252" t="s">
        <v>175</v>
      </c>
      <c r="G1156" s="250"/>
      <c r="H1156" s="253">
        <v>221.08300000000003</v>
      </c>
      <c r="I1156" s="254"/>
      <c r="J1156" s="250"/>
      <c r="K1156" s="250"/>
      <c r="L1156" s="255"/>
      <c r="M1156" s="256"/>
      <c r="N1156" s="257"/>
      <c r="O1156" s="257"/>
      <c r="P1156" s="257"/>
      <c r="Q1156" s="257"/>
      <c r="R1156" s="257"/>
      <c r="S1156" s="257"/>
      <c r="T1156" s="258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59" t="s">
        <v>170</v>
      </c>
      <c r="AU1156" s="259" t="s">
        <v>84</v>
      </c>
      <c r="AV1156" s="15" t="s">
        <v>165</v>
      </c>
      <c r="AW1156" s="15" t="s">
        <v>35</v>
      </c>
      <c r="AX1156" s="15" t="s">
        <v>82</v>
      </c>
      <c r="AY1156" s="259" t="s">
        <v>158</v>
      </c>
    </row>
    <row r="1157" s="2" customFormat="1" ht="24.15" customHeight="1">
      <c r="A1157" s="41"/>
      <c r="B1157" s="42"/>
      <c r="C1157" s="208" t="s">
        <v>1088</v>
      </c>
      <c r="D1157" s="208" t="s">
        <v>160</v>
      </c>
      <c r="E1157" s="209" t="s">
        <v>1089</v>
      </c>
      <c r="F1157" s="210" t="s">
        <v>1090</v>
      </c>
      <c r="G1157" s="211" t="s">
        <v>163</v>
      </c>
      <c r="H1157" s="212">
        <v>15.356999999999999</v>
      </c>
      <c r="I1157" s="213"/>
      <c r="J1157" s="214">
        <f>ROUND(I1157*H1157,2)</f>
        <v>0</v>
      </c>
      <c r="K1157" s="210" t="s">
        <v>164</v>
      </c>
      <c r="L1157" s="47"/>
      <c r="M1157" s="215" t="s">
        <v>19</v>
      </c>
      <c r="N1157" s="216" t="s">
        <v>45</v>
      </c>
      <c r="O1157" s="87"/>
      <c r="P1157" s="217">
        <f>O1157*H1157</f>
        <v>0</v>
      </c>
      <c r="Q1157" s="217">
        <v>0</v>
      </c>
      <c r="R1157" s="217">
        <f>Q1157*H1157</f>
        <v>0</v>
      </c>
      <c r="S1157" s="217">
        <v>1.8</v>
      </c>
      <c r="T1157" s="218">
        <f>S1157*H1157</f>
        <v>27.642599999999998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19" t="s">
        <v>165</v>
      </c>
      <c r="AT1157" s="219" t="s">
        <v>160</v>
      </c>
      <c r="AU1157" s="219" t="s">
        <v>84</v>
      </c>
      <c r="AY1157" s="20" t="s">
        <v>158</v>
      </c>
      <c r="BE1157" s="220">
        <f>IF(N1157="základní",J1157,0)</f>
        <v>0</v>
      </c>
      <c r="BF1157" s="220">
        <f>IF(N1157="snížená",J1157,0)</f>
        <v>0</v>
      </c>
      <c r="BG1157" s="220">
        <f>IF(N1157="zákl. přenesená",J1157,0)</f>
        <v>0</v>
      </c>
      <c r="BH1157" s="220">
        <f>IF(N1157="sníž. přenesená",J1157,0)</f>
        <v>0</v>
      </c>
      <c r="BI1157" s="220">
        <f>IF(N1157="nulová",J1157,0)</f>
        <v>0</v>
      </c>
      <c r="BJ1157" s="20" t="s">
        <v>82</v>
      </c>
      <c r="BK1157" s="220">
        <f>ROUND(I1157*H1157,2)</f>
        <v>0</v>
      </c>
      <c r="BL1157" s="20" t="s">
        <v>165</v>
      </c>
      <c r="BM1157" s="219" t="s">
        <v>1091</v>
      </c>
    </row>
    <row r="1158" s="2" customFormat="1">
      <c r="A1158" s="41"/>
      <c r="B1158" s="42"/>
      <c r="C1158" s="43"/>
      <c r="D1158" s="221" t="s">
        <v>167</v>
      </c>
      <c r="E1158" s="43"/>
      <c r="F1158" s="222" t="s">
        <v>1090</v>
      </c>
      <c r="G1158" s="43"/>
      <c r="H1158" s="43"/>
      <c r="I1158" s="223"/>
      <c r="J1158" s="43"/>
      <c r="K1158" s="43"/>
      <c r="L1158" s="47"/>
      <c r="M1158" s="224"/>
      <c r="N1158" s="225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167</v>
      </c>
      <c r="AU1158" s="20" t="s">
        <v>84</v>
      </c>
    </row>
    <row r="1159" s="2" customFormat="1">
      <c r="A1159" s="41"/>
      <c r="B1159" s="42"/>
      <c r="C1159" s="43"/>
      <c r="D1159" s="226" t="s">
        <v>168</v>
      </c>
      <c r="E1159" s="43"/>
      <c r="F1159" s="227" t="s">
        <v>1092</v>
      </c>
      <c r="G1159" s="43"/>
      <c r="H1159" s="43"/>
      <c r="I1159" s="223"/>
      <c r="J1159" s="43"/>
      <c r="K1159" s="43"/>
      <c r="L1159" s="47"/>
      <c r="M1159" s="224"/>
      <c r="N1159" s="225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168</v>
      </c>
      <c r="AU1159" s="20" t="s">
        <v>84</v>
      </c>
    </row>
    <row r="1160" s="13" customFormat="1">
      <c r="A1160" s="13"/>
      <c r="B1160" s="228"/>
      <c r="C1160" s="229"/>
      <c r="D1160" s="221" t="s">
        <v>170</v>
      </c>
      <c r="E1160" s="230" t="s">
        <v>19</v>
      </c>
      <c r="F1160" s="231" t="s">
        <v>1076</v>
      </c>
      <c r="G1160" s="229"/>
      <c r="H1160" s="230" t="s">
        <v>19</v>
      </c>
      <c r="I1160" s="232"/>
      <c r="J1160" s="229"/>
      <c r="K1160" s="229"/>
      <c r="L1160" s="233"/>
      <c r="M1160" s="234"/>
      <c r="N1160" s="235"/>
      <c r="O1160" s="235"/>
      <c r="P1160" s="235"/>
      <c r="Q1160" s="235"/>
      <c r="R1160" s="235"/>
      <c r="S1160" s="235"/>
      <c r="T1160" s="236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7" t="s">
        <v>170</v>
      </c>
      <c r="AU1160" s="237" t="s">
        <v>84</v>
      </c>
      <c r="AV1160" s="13" t="s">
        <v>82</v>
      </c>
      <c r="AW1160" s="13" t="s">
        <v>35</v>
      </c>
      <c r="AX1160" s="13" t="s">
        <v>74</v>
      </c>
      <c r="AY1160" s="237" t="s">
        <v>158</v>
      </c>
    </row>
    <row r="1161" s="14" customFormat="1">
      <c r="A1161" s="14"/>
      <c r="B1161" s="238"/>
      <c r="C1161" s="239"/>
      <c r="D1161" s="221" t="s">
        <v>170</v>
      </c>
      <c r="E1161" s="240" t="s">
        <v>19</v>
      </c>
      <c r="F1161" s="241" t="s">
        <v>1093</v>
      </c>
      <c r="G1161" s="239"/>
      <c r="H1161" s="242">
        <v>5.5750000000000002</v>
      </c>
      <c r="I1161" s="243"/>
      <c r="J1161" s="239"/>
      <c r="K1161" s="239"/>
      <c r="L1161" s="244"/>
      <c r="M1161" s="245"/>
      <c r="N1161" s="246"/>
      <c r="O1161" s="246"/>
      <c r="P1161" s="246"/>
      <c r="Q1161" s="246"/>
      <c r="R1161" s="246"/>
      <c r="S1161" s="246"/>
      <c r="T1161" s="24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8" t="s">
        <v>170</v>
      </c>
      <c r="AU1161" s="248" t="s">
        <v>84</v>
      </c>
      <c r="AV1161" s="14" t="s">
        <v>84</v>
      </c>
      <c r="AW1161" s="14" t="s">
        <v>35</v>
      </c>
      <c r="AX1161" s="14" t="s">
        <v>74</v>
      </c>
      <c r="AY1161" s="248" t="s">
        <v>158</v>
      </c>
    </row>
    <row r="1162" s="14" customFormat="1">
      <c r="A1162" s="14"/>
      <c r="B1162" s="238"/>
      <c r="C1162" s="239"/>
      <c r="D1162" s="221" t="s">
        <v>170</v>
      </c>
      <c r="E1162" s="240" t="s">
        <v>19</v>
      </c>
      <c r="F1162" s="241" t="s">
        <v>1094</v>
      </c>
      <c r="G1162" s="239"/>
      <c r="H1162" s="242">
        <v>-1.851</v>
      </c>
      <c r="I1162" s="243"/>
      <c r="J1162" s="239"/>
      <c r="K1162" s="239"/>
      <c r="L1162" s="244"/>
      <c r="M1162" s="245"/>
      <c r="N1162" s="246"/>
      <c r="O1162" s="246"/>
      <c r="P1162" s="246"/>
      <c r="Q1162" s="246"/>
      <c r="R1162" s="246"/>
      <c r="S1162" s="246"/>
      <c r="T1162" s="247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8" t="s">
        <v>170</v>
      </c>
      <c r="AU1162" s="248" t="s">
        <v>84</v>
      </c>
      <c r="AV1162" s="14" t="s">
        <v>84</v>
      </c>
      <c r="AW1162" s="14" t="s">
        <v>35</v>
      </c>
      <c r="AX1162" s="14" t="s">
        <v>74</v>
      </c>
      <c r="AY1162" s="248" t="s">
        <v>158</v>
      </c>
    </row>
    <row r="1163" s="14" customFormat="1">
      <c r="A1163" s="14"/>
      <c r="B1163" s="238"/>
      <c r="C1163" s="239"/>
      <c r="D1163" s="221" t="s">
        <v>170</v>
      </c>
      <c r="E1163" s="240" t="s">
        <v>19</v>
      </c>
      <c r="F1163" s="241" t="s">
        <v>1095</v>
      </c>
      <c r="G1163" s="239"/>
      <c r="H1163" s="242">
        <v>4.2999999999999998</v>
      </c>
      <c r="I1163" s="243"/>
      <c r="J1163" s="239"/>
      <c r="K1163" s="239"/>
      <c r="L1163" s="244"/>
      <c r="M1163" s="245"/>
      <c r="N1163" s="246"/>
      <c r="O1163" s="246"/>
      <c r="P1163" s="246"/>
      <c r="Q1163" s="246"/>
      <c r="R1163" s="246"/>
      <c r="S1163" s="246"/>
      <c r="T1163" s="247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8" t="s">
        <v>170</v>
      </c>
      <c r="AU1163" s="248" t="s">
        <v>84</v>
      </c>
      <c r="AV1163" s="14" t="s">
        <v>84</v>
      </c>
      <c r="AW1163" s="14" t="s">
        <v>35</v>
      </c>
      <c r="AX1163" s="14" t="s">
        <v>74</v>
      </c>
      <c r="AY1163" s="248" t="s">
        <v>158</v>
      </c>
    </row>
    <row r="1164" s="14" customFormat="1">
      <c r="A1164" s="14"/>
      <c r="B1164" s="238"/>
      <c r="C1164" s="239"/>
      <c r="D1164" s="221" t="s">
        <v>170</v>
      </c>
      <c r="E1164" s="240" t="s">
        <v>19</v>
      </c>
      <c r="F1164" s="241" t="s">
        <v>1096</v>
      </c>
      <c r="G1164" s="239"/>
      <c r="H1164" s="242">
        <v>-2.153</v>
      </c>
      <c r="I1164" s="243"/>
      <c r="J1164" s="239"/>
      <c r="K1164" s="239"/>
      <c r="L1164" s="244"/>
      <c r="M1164" s="245"/>
      <c r="N1164" s="246"/>
      <c r="O1164" s="246"/>
      <c r="P1164" s="246"/>
      <c r="Q1164" s="246"/>
      <c r="R1164" s="246"/>
      <c r="S1164" s="246"/>
      <c r="T1164" s="247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8" t="s">
        <v>170</v>
      </c>
      <c r="AU1164" s="248" t="s">
        <v>84</v>
      </c>
      <c r="AV1164" s="14" t="s">
        <v>84</v>
      </c>
      <c r="AW1164" s="14" t="s">
        <v>35</v>
      </c>
      <c r="AX1164" s="14" t="s">
        <v>74</v>
      </c>
      <c r="AY1164" s="248" t="s">
        <v>158</v>
      </c>
    </row>
    <row r="1165" s="14" customFormat="1">
      <c r="A1165" s="14"/>
      <c r="B1165" s="238"/>
      <c r="C1165" s="239"/>
      <c r="D1165" s="221" t="s">
        <v>170</v>
      </c>
      <c r="E1165" s="240" t="s">
        <v>19</v>
      </c>
      <c r="F1165" s="241" t="s">
        <v>1097</v>
      </c>
      <c r="G1165" s="239"/>
      <c r="H1165" s="242">
        <v>1.71</v>
      </c>
      <c r="I1165" s="243"/>
      <c r="J1165" s="239"/>
      <c r="K1165" s="239"/>
      <c r="L1165" s="244"/>
      <c r="M1165" s="245"/>
      <c r="N1165" s="246"/>
      <c r="O1165" s="246"/>
      <c r="P1165" s="246"/>
      <c r="Q1165" s="246"/>
      <c r="R1165" s="246"/>
      <c r="S1165" s="246"/>
      <c r="T1165" s="247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8" t="s">
        <v>170</v>
      </c>
      <c r="AU1165" s="248" t="s">
        <v>84</v>
      </c>
      <c r="AV1165" s="14" t="s">
        <v>84</v>
      </c>
      <c r="AW1165" s="14" t="s">
        <v>35</v>
      </c>
      <c r="AX1165" s="14" t="s">
        <v>74</v>
      </c>
      <c r="AY1165" s="248" t="s">
        <v>158</v>
      </c>
    </row>
    <row r="1166" s="14" customFormat="1">
      <c r="A1166" s="14"/>
      <c r="B1166" s="238"/>
      <c r="C1166" s="239"/>
      <c r="D1166" s="221" t="s">
        <v>170</v>
      </c>
      <c r="E1166" s="240" t="s">
        <v>19</v>
      </c>
      <c r="F1166" s="241" t="s">
        <v>1098</v>
      </c>
      <c r="G1166" s="239"/>
      <c r="H1166" s="242">
        <v>-0.63</v>
      </c>
      <c r="I1166" s="243"/>
      <c r="J1166" s="239"/>
      <c r="K1166" s="239"/>
      <c r="L1166" s="244"/>
      <c r="M1166" s="245"/>
      <c r="N1166" s="246"/>
      <c r="O1166" s="246"/>
      <c r="P1166" s="246"/>
      <c r="Q1166" s="246"/>
      <c r="R1166" s="246"/>
      <c r="S1166" s="246"/>
      <c r="T1166" s="247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8" t="s">
        <v>170</v>
      </c>
      <c r="AU1166" s="248" t="s">
        <v>84</v>
      </c>
      <c r="AV1166" s="14" t="s">
        <v>84</v>
      </c>
      <c r="AW1166" s="14" t="s">
        <v>35</v>
      </c>
      <c r="AX1166" s="14" t="s">
        <v>74</v>
      </c>
      <c r="AY1166" s="248" t="s">
        <v>158</v>
      </c>
    </row>
    <row r="1167" s="14" customFormat="1">
      <c r="A1167" s="14"/>
      <c r="B1167" s="238"/>
      <c r="C1167" s="239"/>
      <c r="D1167" s="221" t="s">
        <v>170</v>
      </c>
      <c r="E1167" s="240" t="s">
        <v>19</v>
      </c>
      <c r="F1167" s="241" t="s">
        <v>1099</v>
      </c>
      <c r="G1167" s="239"/>
      <c r="H1167" s="242">
        <v>2.4700000000000002</v>
      </c>
      <c r="I1167" s="243"/>
      <c r="J1167" s="239"/>
      <c r="K1167" s="239"/>
      <c r="L1167" s="244"/>
      <c r="M1167" s="245"/>
      <c r="N1167" s="246"/>
      <c r="O1167" s="246"/>
      <c r="P1167" s="246"/>
      <c r="Q1167" s="246"/>
      <c r="R1167" s="246"/>
      <c r="S1167" s="246"/>
      <c r="T1167" s="247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8" t="s">
        <v>170</v>
      </c>
      <c r="AU1167" s="248" t="s">
        <v>84</v>
      </c>
      <c r="AV1167" s="14" t="s">
        <v>84</v>
      </c>
      <c r="AW1167" s="14" t="s">
        <v>35</v>
      </c>
      <c r="AX1167" s="14" t="s">
        <v>74</v>
      </c>
      <c r="AY1167" s="248" t="s">
        <v>158</v>
      </c>
    </row>
    <row r="1168" s="14" customFormat="1">
      <c r="A1168" s="14"/>
      <c r="B1168" s="238"/>
      <c r="C1168" s="239"/>
      <c r="D1168" s="221" t="s">
        <v>170</v>
      </c>
      <c r="E1168" s="240" t="s">
        <v>19</v>
      </c>
      <c r="F1168" s="241" t="s">
        <v>1100</v>
      </c>
      <c r="G1168" s="239"/>
      <c r="H1168" s="242">
        <v>6.2050000000000001</v>
      </c>
      <c r="I1168" s="243"/>
      <c r="J1168" s="239"/>
      <c r="K1168" s="239"/>
      <c r="L1168" s="244"/>
      <c r="M1168" s="245"/>
      <c r="N1168" s="246"/>
      <c r="O1168" s="246"/>
      <c r="P1168" s="246"/>
      <c r="Q1168" s="246"/>
      <c r="R1168" s="246"/>
      <c r="S1168" s="246"/>
      <c r="T1168" s="24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48" t="s">
        <v>170</v>
      </c>
      <c r="AU1168" s="248" t="s">
        <v>84</v>
      </c>
      <c r="AV1168" s="14" t="s">
        <v>84</v>
      </c>
      <c r="AW1168" s="14" t="s">
        <v>35</v>
      </c>
      <c r="AX1168" s="14" t="s">
        <v>74</v>
      </c>
      <c r="AY1168" s="248" t="s">
        <v>158</v>
      </c>
    </row>
    <row r="1169" s="14" customFormat="1">
      <c r="A1169" s="14"/>
      <c r="B1169" s="238"/>
      <c r="C1169" s="239"/>
      <c r="D1169" s="221" t="s">
        <v>170</v>
      </c>
      <c r="E1169" s="240" t="s">
        <v>19</v>
      </c>
      <c r="F1169" s="241" t="s">
        <v>1101</v>
      </c>
      <c r="G1169" s="239"/>
      <c r="H1169" s="242">
        <v>-1.591</v>
      </c>
      <c r="I1169" s="243"/>
      <c r="J1169" s="239"/>
      <c r="K1169" s="239"/>
      <c r="L1169" s="244"/>
      <c r="M1169" s="245"/>
      <c r="N1169" s="246"/>
      <c r="O1169" s="246"/>
      <c r="P1169" s="246"/>
      <c r="Q1169" s="246"/>
      <c r="R1169" s="246"/>
      <c r="S1169" s="246"/>
      <c r="T1169" s="24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8" t="s">
        <v>170</v>
      </c>
      <c r="AU1169" s="248" t="s">
        <v>84</v>
      </c>
      <c r="AV1169" s="14" t="s">
        <v>84</v>
      </c>
      <c r="AW1169" s="14" t="s">
        <v>35</v>
      </c>
      <c r="AX1169" s="14" t="s">
        <v>74</v>
      </c>
      <c r="AY1169" s="248" t="s">
        <v>158</v>
      </c>
    </row>
    <row r="1170" s="14" customFormat="1">
      <c r="A1170" s="14"/>
      <c r="B1170" s="238"/>
      <c r="C1170" s="239"/>
      <c r="D1170" s="221" t="s">
        <v>170</v>
      </c>
      <c r="E1170" s="240" t="s">
        <v>19</v>
      </c>
      <c r="F1170" s="241" t="s">
        <v>1102</v>
      </c>
      <c r="G1170" s="239"/>
      <c r="H1170" s="242">
        <v>-0.47299999999999998</v>
      </c>
      <c r="I1170" s="243"/>
      <c r="J1170" s="239"/>
      <c r="K1170" s="239"/>
      <c r="L1170" s="244"/>
      <c r="M1170" s="245"/>
      <c r="N1170" s="246"/>
      <c r="O1170" s="246"/>
      <c r="P1170" s="246"/>
      <c r="Q1170" s="246"/>
      <c r="R1170" s="246"/>
      <c r="S1170" s="246"/>
      <c r="T1170" s="247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48" t="s">
        <v>170</v>
      </c>
      <c r="AU1170" s="248" t="s">
        <v>84</v>
      </c>
      <c r="AV1170" s="14" t="s">
        <v>84</v>
      </c>
      <c r="AW1170" s="14" t="s">
        <v>35</v>
      </c>
      <c r="AX1170" s="14" t="s">
        <v>74</v>
      </c>
      <c r="AY1170" s="248" t="s">
        <v>158</v>
      </c>
    </row>
    <row r="1171" s="14" customFormat="1">
      <c r="A1171" s="14"/>
      <c r="B1171" s="238"/>
      <c r="C1171" s="239"/>
      <c r="D1171" s="221" t="s">
        <v>170</v>
      </c>
      <c r="E1171" s="240" t="s">
        <v>19</v>
      </c>
      <c r="F1171" s="241" t="s">
        <v>1103</v>
      </c>
      <c r="G1171" s="239"/>
      <c r="H1171" s="242">
        <v>2.8799999999999999</v>
      </c>
      <c r="I1171" s="243"/>
      <c r="J1171" s="239"/>
      <c r="K1171" s="239"/>
      <c r="L1171" s="244"/>
      <c r="M1171" s="245"/>
      <c r="N1171" s="246"/>
      <c r="O1171" s="246"/>
      <c r="P1171" s="246"/>
      <c r="Q1171" s="246"/>
      <c r="R1171" s="246"/>
      <c r="S1171" s="246"/>
      <c r="T1171" s="247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8" t="s">
        <v>170</v>
      </c>
      <c r="AU1171" s="248" t="s">
        <v>84</v>
      </c>
      <c r="AV1171" s="14" t="s">
        <v>84</v>
      </c>
      <c r="AW1171" s="14" t="s">
        <v>35</v>
      </c>
      <c r="AX1171" s="14" t="s">
        <v>74</v>
      </c>
      <c r="AY1171" s="248" t="s">
        <v>158</v>
      </c>
    </row>
    <row r="1172" s="14" customFormat="1">
      <c r="A1172" s="14"/>
      <c r="B1172" s="238"/>
      <c r="C1172" s="239"/>
      <c r="D1172" s="221" t="s">
        <v>170</v>
      </c>
      <c r="E1172" s="240" t="s">
        <v>19</v>
      </c>
      <c r="F1172" s="241" t="s">
        <v>1104</v>
      </c>
      <c r="G1172" s="239"/>
      <c r="H1172" s="242">
        <v>-1.085</v>
      </c>
      <c r="I1172" s="243"/>
      <c r="J1172" s="239"/>
      <c r="K1172" s="239"/>
      <c r="L1172" s="244"/>
      <c r="M1172" s="245"/>
      <c r="N1172" s="246"/>
      <c r="O1172" s="246"/>
      <c r="P1172" s="246"/>
      <c r="Q1172" s="246"/>
      <c r="R1172" s="246"/>
      <c r="S1172" s="246"/>
      <c r="T1172" s="247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8" t="s">
        <v>170</v>
      </c>
      <c r="AU1172" s="248" t="s">
        <v>84</v>
      </c>
      <c r="AV1172" s="14" t="s">
        <v>84</v>
      </c>
      <c r="AW1172" s="14" t="s">
        <v>35</v>
      </c>
      <c r="AX1172" s="14" t="s">
        <v>74</v>
      </c>
      <c r="AY1172" s="248" t="s">
        <v>158</v>
      </c>
    </row>
    <row r="1173" s="15" customFormat="1">
      <c r="A1173" s="15"/>
      <c r="B1173" s="249"/>
      <c r="C1173" s="250"/>
      <c r="D1173" s="221" t="s">
        <v>170</v>
      </c>
      <c r="E1173" s="251" t="s">
        <v>19</v>
      </c>
      <c r="F1173" s="252" t="s">
        <v>175</v>
      </c>
      <c r="G1173" s="250"/>
      <c r="H1173" s="253">
        <v>15.356999999999999</v>
      </c>
      <c r="I1173" s="254"/>
      <c r="J1173" s="250"/>
      <c r="K1173" s="250"/>
      <c r="L1173" s="255"/>
      <c r="M1173" s="256"/>
      <c r="N1173" s="257"/>
      <c r="O1173" s="257"/>
      <c r="P1173" s="257"/>
      <c r="Q1173" s="257"/>
      <c r="R1173" s="257"/>
      <c r="S1173" s="257"/>
      <c r="T1173" s="258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59" t="s">
        <v>170</v>
      </c>
      <c r="AU1173" s="259" t="s">
        <v>84</v>
      </c>
      <c r="AV1173" s="15" t="s">
        <v>165</v>
      </c>
      <c r="AW1173" s="15" t="s">
        <v>35</v>
      </c>
      <c r="AX1173" s="15" t="s">
        <v>82</v>
      </c>
      <c r="AY1173" s="259" t="s">
        <v>158</v>
      </c>
    </row>
    <row r="1174" s="2" customFormat="1" ht="16.5" customHeight="1">
      <c r="A1174" s="41"/>
      <c r="B1174" s="42"/>
      <c r="C1174" s="208" t="s">
        <v>1105</v>
      </c>
      <c r="D1174" s="208" t="s">
        <v>160</v>
      </c>
      <c r="E1174" s="209" t="s">
        <v>1106</v>
      </c>
      <c r="F1174" s="210" t="s">
        <v>1107</v>
      </c>
      <c r="G1174" s="211" t="s">
        <v>105</v>
      </c>
      <c r="H1174" s="212">
        <v>8.8000000000000007</v>
      </c>
      <c r="I1174" s="213"/>
      <c r="J1174" s="214">
        <f>ROUND(I1174*H1174,2)</f>
        <v>0</v>
      </c>
      <c r="K1174" s="210" t="s">
        <v>164</v>
      </c>
      <c r="L1174" s="47"/>
      <c r="M1174" s="215" t="s">
        <v>19</v>
      </c>
      <c r="N1174" s="216" t="s">
        <v>45</v>
      </c>
      <c r="O1174" s="87"/>
      <c r="P1174" s="217">
        <f>O1174*H1174</f>
        <v>0</v>
      </c>
      <c r="Q1174" s="217">
        <v>0</v>
      </c>
      <c r="R1174" s="217">
        <f>Q1174*H1174</f>
        <v>0</v>
      </c>
      <c r="S1174" s="217">
        <v>0.082000000000000003</v>
      </c>
      <c r="T1174" s="218">
        <f>S1174*H1174</f>
        <v>0.72160000000000013</v>
      </c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R1174" s="219" t="s">
        <v>165</v>
      </c>
      <c r="AT1174" s="219" t="s">
        <v>160</v>
      </c>
      <c r="AU1174" s="219" t="s">
        <v>84</v>
      </c>
      <c r="AY1174" s="20" t="s">
        <v>158</v>
      </c>
      <c r="BE1174" s="220">
        <f>IF(N1174="základní",J1174,0)</f>
        <v>0</v>
      </c>
      <c r="BF1174" s="220">
        <f>IF(N1174="snížená",J1174,0)</f>
        <v>0</v>
      </c>
      <c r="BG1174" s="220">
        <f>IF(N1174="zákl. přenesená",J1174,0)</f>
        <v>0</v>
      </c>
      <c r="BH1174" s="220">
        <f>IF(N1174="sníž. přenesená",J1174,0)</f>
        <v>0</v>
      </c>
      <c r="BI1174" s="220">
        <f>IF(N1174="nulová",J1174,0)</f>
        <v>0</v>
      </c>
      <c r="BJ1174" s="20" t="s">
        <v>82</v>
      </c>
      <c r="BK1174" s="220">
        <f>ROUND(I1174*H1174,2)</f>
        <v>0</v>
      </c>
      <c r="BL1174" s="20" t="s">
        <v>165</v>
      </c>
      <c r="BM1174" s="219" t="s">
        <v>1108</v>
      </c>
    </row>
    <row r="1175" s="2" customFormat="1">
      <c r="A1175" s="41"/>
      <c r="B1175" s="42"/>
      <c r="C1175" s="43"/>
      <c r="D1175" s="221" t="s">
        <v>167</v>
      </c>
      <c r="E1175" s="43"/>
      <c r="F1175" s="222" t="s">
        <v>1107</v>
      </c>
      <c r="G1175" s="43"/>
      <c r="H1175" s="43"/>
      <c r="I1175" s="223"/>
      <c r="J1175" s="43"/>
      <c r="K1175" s="43"/>
      <c r="L1175" s="47"/>
      <c r="M1175" s="224"/>
      <c r="N1175" s="225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167</v>
      </c>
      <c r="AU1175" s="20" t="s">
        <v>84</v>
      </c>
    </row>
    <row r="1176" s="2" customFormat="1">
      <c r="A1176" s="41"/>
      <c r="B1176" s="42"/>
      <c r="C1176" s="43"/>
      <c r="D1176" s="226" t="s">
        <v>168</v>
      </c>
      <c r="E1176" s="43"/>
      <c r="F1176" s="227" t="s">
        <v>1109</v>
      </c>
      <c r="G1176" s="43"/>
      <c r="H1176" s="43"/>
      <c r="I1176" s="223"/>
      <c r="J1176" s="43"/>
      <c r="K1176" s="43"/>
      <c r="L1176" s="47"/>
      <c r="M1176" s="224"/>
      <c r="N1176" s="225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168</v>
      </c>
      <c r="AU1176" s="20" t="s">
        <v>84</v>
      </c>
    </row>
    <row r="1177" s="13" customFormat="1">
      <c r="A1177" s="13"/>
      <c r="B1177" s="228"/>
      <c r="C1177" s="229"/>
      <c r="D1177" s="221" t="s">
        <v>170</v>
      </c>
      <c r="E1177" s="230" t="s">
        <v>19</v>
      </c>
      <c r="F1177" s="231" t="s">
        <v>1076</v>
      </c>
      <c r="G1177" s="229"/>
      <c r="H1177" s="230" t="s">
        <v>19</v>
      </c>
      <c r="I1177" s="232"/>
      <c r="J1177" s="229"/>
      <c r="K1177" s="229"/>
      <c r="L1177" s="233"/>
      <c r="M1177" s="234"/>
      <c r="N1177" s="235"/>
      <c r="O1177" s="235"/>
      <c r="P1177" s="235"/>
      <c r="Q1177" s="235"/>
      <c r="R1177" s="235"/>
      <c r="S1177" s="235"/>
      <c r="T1177" s="236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7" t="s">
        <v>170</v>
      </c>
      <c r="AU1177" s="237" t="s">
        <v>84</v>
      </c>
      <c r="AV1177" s="13" t="s">
        <v>82</v>
      </c>
      <c r="AW1177" s="13" t="s">
        <v>35</v>
      </c>
      <c r="AX1177" s="13" t="s">
        <v>74</v>
      </c>
      <c r="AY1177" s="237" t="s">
        <v>158</v>
      </c>
    </row>
    <row r="1178" s="14" customFormat="1">
      <c r="A1178" s="14"/>
      <c r="B1178" s="238"/>
      <c r="C1178" s="239"/>
      <c r="D1178" s="221" t="s">
        <v>170</v>
      </c>
      <c r="E1178" s="240" t="s">
        <v>19</v>
      </c>
      <c r="F1178" s="241" t="s">
        <v>1110</v>
      </c>
      <c r="G1178" s="239"/>
      <c r="H1178" s="242">
        <v>8.8000000000000007</v>
      </c>
      <c r="I1178" s="243"/>
      <c r="J1178" s="239"/>
      <c r="K1178" s="239"/>
      <c r="L1178" s="244"/>
      <c r="M1178" s="245"/>
      <c r="N1178" s="246"/>
      <c r="O1178" s="246"/>
      <c r="P1178" s="246"/>
      <c r="Q1178" s="246"/>
      <c r="R1178" s="246"/>
      <c r="S1178" s="246"/>
      <c r="T1178" s="24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8" t="s">
        <v>170</v>
      </c>
      <c r="AU1178" s="248" t="s">
        <v>84</v>
      </c>
      <c r="AV1178" s="14" t="s">
        <v>84</v>
      </c>
      <c r="AW1178" s="14" t="s">
        <v>35</v>
      </c>
      <c r="AX1178" s="14" t="s">
        <v>74</v>
      </c>
      <c r="AY1178" s="248" t="s">
        <v>158</v>
      </c>
    </row>
    <row r="1179" s="15" customFormat="1">
      <c r="A1179" s="15"/>
      <c r="B1179" s="249"/>
      <c r="C1179" s="250"/>
      <c r="D1179" s="221" t="s">
        <v>170</v>
      </c>
      <c r="E1179" s="251" t="s">
        <v>19</v>
      </c>
      <c r="F1179" s="252" t="s">
        <v>175</v>
      </c>
      <c r="G1179" s="250"/>
      <c r="H1179" s="253">
        <v>8.8000000000000007</v>
      </c>
      <c r="I1179" s="254"/>
      <c r="J1179" s="250"/>
      <c r="K1179" s="250"/>
      <c r="L1179" s="255"/>
      <c r="M1179" s="256"/>
      <c r="N1179" s="257"/>
      <c r="O1179" s="257"/>
      <c r="P1179" s="257"/>
      <c r="Q1179" s="257"/>
      <c r="R1179" s="257"/>
      <c r="S1179" s="257"/>
      <c r="T1179" s="258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59" t="s">
        <v>170</v>
      </c>
      <c r="AU1179" s="259" t="s">
        <v>84</v>
      </c>
      <c r="AV1179" s="15" t="s">
        <v>165</v>
      </c>
      <c r="AW1179" s="15" t="s">
        <v>35</v>
      </c>
      <c r="AX1179" s="15" t="s">
        <v>82</v>
      </c>
      <c r="AY1179" s="259" t="s">
        <v>158</v>
      </c>
    </row>
    <row r="1180" s="2" customFormat="1" ht="21.75" customHeight="1">
      <c r="A1180" s="41"/>
      <c r="B1180" s="42"/>
      <c r="C1180" s="208" t="s">
        <v>1111</v>
      </c>
      <c r="D1180" s="208" t="s">
        <v>160</v>
      </c>
      <c r="E1180" s="209" t="s">
        <v>1112</v>
      </c>
      <c r="F1180" s="210" t="s">
        <v>1113</v>
      </c>
      <c r="G1180" s="211" t="s">
        <v>163</v>
      </c>
      <c r="H1180" s="212">
        <v>0.45900000000000002</v>
      </c>
      <c r="I1180" s="213"/>
      <c r="J1180" s="214">
        <f>ROUND(I1180*H1180,2)</f>
        <v>0</v>
      </c>
      <c r="K1180" s="210" t="s">
        <v>164</v>
      </c>
      <c r="L1180" s="47"/>
      <c r="M1180" s="215" t="s">
        <v>19</v>
      </c>
      <c r="N1180" s="216" t="s">
        <v>45</v>
      </c>
      <c r="O1180" s="87"/>
      <c r="P1180" s="217">
        <f>O1180*H1180</f>
        <v>0</v>
      </c>
      <c r="Q1180" s="217">
        <v>0</v>
      </c>
      <c r="R1180" s="217">
        <f>Q1180*H1180</f>
        <v>0</v>
      </c>
      <c r="S1180" s="217">
        <v>2.3999999999999999</v>
      </c>
      <c r="T1180" s="218">
        <f>S1180*H1180</f>
        <v>1.1015999999999999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19" t="s">
        <v>165</v>
      </c>
      <c r="AT1180" s="219" t="s">
        <v>160</v>
      </c>
      <c r="AU1180" s="219" t="s">
        <v>84</v>
      </c>
      <c r="AY1180" s="20" t="s">
        <v>158</v>
      </c>
      <c r="BE1180" s="220">
        <f>IF(N1180="základní",J1180,0)</f>
        <v>0</v>
      </c>
      <c r="BF1180" s="220">
        <f>IF(N1180="snížená",J1180,0)</f>
        <v>0</v>
      </c>
      <c r="BG1180" s="220">
        <f>IF(N1180="zákl. přenesená",J1180,0)</f>
        <v>0</v>
      </c>
      <c r="BH1180" s="220">
        <f>IF(N1180="sníž. přenesená",J1180,0)</f>
        <v>0</v>
      </c>
      <c r="BI1180" s="220">
        <f>IF(N1180="nulová",J1180,0)</f>
        <v>0</v>
      </c>
      <c r="BJ1180" s="20" t="s">
        <v>82</v>
      </c>
      <c r="BK1180" s="220">
        <f>ROUND(I1180*H1180,2)</f>
        <v>0</v>
      </c>
      <c r="BL1180" s="20" t="s">
        <v>165</v>
      </c>
      <c r="BM1180" s="219" t="s">
        <v>1114</v>
      </c>
    </row>
    <row r="1181" s="2" customFormat="1">
      <c r="A1181" s="41"/>
      <c r="B1181" s="42"/>
      <c r="C1181" s="43"/>
      <c r="D1181" s="221" t="s">
        <v>167</v>
      </c>
      <c r="E1181" s="43"/>
      <c r="F1181" s="222" t="s">
        <v>1113</v>
      </c>
      <c r="G1181" s="43"/>
      <c r="H1181" s="43"/>
      <c r="I1181" s="223"/>
      <c r="J1181" s="43"/>
      <c r="K1181" s="43"/>
      <c r="L1181" s="47"/>
      <c r="M1181" s="224"/>
      <c r="N1181" s="225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167</v>
      </c>
      <c r="AU1181" s="20" t="s">
        <v>84</v>
      </c>
    </row>
    <row r="1182" s="2" customFormat="1">
      <c r="A1182" s="41"/>
      <c r="B1182" s="42"/>
      <c r="C1182" s="43"/>
      <c r="D1182" s="226" t="s">
        <v>168</v>
      </c>
      <c r="E1182" s="43"/>
      <c r="F1182" s="227" t="s">
        <v>1115</v>
      </c>
      <c r="G1182" s="43"/>
      <c r="H1182" s="43"/>
      <c r="I1182" s="223"/>
      <c r="J1182" s="43"/>
      <c r="K1182" s="43"/>
      <c r="L1182" s="47"/>
      <c r="M1182" s="224"/>
      <c r="N1182" s="225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168</v>
      </c>
      <c r="AU1182" s="20" t="s">
        <v>84</v>
      </c>
    </row>
    <row r="1183" s="13" customFormat="1">
      <c r="A1183" s="13"/>
      <c r="B1183" s="228"/>
      <c r="C1183" s="229"/>
      <c r="D1183" s="221" t="s">
        <v>170</v>
      </c>
      <c r="E1183" s="230" t="s">
        <v>19</v>
      </c>
      <c r="F1183" s="231" t="s">
        <v>361</v>
      </c>
      <c r="G1183" s="229"/>
      <c r="H1183" s="230" t="s">
        <v>19</v>
      </c>
      <c r="I1183" s="232"/>
      <c r="J1183" s="229"/>
      <c r="K1183" s="229"/>
      <c r="L1183" s="233"/>
      <c r="M1183" s="234"/>
      <c r="N1183" s="235"/>
      <c r="O1183" s="235"/>
      <c r="P1183" s="235"/>
      <c r="Q1183" s="235"/>
      <c r="R1183" s="235"/>
      <c r="S1183" s="235"/>
      <c r="T1183" s="236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7" t="s">
        <v>170</v>
      </c>
      <c r="AU1183" s="237" t="s">
        <v>84</v>
      </c>
      <c r="AV1183" s="13" t="s">
        <v>82</v>
      </c>
      <c r="AW1183" s="13" t="s">
        <v>35</v>
      </c>
      <c r="AX1183" s="13" t="s">
        <v>74</v>
      </c>
      <c r="AY1183" s="237" t="s">
        <v>158</v>
      </c>
    </row>
    <row r="1184" s="13" customFormat="1">
      <c r="A1184" s="13"/>
      <c r="B1184" s="228"/>
      <c r="C1184" s="229"/>
      <c r="D1184" s="221" t="s">
        <v>170</v>
      </c>
      <c r="E1184" s="230" t="s">
        <v>19</v>
      </c>
      <c r="F1184" s="231" t="s">
        <v>1116</v>
      </c>
      <c r="G1184" s="229"/>
      <c r="H1184" s="230" t="s">
        <v>19</v>
      </c>
      <c r="I1184" s="232"/>
      <c r="J1184" s="229"/>
      <c r="K1184" s="229"/>
      <c r="L1184" s="233"/>
      <c r="M1184" s="234"/>
      <c r="N1184" s="235"/>
      <c r="O1184" s="235"/>
      <c r="P1184" s="235"/>
      <c r="Q1184" s="235"/>
      <c r="R1184" s="235"/>
      <c r="S1184" s="235"/>
      <c r="T1184" s="236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7" t="s">
        <v>170</v>
      </c>
      <c r="AU1184" s="237" t="s">
        <v>84</v>
      </c>
      <c r="AV1184" s="13" t="s">
        <v>82</v>
      </c>
      <c r="AW1184" s="13" t="s">
        <v>35</v>
      </c>
      <c r="AX1184" s="13" t="s">
        <v>74</v>
      </c>
      <c r="AY1184" s="237" t="s">
        <v>158</v>
      </c>
    </row>
    <row r="1185" s="14" customFormat="1">
      <c r="A1185" s="14"/>
      <c r="B1185" s="238"/>
      <c r="C1185" s="239"/>
      <c r="D1185" s="221" t="s">
        <v>170</v>
      </c>
      <c r="E1185" s="240" t="s">
        <v>19</v>
      </c>
      <c r="F1185" s="241" t="s">
        <v>1117</v>
      </c>
      <c r="G1185" s="239"/>
      <c r="H1185" s="242">
        <v>0.45900000000000002</v>
      </c>
      <c r="I1185" s="243"/>
      <c r="J1185" s="239"/>
      <c r="K1185" s="239"/>
      <c r="L1185" s="244"/>
      <c r="M1185" s="245"/>
      <c r="N1185" s="246"/>
      <c r="O1185" s="246"/>
      <c r="P1185" s="246"/>
      <c r="Q1185" s="246"/>
      <c r="R1185" s="246"/>
      <c r="S1185" s="246"/>
      <c r="T1185" s="24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8" t="s">
        <v>170</v>
      </c>
      <c r="AU1185" s="248" t="s">
        <v>84</v>
      </c>
      <c r="AV1185" s="14" t="s">
        <v>84</v>
      </c>
      <c r="AW1185" s="14" t="s">
        <v>35</v>
      </c>
      <c r="AX1185" s="14" t="s">
        <v>74</v>
      </c>
      <c r="AY1185" s="248" t="s">
        <v>158</v>
      </c>
    </row>
    <row r="1186" s="15" customFormat="1">
      <c r="A1186" s="15"/>
      <c r="B1186" s="249"/>
      <c r="C1186" s="250"/>
      <c r="D1186" s="221" t="s">
        <v>170</v>
      </c>
      <c r="E1186" s="251" t="s">
        <v>19</v>
      </c>
      <c r="F1186" s="252" t="s">
        <v>175</v>
      </c>
      <c r="G1186" s="250"/>
      <c r="H1186" s="253">
        <v>0.45900000000000002</v>
      </c>
      <c r="I1186" s="254"/>
      <c r="J1186" s="250"/>
      <c r="K1186" s="250"/>
      <c r="L1186" s="255"/>
      <c r="M1186" s="256"/>
      <c r="N1186" s="257"/>
      <c r="O1186" s="257"/>
      <c r="P1186" s="257"/>
      <c r="Q1186" s="257"/>
      <c r="R1186" s="257"/>
      <c r="S1186" s="257"/>
      <c r="T1186" s="258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59" t="s">
        <v>170</v>
      </c>
      <c r="AU1186" s="259" t="s">
        <v>84</v>
      </c>
      <c r="AV1186" s="15" t="s">
        <v>165</v>
      </c>
      <c r="AW1186" s="15" t="s">
        <v>35</v>
      </c>
      <c r="AX1186" s="15" t="s">
        <v>82</v>
      </c>
      <c r="AY1186" s="259" t="s">
        <v>158</v>
      </c>
    </row>
    <row r="1187" s="2" customFormat="1" ht="16.5" customHeight="1">
      <c r="A1187" s="41"/>
      <c r="B1187" s="42"/>
      <c r="C1187" s="208" t="s">
        <v>1118</v>
      </c>
      <c r="D1187" s="208" t="s">
        <v>160</v>
      </c>
      <c r="E1187" s="209" t="s">
        <v>1119</v>
      </c>
      <c r="F1187" s="210" t="s">
        <v>1120</v>
      </c>
      <c r="G1187" s="211" t="s">
        <v>224</v>
      </c>
      <c r="H1187" s="212">
        <v>7.5</v>
      </c>
      <c r="I1187" s="213"/>
      <c r="J1187" s="214">
        <f>ROUND(I1187*H1187,2)</f>
        <v>0</v>
      </c>
      <c r="K1187" s="210" t="s">
        <v>247</v>
      </c>
      <c r="L1187" s="47"/>
      <c r="M1187" s="215" t="s">
        <v>19</v>
      </c>
      <c r="N1187" s="216" t="s">
        <v>45</v>
      </c>
      <c r="O1187" s="87"/>
      <c r="P1187" s="217">
        <f>O1187*H1187</f>
        <v>0</v>
      </c>
      <c r="Q1187" s="217">
        <v>0</v>
      </c>
      <c r="R1187" s="217">
        <f>Q1187*H1187</f>
        <v>0</v>
      </c>
      <c r="S1187" s="217">
        <v>0</v>
      </c>
      <c r="T1187" s="218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19" t="s">
        <v>165</v>
      </c>
      <c r="AT1187" s="219" t="s">
        <v>160</v>
      </c>
      <c r="AU1187" s="219" t="s">
        <v>84</v>
      </c>
      <c r="AY1187" s="20" t="s">
        <v>158</v>
      </c>
      <c r="BE1187" s="220">
        <f>IF(N1187="základní",J1187,0)</f>
        <v>0</v>
      </c>
      <c r="BF1187" s="220">
        <f>IF(N1187="snížená",J1187,0)</f>
        <v>0</v>
      </c>
      <c r="BG1187" s="220">
        <f>IF(N1187="zákl. přenesená",J1187,0)</f>
        <v>0</v>
      </c>
      <c r="BH1187" s="220">
        <f>IF(N1187="sníž. přenesená",J1187,0)</f>
        <v>0</v>
      </c>
      <c r="BI1187" s="220">
        <f>IF(N1187="nulová",J1187,0)</f>
        <v>0</v>
      </c>
      <c r="BJ1187" s="20" t="s">
        <v>82</v>
      </c>
      <c r="BK1187" s="220">
        <f>ROUND(I1187*H1187,2)</f>
        <v>0</v>
      </c>
      <c r="BL1187" s="20" t="s">
        <v>165</v>
      </c>
      <c r="BM1187" s="219" t="s">
        <v>1121</v>
      </c>
    </row>
    <row r="1188" s="2" customFormat="1">
      <c r="A1188" s="41"/>
      <c r="B1188" s="42"/>
      <c r="C1188" s="43"/>
      <c r="D1188" s="221" t="s">
        <v>167</v>
      </c>
      <c r="E1188" s="43"/>
      <c r="F1188" s="222" t="s">
        <v>1120</v>
      </c>
      <c r="G1188" s="43"/>
      <c r="H1188" s="43"/>
      <c r="I1188" s="223"/>
      <c r="J1188" s="43"/>
      <c r="K1188" s="43"/>
      <c r="L1188" s="47"/>
      <c r="M1188" s="224"/>
      <c r="N1188" s="225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167</v>
      </c>
      <c r="AU1188" s="20" t="s">
        <v>84</v>
      </c>
    </row>
    <row r="1189" s="13" customFormat="1">
      <c r="A1189" s="13"/>
      <c r="B1189" s="228"/>
      <c r="C1189" s="229"/>
      <c r="D1189" s="221" t="s">
        <v>170</v>
      </c>
      <c r="E1189" s="230" t="s">
        <v>19</v>
      </c>
      <c r="F1189" s="231" t="s">
        <v>627</v>
      </c>
      <c r="G1189" s="229"/>
      <c r="H1189" s="230" t="s">
        <v>19</v>
      </c>
      <c r="I1189" s="232"/>
      <c r="J1189" s="229"/>
      <c r="K1189" s="229"/>
      <c r="L1189" s="233"/>
      <c r="M1189" s="234"/>
      <c r="N1189" s="235"/>
      <c r="O1189" s="235"/>
      <c r="P1189" s="235"/>
      <c r="Q1189" s="235"/>
      <c r="R1189" s="235"/>
      <c r="S1189" s="235"/>
      <c r="T1189" s="236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7" t="s">
        <v>170</v>
      </c>
      <c r="AU1189" s="237" t="s">
        <v>84</v>
      </c>
      <c r="AV1189" s="13" t="s">
        <v>82</v>
      </c>
      <c r="AW1189" s="13" t="s">
        <v>35</v>
      </c>
      <c r="AX1189" s="13" t="s">
        <v>74</v>
      </c>
      <c r="AY1189" s="237" t="s">
        <v>158</v>
      </c>
    </row>
    <row r="1190" s="14" customFormat="1">
      <c r="A1190" s="14"/>
      <c r="B1190" s="238"/>
      <c r="C1190" s="239"/>
      <c r="D1190" s="221" t="s">
        <v>170</v>
      </c>
      <c r="E1190" s="240" t="s">
        <v>19</v>
      </c>
      <c r="F1190" s="241" t="s">
        <v>1122</v>
      </c>
      <c r="G1190" s="239"/>
      <c r="H1190" s="242">
        <v>7.5</v>
      </c>
      <c r="I1190" s="243"/>
      <c r="J1190" s="239"/>
      <c r="K1190" s="239"/>
      <c r="L1190" s="244"/>
      <c r="M1190" s="245"/>
      <c r="N1190" s="246"/>
      <c r="O1190" s="246"/>
      <c r="P1190" s="246"/>
      <c r="Q1190" s="246"/>
      <c r="R1190" s="246"/>
      <c r="S1190" s="246"/>
      <c r="T1190" s="24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8" t="s">
        <v>170</v>
      </c>
      <c r="AU1190" s="248" t="s">
        <v>84</v>
      </c>
      <c r="AV1190" s="14" t="s">
        <v>84</v>
      </c>
      <c r="AW1190" s="14" t="s">
        <v>35</v>
      </c>
      <c r="AX1190" s="14" t="s">
        <v>74</v>
      </c>
      <c r="AY1190" s="248" t="s">
        <v>158</v>
      </c>
    </row>
    <row r="1191" s="15" customFormat="1">
      <c r="A1191" s="15"/>
      <c r="B1191" s="249"/>
      <c r="C1191" s="250"/>
      <c r="D1191" s="221" t="s">
        <v>170</v>
      </c>
      <c r="E1191" s="251" t="s">
        <v>19</v>
      </c>
      <c r="F1191" s="252" t="s">
        <v>175</v>
      </c>
      <c r="G1191" s="250"/>
      <c r="H1191" s="253">
        <v>7.5</v>
      </c>
      <c r="I1191" s="254"/>
      <c r="J1191" s="250"/>
      <c r="K1191" s="250"/>
      <c r="L1191" s="255"/>
      <c r="M1191" s="256"/>
      <c r="N1191" s="257"/>
      <c r="O1191" s="257"/>
      <c r="P1191" s="257"/>
      <c r="Q1191" s="257"/>
      <c r="R1191" s="257"/>
      <c r="S1191" s="257"/>
      <c r="T1191" s="258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9" t="s">
        <v>170</v>
      </c>
      <c r="AU1191" s="259" t="s">
        <v>84</v>
      </c>
      <c r="AV1191" s="15" t="s">
        <v>165</v>
      </c>
      <c r="AW1191" s="15" t="s">
        <v>35</v>
      </c>
      <c r="AX1191" s="15" t="s">
        <v>82</v>
      </c>
      <c r="AY1191" s="259" t="s">
        <v>158</v>
      </c>
    </row>
    <row r="1192" s="2" customFormat="1" ht="16.5" customHeight="1">
      <c r="A1192" s="41"/>
      <c r="B1192" s="42"/>
      <c r="C1192" s="208" t="s">
        <v>1123</v>
      </c>
      <c r="D1192" s="208" t="s">
        <v>160</v>
      </c>
      <c r="E1192" s="209" t="s">
        <v>1124</v>
      </c>
      <c r="F1192" s="210" t="s">
        <v>1125</v>
      </c>
      <c r="G1192" s="211" t="s">
        <v>224</v>
      </c>
      <c r="H1192" s="212">
        <v>7.5</v>
      </c>
      <c r="I1192" s="213"/>
      <c r="J1192" s="214">
        <f>ROUND(I1192*H1192,2)</f>
        <v>0</v>
      </c>
      <c r="K1192" s="210" t="s">
        <v>247</v>
      </c>
      <c r="L1192" s="47"/>
      <c r="M1192" s="215" t="s">
        <v>19</v>
      </c>
      <c r="N1192" s="216" t="s">
        <v>45</v>
      </c>
      <c r="O1192" s="87"/>
      <c r="P1192" s="217">
        <f>O1192*H1192</f>
        <v>0</v>
      </c>
      <c r="Q1192" s="217">
        <v>0</v>
      </c>
      <c r="R1192" s="217">
        <f>Q1192*H1192</f>
        <v>0</v>
      </c>
      <c r="S1192" s="217">
        <v>0</v>
      </c>
      <c r="T1192" s="218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19" t="s">
        <v>165</v>
      </c>
      <c r="AT1192" s="219" t="s">
        <v>160</v>
      </c>
      <c r="AU1192" s="219" t="s">
        <v>84</v>
      </c>
      <c r="AY1192" s="20" t="s">
        <v>158</v>
      </c>
      <c r="BE1192" s="220">
        <f>IF(N1192="základní",J1192,0)</f>
        <v>0</v>
      </c>
      <c r="BF1192" s="220">
        <f>IF(N1192="snížená",J1192,0)</f>
        <v>0</v>
      </c>
      <c r="BG1192" s="220">
        <f>IF(N1192="zákl. přenesená",J1192,0)</f>
        <v>0</v>
      </c>
      <c r="BH1192" s="220">
        <f>IF(N1192="sníž. přenesená",J1192,0)</f>
        <v>0</v>
      </c>
      <c r="BI1192" s="220">
        <f>IF(N1192="nulová",J1192,0)</f>
        <v>0</v>
      </c>
      <c r="BJ1192" s="20" t="s">
        <v>82</v>
      </c>
      <c r="BK1192" s="220">
        <f>ROUND(I1192*H1192,2)</f>
        <v>0</v>
      </c>
      <c r="BL1192" s="20" t="s">
        <v>165</v>
      </c>
      <c r="BM1192" s="219" t="s">
        <v>1126</v>
      </c>
    </row>
    <row r="1193" s="2" customFormat="1">
      <c r="A1193" s="41"/>
      <c r="B1193" s="42"/>
      <c r="C1193" s="43"/>
      <c r="D1193" s="221" t="s">
        <v>167</v>
      </c>
      <c r="E1193" s="43"/>
      <c r="F1193" s="222" t="s">
        <v>1125</v>
      </c>
      <c r="G1193" s="43"/>
      <c r="H1193" s="43"/>
      <c r="I1193" s="223"/>
      <c r="J1193" s="43"/>
      <c r="K1193" s="43"/>
      <c r="L1193" s="47"/>
      <c r="M1193" s="224"/>
      <c r="N1193" s="225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167</v>
      </c>
      <c r="AU1193" s="20" t="s">
        <v>84</v>
      </c>
    </row>
    <row r="1194" s="13" customFormat="1">
      <c r="A1194" s="13"/>
      <c r="B1194" s="228"/>
      <c r="C1194" s="229"/>
      <c r="D1194" s="221" t="s">
        <v>170</v>
      </c>
      <c r="E1194" s="230" t="s">
        <v>19</v>
      </c>
      <c r="F1194" s="231" t="s">
        <v>627</v>
      </c>
      <c r="G1194" s="229"/>
      <c r="H1194" s="230" t="s">
        <v>19</v>
      </c>
      <c r="I1194" s="232"/>
      <c r="J1194" s="229"/>
      <c r="K1194" s="229"/>
      <c r="L1194" s="233"/>
      <c r="M1194" s="234"/>
      <c r="N1194" s="235"/>
      <c r="O1194" s="235"/>
      <c r="P1194" s="235"/>
      <c r="Q1194" s="235"/>
      <c r="R1194" s="235"/>
      <c r="S1194" s="235"/>
      <c r="T1194" s="236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7" t="s">
        <v>170</v>
      </c>
      <c r="AU1194" s="237" t="s">
        <v>84</v>
      </c>
      <c r="AV1194" s="13" t="s">
        <v>82</v>
      </c>
      <c r="AW1194" s="13" t="s">
        <v>35</v>
      </c>
      <c r="AX1194" s="13" t="s">
        <v>74</v>
      </c>
      <c r="AY1194" s="237" t="s">
        <v>158</v>
      </c>
    </row>
    <row r="1195" s="14" customFormat="1">
      <c r="A1195" s="14"/>
      <c r="B1195" s="238"/>
      <c r="C1195" s="239"/>
      <c r="D1195" s="221" t="s">
        <v>170</v>
      </c>
      <c r="E1195" s="240" t="s">
        <v>19</v>
      </c>
      <c r="F1195" s="241" t="s">
        <v>1122</v>
      </c>
      <c r="G1195" s="239"/>
      <c r="H1195" s="242">
        <v>7.5</v>
      </c>
      <c r="I1195" s="243"/>
      <c r="J1195" s="239"/>
      <c r="K1195" s="239"/>
      <c r="L1195" s="244"/>
      <c r="M1195" s="245"/>
      <c r="N1195" s="246"/>
      <c r="O1195" s="246"/>
      <c r="P1195" s="246"/>
      <c r="Q1195" s="246"/>
      <c r="R1195" s="246"/>
      <c r="S1195" s="246"/>
      <c r="T1195" s="24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8" t="s">
        <v>170</v>
      </c>
      <c r="AU1195" s="248" t="s">
        <v>84</v>
      </c>
      <c r="AV1195" s="14" t="s">
        <v>84</v>
      </c>
      <c r="AW1195" s="14" t="s">
        <v>35</v>
      </c>
      <c r="AX1195" s="14" t="s">
        <v>74</v>
      </c>
      <c r="AY1195" s="248" t="s">
        <v>158</v>
      </c>
    </row>
    <row r="1196" s="15" customFormat="1">
      <c r="A1196" s="15"/>
      <c r="B1196" s="249"/>
      <c r="C1196" s="250"/>
      <c r="D1196" s="221" t="s">
        <v>170</v>
      </c>
      <c r="E1196" s="251" t="s">
        <v>19</v>
      </c>
      <c r="F1196" s="252" t="s">
        <v>175</v>
      </c>
      <c r="G1196" s="250"/>
      <c r="H1196" s="253">
        <v>7.5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9" t="s">
        <v>170</v>
      </c>
      <c r="AU1196" s="259" t="s">
        <v>84</v>
      </c>
      <c r="AV1196" s="15" t="s">
        <v>165</v>
      </c>
      <c r="AW1196" s="15" t="s">
        <v>35</v>
      </c>
      <c r="AX1196" s="15" t="s">
        <v>82</v>
      </c>
      <c r="AY1196" s="259" t="s">
        <v>158</v>
      </c>
    </row>
    <row r="1197" s="2" customFormat="1" ht="24.15" customHeight="1">
      <c r="A1197" s="41"/>
      <c r="B1197" s="42"/>
      <c r="C1197" s="208" t="s">
        <v>1127</v>
      </c>
      <c r="D1197" s="208" t="s">
        <v>160</v>
      </c>
      <c r="E1197" s="209" t="s">
        <v>1128</v>
      </c>
      <c r="F1197" s="210" t="s">
        <v>1129</v>
      </c>
      <c r="G1197" s="211" t="s">
        <v>105</v>
      </c>
      <c r="H1197" s="212">
        <v>3.2000000000000002</v>
      </c>
      <c r="I1197" s="213"/>
      <c r="J1197" s="214">
        <f>ROUND(I1197*H1197,2)</f>
        <v>0</v>
      </c>
      <c r="K1197" s="210" t="s">
        <v>164</v>
      </c>
      <c r="L1197" s="47"/>
      <c r="M1197" s="215" t="s">
        <v>19</v>
      </c>
      <c r="N1197" s="216" t="s">
        <v>45</v>
      </c>
      <c r="O1197" s="87"/>
      <c r="P1197" s="217">
        <f>O1197*H1197</f>
        <v>0</v>
      </c>
      <c r="Q1197" s="217">
        <v>0</v>
      </c>
      <c r="R1197" s="217">
        <f>Q1197*H1197</f>
        <v>0</v>
      </c>
      <c r="S1197" s="217">
        <v>0.055</v>
      </c>
      <c r="T1197" s="218">
        <f>S1197*H1197</f>
        <v>0.17600000000000002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9" t="s">
        <v>165</v>
      </c>
      <c r="AT1197" s="219" t="s">
        <v>160</v>
      </c>
      <c r="AU1197" s="219" t="s">
        <v>84</v>
      </c>
      <c r="AY1197" s="20" t="s">
        <v>158</v>
      </c>
      <c r="BE1197" s="220">
        <f>IF(N1197="základní",J1197,0)</f>
        <v>0</v>
      </c>
      <c r="BF1197" s="220">
        <f>IF(N1197="snížená",J1197,0)</f>
        <v>0</v>
      </c>
      <c r="BG1197" s="220">
        <f>IF(N1197="zákl. přenesená",J1197,0)</f>
        <v>0</v>
      </c>
      <c r="BH1197" s="220">
        <f>IF(N1197="sníž. přenesená",J1197,0)</f>
        <v>0</v>
      </c>
      <c r="BI1197" s="220">
        <f>IF(N1197="nulová",J1197,0)</f>
        <v>0</v>
      </c>
      <c r="BJ1197" s="20" t="s">
        <v>82</v>
      </c>
      <c r="BK1197" s="220">
        <f>ROUND(I1197*H1197,2)</f>
        <v>0</v>
      </c>
      <c r="BL1197" s="20" t="s">
        <v>165</v>
      </c>
      <c r="BM1197" s="219" t="s">
        <v>1130</v>
      </c>
    </row>
    <row r="1198" s="2" customFormat="1">
      <c r="A1198" s="41"/>
      <c r="B1198" s="42"/>
      <c r="C1198" s="43"/>
      <c r="D1198" s="221" t="s">
        <v>167</v>
      </c>
      <c r="E1198" s="43"/>
      <c r="F1198" s="222" t="s">
        <v>1129</v>
      </c>
      <c r="G1198" s="43"/>
      <c r="H1198" s="43"/>
      <c r="I1198" s="223"/>
      <c r="J1198" s="43"/>
      <c r="K1198" s="43"/>
      <c r="L1198" s="47"/>
      <c r="M1198" s="224"/>
      <c r="N1198" s="225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167</v>
      </c>
      <c r="AU1198" s="20" t="s">
        <v>84</v>
      </c>
    </row>
    <row r="1199" s="2" customFormat="1">
      <c r="A1199" s="41"/>
      <c r="B1199" s="42"/>
      <c r="C1199" s="43"/>
      <c r="D1199" s="226" t="s">
        <v>168</v>
      </c>
      <c r="E1199" s="43"/>
      <c r="F1199" s="227" t="s">
        <v>1131</v>
      </c>
      <c r="G1199" s="43"/>
      <c r="H1199" s="43"/>
      <c r="I1199" s="223"/>
      <c r="J1199" s="43"/>
      <c r="K1199" s="43"/>
      <c r="L1199" s="47"/>
      <c r="M1199" s="224"/>
      <c r="N1199" s="225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20" t="s">
        <v>168</v>
      </c>
      <c r="AU1199" s="20" t="s">
        <v>84</v>
      </c>
    </row>
    <row r="1200" s="13" customFormat="1">
      <c r="A1200" s="13"/>
      <c r="B1200" s="228"/>
      <c r="C1200" s="229"/>
      <c r="D1200" s="221" t="s">
        <v>170</v>
      </c>
      <c r="E1200" s="230" t="s">
        <v>19</v>
      </c>
      <c r="F1200" s="231" t="s">
        <v>350</v>
      </c>
      <c r="G1200" s="229"/>
      <c r="H1200" s="230" t="s">
        <v>19</v>
      </c>
      <c r="I1200" s="232"/>
      <c r="J1200" s="229"/>
      <c r="K1200" s="229"/>
      <c r="L1200" s="233"/>
      <c r="M1200" s="234"/>
      <c r="N1200" s="235"/>
      <c r="O1200" s="235"/>
      <c r="P1200" s="235"/>
      <c r="Q1200" s="235"/>
      <c r="R1200" s="235"/>
      <c r="S1200" s="235"/>
      <c r="T1200" s="236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7" t="s">
        <v>170</v>
      </c>
      <c r="AU1200" s="237" t="s">
        <v>84</v>
      </c>
      <c r="AV1200" s="13" t="s">
        <v>82</v>
      </c>
      <c r="AW1200" s="13" t="s">
        <v>35</v>
      </c>
      <c r="AX1200" s="13" t="s">
        <v>74</v>
      </c>
      <c r="AY1200" s="237" t="s">
        <v>158</v>
      </c>
    </row>
    <row r="1201" s="14" customFormat="1">
      <c r="A1201" s="14"/>
      <c r="B1201" s="238"/>
      <c r="C1201" s="239"/>
      <c r="D1201" s="221" t="s">
        <v>170</v>
      </c>
      <c r="E1201" s="240" t="s">
        <v>19</v>
      </c>
      <c r="F1201" s="241" t="s">
        <v>1132</v>
      </c>
      <c r="G1201" s="239"/>
      <c r="H1201" s="242">
        <v>3.2000000000000002</v>
      </c>
      <c r="I1201" s="243"/>
      <c r="J1201" s="239"/>
      <c r="K1201" s="239"/>
      <c r="L1201" s="244"/>
      <c r="M1201" s="245"/>
      <c r="N1201" s="246"/>
      <c r="O1201" s="246"/>
      <c r="P1201" s="246"/>
      <c r="Q1201" s="246"/>
      <c r="R1201" s="246"/>
      <c r="S1201" s="246"/>
      <c r="T1201" s="24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8" t="s">
        <v>170</v>
      </c>
      <c r="AU1201" s="248" t="s">
        <v>84</v>
      </c>
      <c r="AV1201" s="14" t="s">
        <v>84</v>
      </c>
      <c r="AW1201" s="14" t="s">
        <v>35</v>
      </c>
      <c r="AX1201" s="14" t="s">
        <v>74</v>
      </c>
      <c r="AY1201" s="248" t="s">
        <v>158</v>
      </c>
    </row>
    <row r="1202" s="15" customFormat="1">
      <c r="A1202" s="15"/>
      <c r="B1202" s="249"/>
      <c r="C1202" s="250"/>
      <c r="D1202" s="221" t="s">
        <v>170</v>
      </c>
      <c r="E1202" s="251" t="s">
        <v>19</v>
      </c>
      <c r="F1202" s="252" t="s">
        <v>175</v>
      </c>
      <c r="G1202" s="250"/>
      <c r="H1202" s="253">
        <v>3.2000000000000002</v>
      </c>
      <c r="I1202" s="254"/>
      <c r="J1202" s="250"/>
      <c r="K1202" s="250"/>
      <c r="L1202" s="255"/>
      <c r="M1202" s="256"/>
      <c r="N1202" s="257"/>
      <c r="O1202" s="257"/>
      <c r="P1202" s="257"/>
      <c r="Q1202" s="257"/>
      <c r="R1202" s="257"/>
      <c r="S1202" s="257"/>
      <c r="T1202" s="258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59" t="s">
        <v>170</v>
      </c>
      <c r="AU1202" s="259" t="s">
        <v>84</v>
      </c>
      <c r="AV1202" s="15" t="s">
        <v>165</v>
      </c>
      <c r="AW1202" s="15" t="s">
        <v>35</v>
      </c>
      <c r="AX1202" s="15" t="s">
        <v>82</v>
      </c>
      <c r="AY1202" s="259" t="s">
        <v>158</v>
      </c>
    </row>
    <row r="1203" s="2" customFormat="1" ht="24.15" customHeight="1">
      <c r="A1203" s="41"/>
      <c r="B1203" s="42"/>
      <c r="C1203" s="208" t="s">
        <v>1133</v>
      </c>
      <c r="D1203" s="208" t="s">
        <v>160</v>
      </c>
      <c r="E1203" s="209" t="s">
        <v>1134</v>
      </c>
      <c r="F1203" s="210" t="s">
        <v>1135</v>
      </c>
      <c r="G1203" s="211" t="s">
        <v>105</v>
      </c>
      <c r="H1203" s="212">
        <v>56.591999999999999</v>
      </c>
      <c r="I1203" s="213"/>
      <c r="J1203" s="214">
        <f>ROUND(I1203*H1203,2)</f>
        <v>0</v>
      </c>
      <c r="K1203" s="210" t="s">
        <v>164</v>
      </c>
      <c r="L1203" s="47"/>
      <c r="M1203" s="215" t="s">
        <v>19</v>
      </c>
      <c r="N1203" s="216" t="s">
        <v>45</v>
      </c>
      <c r="O1203" s="87"/>
      <c r="P1203" s="217">
        <f>O1203*H1203</f>
        <v>0</v>
      </c>
      <c r="Q1203" s="217">
        <v>0</v>
      </c>
      <c r="R1203" s="217">
        <f>Q1203*H1203</f>
        <v>0</v>
      </c>
      <c r="S1203" s="217">
        <v>0.034000000000000002</v>
      </c>
      <c r="T1203" s="218">
        <f>S1203*H1203</f>
        <v>1.9241280000000001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19" t="s">
        <v>165</v>
      </c>
      <c r="AT1203" s="219" t="s">
        <v>160</v>
      </c>
      <c r="AU1203" s="219" t="s">
        <v>84</v>
      </c>
      <c r="AY1203" s="20" t="s">
        <v>158</v>
      </c>
      <c r="BE1203" s="220">
        <f>IF(N1203="základní",J1203,0)</f>
        <v>0</v>
      </c>
      <c r="BF1203" s="220">
        <f>IF(N1203="snížená",J1203,0)</f>
        <v>0</v>
      </c>
      <c r="BG1203" s="220">
        <f>IF(N1203="zákl. přenesená",J1203,0)</f>
        <v>0</v>
      </c>
      <c r="BH1203" s="220">
        <f>IF(N1203="sníž. přenesená",J1203,0)</f>
        <v>0</v>
      </c>
      <c r="BI1203" s="220">
        <f>IF(N1203="nulová",J1203,0)</f>
        <v>0</v>
      </c>
      <c r="BJ1203" s="20" t="s">
        <v>82</v>
      </c>
      <c r="BK1203" s="220">
        <f>ROUND(I1203*H1203,2)</f>
        <v>0</v>
      </c>
      <c r="BL1203" s="20" t="s">
        <v>165</v>
      </c>
      <c r="BM1203" s="219" t="s">
        <v>1136</v>
      </c>
    </row>
    <row r="1204" s="2" customFormat="1">
      <c r="A1204" s="41"/>
      <c r="B1204" s="42"/>
      <c r="C1204" s="43"/>
      <c r="D1204" s="221" t="s">
        <v>167</v>
      </c>
      <c r="E1204" s="43"/>
      <c r="F1204" s="222" t="s">
        <v>1135</v>
      </c>
      <c r="G1204" s="43"/>
      <c r="H1204" s="43"/>
      <c r="I1204" s="223"/>
      <c r="J1204" s="43"/>
      <c r="K1204" s="43"/>
      <c r="L1204" s="47"/>
      <c r="M1204" s="224"/>
      <c r="N1204" s="225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167</v>
      </c>
      <c r="AU1204" s="20" t="s">
        <v>84</v>
      </c>
    </row>
    <row r="1205" s="2" customFormat="1">
      <c r="A1205" s="41"/>
      <c r="B1205" s="42"/>
      <c r="C1205" s="43"/>
      <c r="D1205" s="226" t="s">
        <v>168</v>
      </c>
      <c r="E1205" s="43"/>
      <c r="F1205" s="227" t="s">
        <v>1137</v>
      </c>
      <c r="G1205" s="43"/>
      <c r="H1205" s="43"/>
      <c r="I1205" s="223"/>
      <c r="J1205" s="43"/>
      <c r="K1205" s="43"/>
      <c r="L1205" s="47"/>
      <c r="M1205" s="224"/>
      <c r="N1205" s="225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168</v>
      </c>
      <c r="AU1205" s="20" t="s">
        <v>84</v>
      </c>
    </row>
    <row r="1206" s="13" customFormat="1">
      <c r="A1206" s="13"/>
      <c r="B1206" s="228"/>
      <c r="C1206" s="229"/>
      <c r="D1206" s="221" t="s">
        <v>170</v>
      </c>
      <c r="E1206" s="230" t="s">
        <v>19</v>
      </c>
      <c r="F1206" s="231" t="s">
        <v>1138</v>
      </c>
      <c r="G1206" s="229"/>
      <c r="H1206" s="230" t="s">
        <v>19</v>
      </c>
      <c r="I1206" s="232"/>
      <c r="J1206" s="229"/>
      <c r="K1206" s="229"/>
      <c r="L1206" s="233"/>
      <c r="M1206" s="234"/>
      <c r="N1206" s="235"/>
      <c r="O1206" s="235"/>
      <c r="P1206" s="235"/>
      <c r="Q1206" s="235"/>
      <c r="R1206" s="235"/>
      <c r="S1206" s="235"/>
      <c r="T1206" s="236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37" t="s">
        <v>170</v>
      </c>
      <c r="AU1206" s="237" t="s">
        <v>84</v>
      </c>
      <c r="AV1206" s="13" t="s">
        <v>82</v>
      </c>
      <c r="AW1206" s="13" t="s">
        <v>35</v>
      </c>
      <c r="AX1206" s="13" t="s">
        <v>74</v>
      </c>
      <c r="AY1206" s="237" t="s">
        <v>158</v>
      </c>
    </row>
    <row r="1207" s="13" customFormat="1">
      <c r="A1207" s="13"/>
      <c r="B1207" s="228"/>
      <c r="C1207" s="229"/>
      <c r="D1207" s="221" t="s">
        <v>170</v>
      </c>
      <c r="E1207" s="230" t="s">
        <v>19</v>
      </c>
      <c r="F1207" s="231" t="s">
        <v>781</v>
      </c>
      <c r="G1207" s="229"/>
      <c r="H1207" s="230" t="s">
        <v>19</v>
      </c>
      <c r="I1207" s="232"/>
      <c r="J1207" s="229"/>
      <c r="K1207" s="229"/>
      <c r="L1207" s="233"/>
      <c r="M1207" s="234"/>
      <c r="N1207" s="235"/>
      <c r="O1207" s="235"/>
      <c r="P1207" s="235"/>
      <c r="Q1207" s="235"/>
      <c r="R1207" s="235"/>
      <c r="S1207" s="235"/>
      <c r="T1207" s="236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7" t="s">
        <v>170</v>
      </c>
      <c r="AU1207" s="237" t="s">
        <v>84</v>
      </c>
      <c r="AV1207" s="13" t="s">
        <v>82</v>
      </c>
      <c r="AW1207" s="13" t="s">
        <v>35</v>
      </c>
      <c r="AX1207" s="13" t="s">
        <v>74</v>
      </c>
      <c r="AY1207" s="237" t="s">
        <v>158</v>
      </c>
    </row>
    <row r="1208" s="14" customFormat="1">
      <c r="A1208" s="14"/>
      <c r="B1208" s="238"/>
      <c r="C1208" s="239"/>
      <c r="D1208" s="221" t="s">
        <v>170</v>
      </c>
      <c r="E1208" s="240" t="s">
        <v>19</v>
      </c>
      <c r="F1208" s="241" t="s">
        <v>738</v>
      </c>
      <c r="G1208" s="239"/>
      <c r="H1208" s="242">
        <v>5.2919999999999998</v>
      </c>
      <c r="I1208" s="243"/>
      <c r="J1208" s="239"/>
      <c r="K1208" s="239"/>
      <c r="L1208" s="244"/>
      <c r="M1208" s="245"/>
      <c r="N1208" s="246"/>
      <c r="O1208" s="246"/>
      <c r="P1208" s="246"/>
      <c r="Q1208" s="246"/>
      <c r="R1208" s="246"/>
      <c r="S1208" s="246"/>
      <c r="T1208" s="247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8" t="s">
        <v>170</v>
      </c>
      <c r="AU1208" s="248" t="s">
        <v>84</v>
      </c>
      <c r="AV1208" s="14" t="s">
        <v>84</v>
      </c>
      <c r="AW1208" s="14" t="s">
        <v>35</v>
      </c>
      <c r="AX1208" s="14" t="s">
        <v>74</v>
      </c>
      <c r="AY1208" s="248" t="s">
        <v>158</v>
      </c>
    </row>
    <row r="1209" s="14" customFormat="1">
      <c r="A1209" s="14"/>
      <c r="B1209" s="238"/>
      <c r="C1209" s="239"/>
      <c r="D1209" s="221" t="s">
        <v>170</v>
      </c>
      <c r="E1209" s="240" t="s">
        <v>19</v>
      </c>
      <c r="F1209" s="241" t="s">
        <v>1139</v>
      </c>
      <c r="G1209" s="239"/>
      <c r="H1209" s="242">
        <v>10.800000000000001</v>
      </c>
      <c r="I1209" s="243"/>
      <c r="J1209" s="239"/>
      <c r="K1209" s="239"/>
      <c r="L1209" s="244"/>
      <c r="M1209" s="245"/>
      <c r="N1209" s="246"/>
      <c r="O1209" s="246"/>
      <c r="P1209" s="246"/>
      <c r="Q1209" s="246"/>
      <c r="R1209" s="246"/>
      <c r="S1209" s="246"/>
      <c r="T1209" s="24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48" t="s">
        <v>170</v>
      </c>
      <c r="AU1209" s="248" t="s">
        <v>84</v>
      </c>
      <c r="AV1209" s="14" t="s">
        <v>84</v>
      </c>
      <c r="AW1209" s="14" t="s">
        <v>35</v>
      </c>
      <c r="AX1209" s="14" t="s">
        <v>74</v>
      </c>
      <c r="AY1209" s="248" t="s">
        <v>158</v>
      </c>
    </row>
    <row r="1210" s="14" customFormat="1">
      <c r="A1210" s="14"/>
      <c r="B1210" s="238"/>
      <c r="C1210" s="239"/>
      <c r="D1210" s="221" t="s">
        <v>170</v>
      </c>
      <c r="E1210" s="240" t="s">
        <v>19</v>
      </c>
      <c r="F1210" s="241" t="s">
        <v>1140</v>
      </c>
      <c r="G1210" s="239"/>
      <c r="H1210" s="242">
        <v>29.699999999999999</v>
      </c>
      <c r="I1210" s="243"/>
      <c r="J1210" s="239"/>
      <c r="K1210" s="239"/>
      <c r="L1210" s="244"/>
      <c r="M1210" s="245"/>
      <c r="N1210" s="246"/>
      <c r="O1210" s="246"/>
      <c r="P1210" s="246"/>
      <c r="Q1210" s="246"/>
      <c r="R1210" s="246"/>
      <c r="S1210" s="246"/>
      <c r="T1210" s="247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8" t="s">
        <v>170</v>
      </c>
      <c r="AU1210" s="248" t="s">
        <v>84</v>
      </c>
      <c r="AV1210" s="14" t="s">
        <v>84</v>
      </c>
      <c r="AW1210" s="14" t="s">
        <v>35</v>
      </c>
      <c r="AX1210" s="14" t="s">
        <v>74</v>
      </c>
      <c r="AY1210" s="248" t="s">
        <v>158</v>
      </c>
    </row>
    <row r="1211" s="14" customFormat="1">
      <c r="A1211" s="14"/>
      <c r="B1211" s="238"/>
      <c r="C1211" s="239"/>
      <c r="D1211" s="221" t="s">
        <v>170</v>
      </c>
      <c r="E1211" s="240" t="s">
        <v>19</v>
      </c>
      <c r="F1211" s="241" t="s">
        <v>732</v>
      </c>
      <c r="G1211" s="239"/>
      <c r="H1211" s="242">
        <v>10.800000000000001</v>
      </c>
      <c r="I1211" s="243"/>
      <c r="J1211" s="239"/>
      <c r="K1211" s="239"/>
      <c r="L1211" s="244"/>
      <c r="M1211" s="245"/>
      <c r="N1211" s="246"/>
      <c r="O1211" s="246"/>
      <c r="P1211" s="246"/>
      <c r="Q1211" s="246"/>
      <c r="R1211" s="246"/>
      <c r="S1211" s="246"/>
      <c r="T1211" s="247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8" t="s">
        <v>170</v>
      </c>
      <c r="AU1211" s="248" t="s">
        <v>84</v>
      </c>
      <c r="AV1211" s="14" t="s">
        <v>84</v>
      </c>
      <c r="AW1211" s="14" t="s">
        <v>35</v>
      </c>
      <c r="AX1211" s="14" t="s">
        <v>74</v>
      </c>
      <c r="AY1211" s="248" t="s">
        <v>158</v>
      </c>
    </row>
    <row r="1212" s="15" customFormat="1">
      <c r="A1212" s="15"/>
      <c r="B1212" s="249"/>
      <c r="C1212" s="250"/>
      <c r="D1212" s="221" t="s">
        <v>170</v>
      </c>
      <c r="E1212" s="251" t="s">
        <v>19</v>
      </c>
      <c r="F1212" s="252" t="s">
        <v>175</v>
      </c>
      <c r="G1212" s="250"/>
      <c r="H1212" s="253">
        <v>56.591999999999999</v>
      </c>
      <c r="I1212" s="254"/>
      <c r="J1212" s="250"/>
      <c r="K1212" s="250"/>
      <c r="L1212" s="255"/>
      <c r="M1212" s="256"/>
      <c r="N1212" s="257"/>
      <c r="O1212" s="257"/>
      <c r="P1212" s="257"/>
      <c r="Q1212" s="257"/>
      <c r="R1212" s="257"/>
      <c r="S1212" s="257"/>
      <c r="T1212" s="258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59" t="s">
        <v>170</v>
      </c>
      <c r="AU1212" s="259" t="s">
        <v>84</v>
      </c>
      <c r="AV1212" s="15" t="s">
        <v>165</v>
      </c>
      <c r="AW1212" s="15" t="s">
        <v>35</v>
      </c>
      <c r="AX1212" s="15" t="s">
        <v>82</v>
      </c>
      <c r="AY1212" s="259" t="s">
        <v>158</v>
      </c>
    </row>
    <row r="1213" s="2" customFormat="1" ht="24.15" customHeight="1">
      <c r="A1213" s="41"/>
      <c r="B1213" s="42"/>
      <c r="C1213" s="208" t="s">
        <v>1141</v>
      </c>
      <c r="D1213" s="208" t="s">
        <v>160</v>
      </c>
      <c r="E1213" s="209" t="s">
        <v>1142</v>
      </c>
      <c r="F1213" s="210" t="s">
        <v>1143</v>
      </c>
      <c r="G1213" s="211" t="s">
        <v>105</v>
      </c>
      <c r="H1213" s="212">
        <v>43.472000000000001</v>
      </c>
      <c r="I1213" s="213"/>
      <c r="J1213" s="214">
        <f>ROUND(I1213*H1213,2)</f>
        <v>0</v>
      </c>
      <c r="K1213" s="210" t="s">
        <v>164</v>
      </c>
      <c r="L1213" s="47"/>
      <c r="M1213" s="215" t="s">
        <v>19</v>
      </c>
      <c r="N1213" s="216" t="s">
        <v>45</v>
      </c>
      <c r="O1213" s="87"/>
      <c r="P1213" s="217">
        <f>O1213*H1213</f>
        <v>0</v>
      </c>
      <c r="Q1213" s="217">
        <v>0</v>
      </c>
      <c r="R1213" s="217">
        <f>Q1213*H1213</f>
        <v>0</v>
      </c>
      <c r="S1213" s="217">
        <v>0.014999999999999999</v>
      </c>
      <c r="T1213" s="218">
        <f>S1213*H1213</f>
        <v>0.65207999999999999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19" t="s">
        <v>165</v>
      </c>
      <c r="AT1213" s="219" t="s">
        <v>160</v>
      </c>
      <c r="AU1213" s="219" t="s">
        <v>84</v>
      </c>
      <c r="AY1213" s="20" t="s">
        <v>158</v>
      </c>
      <c r="BE1213" s="220">
        <f>IF(N1213="základní",J1213,0)</f>
        <v>0</v>
      </c>
      <c r="BF1213" s="220">
        <f>IF(N1213="snížená",J1213,0)</f>
        <v>0</v>
      </c>
      <c r="BG1213" s="220">
        <f>IF(N1213="zákl. přenesená",J1213,0)</f>
        <v>0</v>
      </c>
      <c r="BH1213" s="220">
        <f>IF(N1213="sníž. přenesená",J1213,0)</f>
        <v>0</v>
      </c>
      <c r="BI1213" s="220">
        <f>IF(N1213="nulová",J1213,0)</f>
        <v>0</v>
      </c>
      <c r="BJ1213" s="20" t="s">
        <v>82</v>
      </c>
      <c r="BK1213" s="220">
        <f>ROUND(I1213*H1213,2)</f>
        <v>0</v>
      </c>
      <c r="BL1213" s="20" t="s">
        <v>165</v>
      </c>
      <c r="BM1213" s="219" t="s">
        <v>1144</v>
      </c>
    </row>
    <row r="1214" s="2" customFormat="1">
      <c r="A1214" s="41"/>
      <c r="B1214" s="42"/>
      <c r="C1214" s="43"/>
      <c r="D1214" s="221" t="s">
        <v>167</v>
      </c>
      <c r="E1214" s="43"/>
      <c r="F1214" s="222" t="s">
        <v>1143</v>
      </c>
      <c r="G1214" s="43"/>
      <c r="H1214" s="43"/>
      <c r="I1214" s="223"/>
      <c r="J1214" s="43"/>
      <c r="K1214" s="43"/>
      <c r="L1214" s="47"/>
      <c r="M1214" s="224"/>
      <c r="N1214" s="225"/>
      <c r="O1214" s="87"/>
      <c r="P1214" s="87"/>
      <c r="Q1214" s="87"/>
      <c r="R1214" s="87"/>
      <c r="S1214" s="87"/>
      <c r="T1214" s="88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T1214" s="20" t="s">
        <v>167</v>
      </c>
      <c r="AU1214" s="20" t="s">
        <v>84</v>
      </c>
    </row>
    <row r="1215" s="2" customFormat="1">
      <c r="A1215" s="41"/>
      <c r="B1215" s="42"/>
      <c r="C1215" s="43"/>
      <c r="D1215" s="226" t="s">
        <v>168</v>
      </c>
      <c r="E1215" s="43"/>
      <c r="F1215" s="227" t="s">
        <v>1145</v>
      </c>
      <c r="G1215" s="43"/>
      <c r="H1215" s="43"/>
      <c r="I1215" s="223"/>
      <c r="J1215" s="43"/>
      <c r="K1215" s="43"/>
      <c r="L1215" s="47"/>
      <c r="M1215" s="224"/>
      <c r="N1215" s="225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168</v>
      </c>
      <c r="AU1215" s="20" t="s">
        <v>84</v>
      </c>
    </row>
    <row r="1216" s="13" customFormat="1">
      <c r="A1216" s="13"/>
      <c r="B1216" s="228"/>
      <c r="C1216" s="229"/>
      <c r="D1216" s="221" t="s">
        <v>170</v>
      </c>
      <c r="E1216" s="230" t="s">
        <v>19</v>
      </c>
      <c r="F1216" s="231" t="s">
        <v>1146</v>
      </c>
      <c r="G1216" s="229"/>
      <c r="H1216" s="230" t="s">
        <v>19</v>
      </c>
      <c r="I1216" s="232"/>
      <c r="J1216" s="229"/>
      <c r="K1216" s="229"/>
      <c r="L1216" s="233"/>
      <c r="M1216" s="234"/>
      <c r="N1216" s="235"/>
      <c r="O1216" s="235"/>
      <c r="P1216" s="235"/>
      <c r="Q1216" s="235"/>
      <c r="R1216" s="235"/>
      <c r="S1216" s="235"/>
      <c r="T1216" s="236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7" t="s">
        <v>170</v>
      </c>
      <c r="AU1216" s="237" t="s">
        <v>84</v>
      </c>
      <c r="AV1216" s="13" t="s">
        <v>82</v>
      </c>
      <c r="AW1216" s="13" t="s">
        <v>35</v>
      </c>
      <c r="AX1216" s="13" t="s">
        <v>74</v>
      </c>
      <c r="AY1216" s="237" t="s">
        <v>158</v>
      </c>
    </row>
    <row r="1217" s="14" customFormat="1">
      <c r="A1217" s="14"/>
      <c r="B1217" s="238"/>
      <c r="C1217" s="239"/>
      <c r="D1217" s="221" t="s">
        <v>170</v>
      </c>
      <c r="E1217" s="240" t="s">
        <v>19</v>
      </c>
      <c r="F1217" s="241" t="s">
        <v>1147</v>
      </c>
      <c r="G1217" s="239"/>
      <c r="H1217" s="242">
        <v>31.882000000000001</v>
      </c>
      <c r="I1217" s="243"/>
      <c r="J1217" s="239"/>
      <c r="K1217" s="239"/>
      <c r="L1217" s="244"/>
      <c r="M1217" s="245"/>
      <c r="N1217" s="246"/>
      <c r="O1217" s="246"/>
      <c r="P1217" s="246"/>
      <c r="Q1217" s="246"/>
      <c r="R1217" s="246"/>
      <c r="S1217" s="246"/>
      <c r="T1217" s="24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8" t="s">
        <v>170</v>
      </c>
      <c r="AU1217" s="248" t="s">
        <v>84</v>
      </c>
      <c r="AV1217" s="14" t="s">
        <v>84</v>
      </c>
      <c r="AW1217" s="14" t="s">
        <v>35</v>
      </c>
      <c r="AX1217" s="14" t="s">
        <v>74</v>
      </c>
      <c r="AY1217" s="248" t="s">
        <v>158</v>
      </c>
    </row>
    <row r="1218" s="14" customFormat="1">
      <c r="A1218" s="14"/>
      <c r="B1218" s="238"/>
      <c r="C1218" s="239"/>
      <c r="D1218" s="221" t="s">
        <v>170</v>
      </c>
      <c r="E1218" s="240" t="s">
        <v>19</v>
      </c>
      <c r="F1218" s="241" t="s">
        <v>1148</v>
      </c>
      <c r="G1218" s="239"/>
      <c r="H1218" s="242">
        <v>11.59</v>
      </c>
      <c r="I1218" s="243"/>
      <c r="J1218" s="239"/>
      <c r="K1218" s="239"/>
      <c r="L1218" s="244"/>
      <c r="M1218" s="245"/>
      <c r="N1218" s="246"/>
      <c r="O1218" s="246"/>
      <c r="P1218" s="246"/>
      <c r="Q1218" s="246"/>
      <c r="R1218" s="246"/>
      <c r="S1218" s="246"/>
      <c r="T1218" s="24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8" t="s">
        <v>170</v>
      </c>
      <c r="AU1218" s="248" t="s">
        <v>84</v>
      </c>
      <c r="AV1218" s="14" t="s">
        <v>84</v>
      </c>
      <c r="AW1218" s="14" t="s">
        <v>35</v>
      </c>
      <c r="AX1218" s="14" t="s">
        <v>74</v>
      </c>
      <c r="AY1218" s="248" t="s">
        <v>158</v>
      </c>
    </row>
    <row r="1219" s="15" customFormat="1">
      <c r="A1219" s="15"/>
      <c r="B1219" s="249"/>
      <c r="C1219" s="250"/>
      <c r="D1219" s="221" t="s">
        <v>170</v>
      </c>
      <c r="E1219" s="251" t="s">
        <v>19</v>
      </c>
      <c r="F1219" s="252" t="s">
        <v>175</v>
      </c>
      <c r="G1219" s="250"/>
      <c r="H1219" s="253">
        <v>43.472000000000001</v>
      </c>
      <c r="I1219" s="254"/>
      <c r="J1219" s="250"/>
      <c r="K1219" s="250"/>
      <c r="L1219" s="255"/>
      <c r="M1219" s="256"/>
      <c r="N1219" s="257"/>
      <c r="O1219" s="257"/>
      <c r="P1219" s="257"/>
      <c r="Q1219" s="257"/>
      <c r="R1219" s="257"/>
      <c r="S1219" s="257"/>
      <c r="T1219" s="258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9" t="s">
        <v>170</v>
      </c>
      <c r="AU1219" s="259" t="s">
        <v>84</v>
      </c>
      <c r="AV1219" s="15" t="s">
        <v>165</v>
      </c>
      <c r="AW1219" s="15" t="s">
        <v>35</v>
      </c>
      <c r="AX1219" s="15" t="s">
        <v>82</v>
      </c>
      <c r="AY1219" s="259" t="s">
        <v>158</v>
      </c>
    </row>
    <row r="1220" s="2" customFormat="1" ht="24.15" customHeight="1">
      <c r="A1220" s="41"/>
      <c r="B1220" s="42"/>
      <c r="C1220" s="208" t="s">
        <v>1149</v>
      </c>
      <c r="D1220" s="208" t="s">
        <v>160</v>
      </c>
      <c r="E1220" s="209" t="s">
        <v>1150</v>
      </c>
      <c r="F1220" s="210" t="s">
        <v>1151</v>
      </c>
      <c r="G1220" s="211" t="s">
        <v>105</v>
      </c>
      <c r="H1220" s="212">
        <v>24.841999999999999</v>
      </c>
      <c r="I1220" s="213"/>
      <c r="J1220" s="214">
        <f>ROUND(I1220*H1220,2)</f>
        <v>0</v>
      </c>
      <c r="K1220" s="210" t="s">
        <v>164</v>
      </c>
      <c r="L1220" s="47"/>
      <c r="M1220" s="215" t="s">
        <v>19</v>
      </c>
      <c r="N1220" s="216" t="s">
        <v>45</v>
      </c>
      <c r="O1220" s="87"/>
      <c r="P1220" s="217">
        <f>O1220*H1220</f>
        <v>0</v>
      </c>
      <c r="Q1220" s="217">
        <v>0</v>
      </c>
      <c r="R1220" s="217">
        <f>Q1220*H1220</f>
        <v>0</v>
      </c>
      <c r="S1220" s="217">
        <v>0.075999999999999998</v>
      </c>
      <c r="T1220" s="218">
        <f>S1220*H1220</f>
        <v>1.8879919999999999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19" t="s">
        <v>165</v>
      </c>
      <c r="AT1220" s="219" t="s">
        <v>160</v>
      </c>
      <c r="AU1220" s="219" t="s">
        <v>84</v>
      </c>
      <c r="AY1220" s="20" t="s">
        <v>158</v>
      </c>
      <c r="BE1220" s="220">
        <f>IF(N1220="základní",J1220,0)</f>
        <v>0</v>
      </c>
      <c r="BF1220" s="220">
        <f>IF(N1220="snížená",J1220,0)</f>
        <v>0</v>
      </c>
      <c r="BG1220" s="220">
        <f>IF(N1220="zákl. přenesená",J1220,0)</f>
        <v>0</v>
      </c>
      <c r="BH1220" s="220">
        <f>IF(N1220="sníž. přenesená",J1220,0)</f>
        <v>0</v>
      </c>
      <c r="BI1220" s="220">
        <f>IF(N1220="nulová",J1220,0)</f>
        <v>0</v>
      </c>
      <c r="BJ1220" s="20" t="s">
        <v>82</v>
      </c>
      <c r="BK1220" s="220">
        <f>ROUND(I1220*H1220,2)</f>
        <v>0</v>
      </c>
      <c r="BL1220" s="20" t="s">
        <v>165</v>
      </c>
      <c r="BM1220" s="219" t="s">
        <v>1152</v>
      </c>
    </row>
    <row r="1221" s="2" customFormat="1">
      <c r="A1221" s="41"/>
      <c r="B1221" s="42"/>
      <c r="C1221" s="43"/>
      <c r="D1221" s="221" t="s">
        <v>167</v>
      </c>
      <c r="E1221" s="43"/>
      <c r="F1221" s="222" t="s">
        <v>1151</v>
      </c>
      <c r="G1221" s="43"/>
      <c r="H1221" s="43"/>
      <c r="I1221" s="223"/>
      <c r="J1221" s="43"/>
      <c r="K1221" s="43"/>
      <c r="L1221" s="47"/>
      <c r="M1221" s="224"/>
      <c r="N1221" s="225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167</v>
      </c>
      <c r="AU1221" s="20" t="s">
        <v>84</v>
      </c>
    </row>
    <row r="1222" s="2" customFormat="1">
      <c r="A1222" s="41"/>
      <c r="B1222" s="42"/>
      <c r="C1222" s="43"/>
      <c r="D1222" s="226" t="s">
        <v>168</v>
      </c>
      <c r="E1222" s="43"/>
      <c r="F1222" s="227" t="s">
        <v>1153</v>
      </c>
      <c r="G1222" s="43"/>
      <c r="H1222" s="43"/>
      <c r="I1222" s="223"/>
      <c r="J1222" s="43"/>
      <c r="K1222" s="43"/>
      <c r="L1222" s="47"/>
      <c r="M1222" s="224"/>
      <c r="N1222" s="225"/>
      <c r="O1222" s="87"/>
      <c r="P1222" s="87"/>
      <c r="Q1222" s="87"/>
      <c r="R1222" s="87"/>
      <c r="S1222" s="87"/>
      <c r="T1222" s="88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T1222" s="20" t="s">
        <v>168</v>
      </c>
      <c r="AU1222" s="20" t="s">
        <v>84</v>
      </c>
    </row>
    <row r="1223" s="13" customFormat="1">
      <c r="A1223" s="13"/>
      <c r="B1223" s="228"/>
      <c r="C1223" s="229"/>
      <c r="D1223" s="221" t="s">
        <v>170</v>
      </c>
      <c r="E1223" s="230" t="s">
        <v>19</v>
      </c>
      <c r="F1223" s="231" t="s">
        <v>1076</v>
      </c>
      <c r="G1223" s="229"/>
      <c r="H1223" s="230" t="s">
        <v>19</v>
      </c>
      <c r="I1223" s="232"/>
      <c r="J1223" s="229"/>
      <c r="K1223" s="229"/>
      <c r="L1223" s="233"/>
      <c r="M1223" s="234"/>
      <c r="N1223" s="235"/>
      <c r="O1223" s="235"/>
      <c r="P1223" s="235"/>
      <c r="Q1223" s="235"/>
      <c r="R1223" s="235"/>
      <c r="S1223" s="235"/>
      <c r="T1223" s="23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7" t="s">
        <v>170</v>
      </c>
      <c r="AU1223" s="237" t="s">
        <v>84</v>
      </c>
      <c r="AV1223" s="13" t="s">
        <v>82</v>
      </c>
      <c r="AW1223" s="13" t="s">
        <v>35</v>
      </c>
      <c r="AX1223" s="13" t="s">
        <v>74</v>
      </c>
      <c r="AY1223" s="237" t="s">
        <v>158</v>
      </c>
    </row>
    <row r="1224" s="14" customFormat="1">
      <c r="A1224" s="14"/>
      <c r="B1224" s="238"/>
      <c r="C1224" s="239"/>
      <c r="D1224" s="221" t="s">
        <v>170</v>
      </c>
      <c r="E1224" s="240" t="s">
        <v>19</v>
      </c>
      <c r="F1224" s="241" t="s">
        <v>1154</v>
      </c>
      <c r="G1224" s="239"/>
      <c r="H1224" s="242">
        <v>2.3639999999999999</v>
      </c>
      <c r="I1224" s="243"/>
      <c r="J1224" s="239"/>
      <c r="K1224" s="239"/>
      <c r="L1224" s="244"/>
      <c r="M1224" s="245"/>
      <c r="N1224" s="246"/>
      <c r="O1224" s="246"/>
      <c r="P1224" s="246"/>
      <c r="Q1224" s="246"/>
      <c r="R1224" s="246"/>
      <c r="S1224" s="246"/>
      <c r="T1224" s="24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8" t="s">
        <v>170</v>
      </c>
      <c r="AU1224" s="248" t="s">
        <v>84</v>
      </c>
      <c r="AV1224" s="14" t="s">
        <v>84</v>
      </c>
      <c r="AW1224" s="14" t="s">
        <v>35</v>
      </c>
      <c r="AX1224" s="14" t="s">
        <v>74</v>
      </c>
      <c r="AY1224" s="248" t="s">
        <v>158</v>
      </c>
    </row>
    <row r="1225" s="14" customFormat="1">
      <c r="A1225" s="14"/>
      <c r="B1225" s="238"/>
      <c r="C1225" s="239"/>
      <c r="D1225" s="221" t="s">
        <v>170</v>
      </c>
      <c r="E1225" s="240" t="s">
        <v>19</v>
      </c>
      <c r="F1225" s="241" t="s">
        <v>1155</v>
      </c>
      <c r="G1225" s="239"/>
      <c r="H1225" s="242">
        <v>3.96</v>
      </c>
      <c r="I1225" s="243"/>
      <c r="J1225" s="239"/>
      <c r="K1225" s="239"/>
      <c r="L1225" s="244"/>
      <c r="M1225" s="245"/>
      <c r="N1225" s="246"/>
      <c r="O1225" s="246"/>
      <c r="P1225" s="246"/>
      <c r="Q1225" s="246"/>
      <c r="R1225" s="246"/>
      <c r="S1225" s="246"/>
      <c r="T1225" s="24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48" t="s">
        <v>170</v>
      </c>
      <c r="AU1225" s="248" t="s">
        <v>84</v>
      </c>
      <c r="AV1225" s="14" t="s">
        <v>84</v>
      </c>
      <c r="AW1225" s="14" t="s">
        <v>35</v>
      </c>
      <c r="AX1225" s="14" t="s">
        <v>74</v>
      </c>
      <c r="AY1225" s="248" t="s">
        <v>158</v>
      </c>
    </row>
    <row r="1226" s="14" customFormat="1">
      <c r="A1226" s="14"/>
      <c r="B1226" s="238"/>
      <c r="C1226" s="239"/>
      <c r="D1226" s="221" t="s">
        <v>170</v>
      </c>
      <c r="E1226" s="240" t="s">
        <v>19</v>
      </c>
      <c r="F1226" s="241" t="s">
        <v>1156</v>
      </c>
      <c r="G1226" s="239"/>
      <c r="H1226" s="242">
        <v>5.516</v>
      </c>
      <c r="I1226" s="243"/>
      <c r="J1226" s="239"/>
      <c r="K1226" s="239"/>
      <c r="L1226" s="244"/>
      <c r="M1226" s="245"/>
      <c r="N1226" s="246"/>
      <c r="O1226" s="246"/>
      <c r="P1226" s="246"/>
      <c r="Q1226" s="246"/>
      <c r="R1226" s="246"/>
      <c r="S1226" s="246"/>
      <c r="T1226" s="24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8" t="s">
        <v>170</v>
      </c>
      <c r="AU1226" s="248" t="s">
        <v>84</v>
      </c>
      <c r="AV1226" s="14" t="s">
        <v>84</v>
      </c>
      <c r="AW1226" s="14" t="s">
        <v>35</v>
      </c>
      <c r="AX1226" s="14" t="s">
        <v>74</v>
      </c>
      <c r="AY1226" s="248" t="s">
        <v>158</v>
      </c>
    </row>
    <row r="1227" s="14" customFormat="1">
      <c r="A1227" s="14"/>
      <c r="B1227" s="238"/>
      <c r="C1227" s="239"/>
      <c r="D1227" s="221" t="s">
        <v>170</v>
      </c>
      <c r="E1227" s="240" t="s">
        <v>19</v>
      </c>
      <c r="F1227" s="241" t="s">
        <v>1157</v>
      </c>
      <c r="G1227" s="239"/>
      <c r="H1227" s="242">
        <v>11.032</v>
      </c>
      <c r="I1227" s="243"/>
      <c r="J1227" s="239"/>
      <c r="K1227" s="239"/>
      <c r="L1227" s="244"/>
      <c r="M1227" s="245"/>
      <c r="N1227" s="246"/>
      <c r="O1227" s="246"/>
      <c r="P1227" s="246"/>
      <c r="Q1227" s="246"/>
      <c r="R1227" s="246"/>
      <c r="S1227" s="246"/>
      <c r="T1227" s="24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8" t="s">
        <v>170</v>
      </c>
      <c r="AU1227" s="248" t="s">
        <v>84</v>
      </c>
      <c r="AV1227" s="14" t="s">
        <v>84</v>
      </c>
      <c r="AW1227" s="14" t="s">
        <v>35</v>
      </c>
      <c r="AX1227" s="14" t="s">
        <v>74</v>
      </c>
      <c r="AY1227" s="248" t="s">
        <v>158</v>
      </c>
    </row>
    <row r="1228" s="14" customFormat="1">
      <c r="A1228" s="14"/>
      <c r="B1228" s="238"/>
      <c r="C1228" s="239"/>
      <c r="D1228" s="221" t="s">
        <v>170</v>
      </c>
      <c r="E1228" s="240" t="s">
        <v>19</v>
      </c>
      <c r="F1228" s="241" t="s">
        <v>1158</v>
      </c>
      <c r="G1228" s="239"/>
      <c r="H1228" s="242">
        <v>1.97</v>
      </c>
      <c r="I1228" s="243"/>
      <c r="J1228" s="239"/>
      <c r="K1228" s="239"/>
      <c r="L1228" s="244"/>
      <c r="M1228" s="245"/>
      <c r="N1228" s="246"/>
      <c r="O1228" s="246"/>
      <c r="P1228" s="246"/>
      <c r="Q1228" s="246"/>
      <c r="R1228" s="246"/>
      <c r="S1228" s="246"/>
      <c r="T1228" s="24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8" t="s">
        <v>170</v>
      </c>
      <c r="AU1228" s="248" t="s">
        <v>84</v>
      </c>
      <c r="AV1228" s="14" t="s">
        <v>84</v>
      </c>
      <c r="AW1228" s="14" t="s">
        <v>35</v>
      </c>
      <c r="AX1228" s="14" t="s">
        <v>74</v>
      </c>
      <c r="AY1228" s="248" t="s">
        <v>158</v>
      </c>
    </row>
    <row r="1229" s="15" customFormat="1">
      <c r="A1229" s="15"/>
      <c r="B1229" s="249"/>
      <c r="C1229" s="250"/>
      <c r="D1229" s="221" t="s">
        <v>170</v>
      </c>
      <c r="E1229" s="251" t="s">
        <v>19</v>
      </c>
      <c r="F1229" s="252" t="s">
        <v>175</v>
      </c>
      <c r="G1229" s="250"/>
      <c r="H1229" s="253">
        <v>24.841999999999999</v>
      </c>
      <c r="I1229" s="254"/>
      <c r="J1229" s="250"/>
      <c r="K1229" s="250"/>
      <c r="L1229" s="255"/>
      <c r="M1229" s="256"/>
      <c r="N1229" s="257"/>
      <c r="O1229" s="257"/>
      <c r="P1229" s="257"/>
      <c r="Q1229" s="257"/>
      <c r="R1229" s="257"/>
      <c r="S1229" s="257"/>
      <c r="T1229" s="258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59" t="s">
        <v>170</v>
      </c>
      <c r="AU1229" s="259" t="s">
        <v>84</v>
      </c>
      <c r="AV1229" s="15" t="s">
        <v>165</v>
      </c>
      <c r="AW1229" s="15" t="s">
        <v>35</v>
      </c>
      <c r="AX1229" s="15" t="s">
        <v>82</v>
      </c>
      <c r="AY1229" s="259" t="s">
        <v>158</v>
      </c>
    </row>
    <row r="1230" s="2" customFormat="1" ht="24.15" customHeight="1">
      <c r="A1230" s="41"/>
      <c r="B1230" s="42"/>
      <c r="C1230" s="208" t="s">
        <v>1159</v>
      </c>
      <c r="D1230" s="208" t="s">
        <v>160</v>
      </c>
      <c r="E1230" s="209" t="s">
        <v>1160</v>
      </c>
      <c r="F1230" s="210" t="s">
        <v>1161</v>
      </c>
      <c r="G1230" s="211" t="s">
        <v>105</v>
      </c>
      <c r="H1230" s="212">
        <v>16.456</v>
      </c>
      <c r="I1230" s="213"/>
      <c r="J1230" s="214">
        <f>ROUND(I1230*H1230,2)</f>
        <v>0</v>
      </c>
      <c r="K1230" s="210" t="s">
        <v>164</v>
      </c>
      <c r="L1230" s="47"/>
      <c r="M1230" s="215" t="s">
        <v>19</v>
      </c>
      <c r="N1230" s="216" t="s">
        <v>45</v>
      </c>
      <c r="O1230" s="87"/>
      <c r="P1230" s="217">
        <f>O1230*H1230</f>
        <v>0</v>
      </c>
      <c r="Q1230" s="217">
        <v>0</v>
      </c>
      <c r="R1230" s="217">
        <f>Q1230*H1230</f>
        <v>0</v>
      </c>
      <c r="S1230" s="217">
        <v>0.063</v>
      </c>
      <c r="T1230" s="218">
        <f>S1230*H1230</f>
        <v>1.0367279999999999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19" t="s">
        <v>165</v>
      </c>
      <c r="AT1230" s="219" t="s">
        <v>160</v>
      </c>
      <c r="AU1230" s="219" t="s">
        <v>84</v>
      </c>
      <c r="AY1230" s="20" t="s">
        <v>158</v>
      </c>
      <c r="BE1230" s="220">
        <f>IF(N1230="základní",J1230,0)</f>
        <v>0</v>
      </c>
      <c r="BF1230" s="220">
        <f>IF(N1230="snížená",J1230,0)</f>
        <v>0</v>
      </c>
      <c r="BG1230" s="220">
        <f>IF(N1230="zákl. přenesená",J1230,0)</f>
        <v>0</v>
      </c>
      <c r="BH1230" s="220">
        <f>IF(N1230="sníž. přenesená",J1230,0)</f>
        <v>0</v>
      </c>
      <c r="BI1230" s="220">
        <f>IF(N1230="nulová",J1230,0)</f>
        <v>0</v>
      </c>
      <c r="BJ1230" s="20" t="s">
        <v>82</v>
      </c>
      <c r="BK1230" s="220">
        <f>ROUND(I1230*H1230,2)</f>
        <v>0</v>
      </c>
      <c r="BL1230" s="20" t="s">
        <v>165</v>
      </c>
      <c r="BM1230" s="219" t="s">
        <v>1162</v>
      </c>
    </row>
    <row r="1231" s="2" customFormat="1">
      <c r="A1231" s="41"/>
      <c r="B1231" s="42"/>
      <c r="C1231" s="43"/>
      <c r="D1231" s="221" t="s">
        <v>167</v>
      </c>
      <c r="E1231" s="43"/>
      <c r="F1231" s="222" t="s">
        <v>1161</v>
      </c>
      <c r="G1231" s="43"/>
      <c r="H1231" s="43"/>
      <c r="I1231" s="223"/>
      <c r="J1231" s="43"/>
      <c r="K1231" s="43"/>
      <c r="L1231" s="47"/>
      <c r="M1231" s="224"/>
      <c r="N1231" s="225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167</v>
      </c>
      <c r="AU1231" s="20" t="s">
        <v>84</v>
      </c>
    </row>
    <row r="1232" s="2" customFormat="1">
      <c r="A1232" s="41"/>
      <c r="B1232" s="42"/>
      <c r="C1232" s="43"/>
      <c r="D1232" s="226" t="s">
        <v>168</v>
      </c>
      <c r="E1232" s="43"/>
      <c r="F1232" s="227" t="s">
        <v>1163</v>
      </c>
      <c r="G1232" s="43"/>
      <c r="H1232" s="43"/>
      <c r="I1232" s="223"/>
      <c r="J1232" s="43"/>
      <c r="K1232" s="43"/>
      <c r="L1232" s="47"/>
      <c r="M1232" s="224"/>
      <c r="N1232" s="225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20" t="s">
        <v>168</v>
      </c>
      <c r="AU1232" s="20" t="s">
        <v>84</v>
      </c>
    </row>
    <row r="1233" s="13" customFormat="1">
      <c r="A1233" s="13"/>
      <c r="B1233" s="228"/>
      <c r="C1233" s="229"/>
      <c r="D1233" s="221" t="s">
        <v>170</v>
      </c>
      <c r="E1233" s="230" t="s">
        <v>19</v>
      </c>
      <c r="F1233" s="231" t="s">
        <v>1076</v>
      </c>
      <c r="G1233" s="229"/>
      <c r="H1233" s="230" t="s">
        <v>19</v>
      </c>
      <c r="I1233" s="232"/>
      <c r="J1233" s="229"/>
      <c r="K1233" s="229"/>
      <c r="L1233" s="233"/>
      <c r="M1233" s="234"/>
      <c r="N1233" s="235"/>
      <c r="O1233" s="235"/>
      <c r="P1233" s="235"/>
      <c r="Q1233" s="235"/>
      <c r="R1233" s="235"/>
      <c r="S1233" s="235"/>
      <c r="T1233" s="236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7" t="s">
        <v>170</v>
      </c>
      <c r="AU1233" s="237" t="s">
        <v>84</v>
      </c>
      <c r="AV1233" s="13" t="s">
        <v>82</v>
      </c>
      <c r="AW1233" s="13" t="s">
        <v>35</v>
      </c>
      <c r="AX1233" s="13" t="s">
        <v>74</v>
      </c>
      <c r="AY1233" s="237" t="s">
        <v>158</v>
      </c>
    </row>
    <row r="1234" s="13" customFormat="1">
      <c r="A1234" s="13"/>
      <c r="B1234" s="228"/>
      <c r="C1234" s="229"/>
      <c r="D1234" s="221" t="s">
        <v>170</v>
      </c>
      <c r="E1234" s="230" t="s">
        <v>19</v>
      </c>
      <c r="F1234" s="231" t="s">
        <v>1164</v>
      </c>
      <c r="G1234" s="229"/>
      <c r="H1234" s="230" t="s">
        <v>19</v>
      </c>
      <c r="I1234" s="232"/>
      <c r="J1234" s="229"/>
      <c r="K1234" s="229"/>
      <c r="L1234" s="233"/>
      <c r="M1234" s="234"/>
      <c r="N1234" s="235"/>
      <c r="O1234" s="235"/>
      <c r="P1234" s="235"/>
      <c r="Q1234" s="235"/>
      <c r="R1234" s="235"/>
      <c r="S1234" s="235"/>
      <c r="T1234" s="236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7" t="s">
        <v>170</v>
      </c>
      <c r="AU1234" s="237" t="s">
        <v>84</v>
      </c>
      <c r="AV1234" s="13" t="s">
        <v>82</v>
      </c>
      <c r="AW1234" s="13" t="s">
        <v>35</v>
      </c>
      <c r="AX1234" s="13" t="s">
        <v>74</v>
      </c>
      <c r="AY1234" s="237" t="s">
        <v>158</v>
      </c>
    </row>
    <row r="1235" s="14" customFormat="1">
      <c r="A1235" s="14"/>
      <c r="B1235" s="238"/>
      <c r="C1235" s="239"/>
      <c r="D1235" s="221" t="s">
        <v>170</v>
      </c>
      <c r="E1235" s="240" t="s">
        <v>19</v>
      </c>
      <c r="F1235" s="241" t="s">
        <v>1165</v>
      </c>
      <c r="G1235" s="239"/>
      <c r="H1235" s="242">
        <v>4.1369999999999996</v>
      </c>
      <c r="I1235" s="243"/>
      <c r="J1235" s="239"/>
      <c r="K1235" s="239"/>
      <c r="L1235" s="244"/>
      <c r="M1235" s="245"/>
      <c r="N1235" s="246"/>
      <c r="O1235" s="246"/>
      <c r="P1235" s="246"/>
      <c r="Q1235" s="246"/>
      <c r="R1235" s="246"/>
      <c r="S1235" s="246"/>
      <c r="T1235" s="24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8" t="s">
        <v>170</v>
      </c>
      <c r="AU1235" s="248" t="s">
        <v>84</v>
      </c>
      <c r="AV1235" s="14" t="s">
        <v>84</v>
      </c>
      <c r="AW1235" s="14" t="s">
        <v>35</v>
      </c>
      <c r="AX1235" s="14" t="s">
        <v>74</v>
      </c>
      <c r="AY1235" s="248" t="s">
        <v>158</v>
      </c>
    </row>
    <row r="1236" s="14" customFormat="1">
      <c r="A1236" s="14"/>
      <c r="B1236" s="238"/>
      <c r="C1236" s="239"/>
      <c r="D1236" s="221" t="s">
        <v>170</v>
      </c>
      <c r="E1236" s="240" t="s">
        <v>19</v>
      </c>
      <c r="F1236" s="241" t="s">
        <v>1166</v>
      </c>
      <c r="G1236" s="239"/>
      <c r="H1236" s="242">
        <v>2.8570000000000002</v>
      </c>
      <c r="I1236" s="243"/>
      <c r="J1236" s="239"/>
      <c r="K1236" s="239"/>
      <c r="L1236" s="244"/>
      <c r="M1236" s="245"/>
      <c r="N1236" s="246"/>
      <c r="O1236" s="246"/>
      <c r="P1236" s="246"/>
      <c r="Q1236" s="246"/>
      <c r="R1236" s="246"/>
      <c r="S1236" s="246"/>
      <c r="T1236" s="24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8" t="s">
        <v>170</v>
      </c>
      <c r="AU1236" s="248" t="s">
        <v>84</v>
      </c>
      <c r="AV1236" s="14" t="s">
        <v>84</v>
      </c>
      <c r="AW1236" s="14" t="s">
        <v>35</v>
      </c>
      <c r="AX1236" s="14" t="s">
        <v>74</v>
      </c>
      <c r="AY1236" s="248" t="s">
        <v>158</v>
      </c>
    </row>
    <row r="1237" s="14" customFormat="1">
      <c r="A1237" s="14"/>
      <c r="B1237" s="238"/>
      <c r="C1237" s="239"/>
      <c r="D1237" s="221" t="s">
        <v>170</v>
      </c>
      <c r="E1237" s="240" t="s">
        <v>19</v>
      </c>
      <c r="F1237" s="241" t="s">
        <v>1167</v>
      </c>
      <c r="G1237" s="239"/>
      <c r="H1237" s="242">
        <v>3.698</v>
      </c>
      <c r="I1237" s="243"/>
      <c r="J1237" s="239"/>
      <c r="K1237" s="239"/>
      <c r="L1237" s="244"/>
      <c r="M1237" s="245"/>
      <c r="N1237" s="246"/>
      <c r="O1237" s="246"/>
      <c r="P1237" s="246"/>
      <c r="Q1237" s="246"/>
      <c r="R1237" s="246"/>
      <c r="S1237" s="246"/>
      <c r="T1237" s="247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48" t="s">
        <v>170</v>
      </c>
      <c r="AU1237" s="248" t="s">
        <v>84</v>
      </c>
      <c r="AV1237" s="14" t="s">
        <v>84</v>
      </c>
      <c r="AW1237" s="14" t="s">
        <v>35</v>
      </c>
      <c r="AX1237" s="14" t="s">
        <v>74</v>
      </c>
      <c r="AY1237" s="248" t="s">
        <v>158</v>
      </c>
    </row>
    <row r="1238" s="14" customFormat="1">
      <c r="A1238" s="14"/>
      <c r="B1238" s="238"/>
      <c r="C1238" s="239"/>
      <c r="D1238" s="221" t="s">
        <v>170</v>
      </c>
      <c r="E1238" s="240" t="s">
        <v>19</v>
      </c>
      <c r="F1238" s="241" t="s">
        <v>1168</v>
      </c>
      <c r="G1238" s="239"/>
      <c r="H1238" s="242">
        <v>3.6640000000000001</v>
      </c>
      <c r="I1238" s="243"/>
      <c r="J1238" s="239"/>
      <c r="K1238" s="239"/>
      <c r="L1238" s="244"/>
      <c r="M1238" s="245"/>
      <c r="N1238" s="246"/>
      <c r="O1238" s="246"/>
      <c r="P1238" s="246"/>
      <c r="Q1238" s="246"/>
      <c r="R1238" s="246"/>
      <c r="S1238" s="246"/>
      <c r="T1238" s="24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8" t="s">
        <v>170</v>
      </c>
      <c r="AU1238" s="248" t="s">
        <v>84</v>
      </c>
      <c r="AV1238" s="14" t="s">
        <v>84</v>
      </c>
      <c r="AW1238" s="14" t="s">
        <v>35</v>
      </c>
      <c r="AX1238" s="14" t="s">
        <v>74</v>
      </c>
      <c r="AY1238" s="248" t="s">
        <v>158</v>
      </c>
    </row>
    <row r="1239" s="16" customFormat="1">
      <c r="A1239" s="16"/>
      <c r="B1239" s="261"/>
      <c r="C1239" s="262"/>
      <c r="D1239" s="221" t="s">
        <v>170</v>
      </c>
      <c r="E1239" s="263" t="s">
        <v>19</v>
      </c>
      <c r="F1239" s="264" t="s">
        <v>187</v>
      </c>
      <c r="G1239" s="262"/>
      <c r="H1239" s="265">
        <v>14.356</v>
      </c>
      <c r="I1239" s="266"/>
      <c r="J1239" s="262"/>
      <c r="K1239" s="262"/>
      <c r="L1239" s="267"/>
      <c r="M1239" s="268"/>
      <c r="N1239" s="269"/>
      <c r="O1239" s="269"/>
      <c r="P1239" s="269"/>
      <c r="Q1239" s="269"/>
      <c r="R1239" s="269"/>
      <c r="S1239" s="269"/>
      <c r="T1239" s="270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71" t="s">
        <v>170</v>
      </c>
      <c r="AU1239" s="271" t="s">
        <v>84</v>
      </c>
      <c r="AV1239" s="16" t="s">
        <v>188</v>
      </c>
      <c r="AW1239" s="16" t="s">
        <v>35</v>
      </c>
      <c r="AX1239" s="16" t="s">
        <v>74</v>
      </c>
      <c r="AY1239" s="271" t="s">
        <v>158</v>
      </c>
    </row>
    <row r="1240" s="13" customFormat="1">
      <c r="A1240" s="13"/>
      <c r="B1240" s="228"/>
      <c r="C1240" s="229"/>
      <c r="D1240" s="221" t="s">
        <v>170</v>
      </c>
      <c r="E1240" s="230" t="s">
        <v>19</v>
      </c>
      <c r="F1240" s="231" t="s">
        <v>1169</v>
      </c>
      <c r="G1240" s="229"/>
      <c r="H1240" s="230" t="s">
        <v>19</v>
      </c>
      <c r="I1240" s="232"/>
      <c r="J1240" s="229"/>
      <c r="K1240" s="229"/>
      <c r="L1240" s="233"/>
      <c r="M1240" s="234"/>
      <c r="N1240" s="235"/>
      <c r="O1240" s="235"/>
      <c r="P1240" s="235"/>
      <c r="Q1240" s="235"/>
      <c r="R1240" s="235"/>
      <c r="S1240" s="235"/>
      <c r="T1240" s="236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7" t="s">
        <v>170</v>
      </c>
      <c r="AU1240" s="237" t="s">
        <v>84</v>
      </c>
      <c r="AV1240" s="13" t="s">
        <v>82</v>
      </c>
      <c r="AW1240" s="13" t="s">
        <v>35</v>
      </c>
      <c r="AX1240" s="13" t="s">
        <v>74</v>
      </c>
      <c r="AY1240" s="237" t="s">
        <v>158</v>
      </c>
    </row>
    <row r="1241" s="14" customFormat="1">
      <c r="A1241" s="14"/>
      <c r="B1241" s="238"/>
      <c r="C1241" s="239"/>
      <c r="D1241" s="221" t="s">
        <v>170</v>
      </c>
      <c r="E1241" s="240" t="s">
        <v>19</v>
      </c>
      <c r="F1241" s="241" t="s">
        <v>1170</v>
      </c>
      <c r="G1241" s="239"/>
      <c r="H1241" s="242">
        <v>2.1000000000000001</v>
      </c>
      <c r="I1241" s="243"/>
      <c r="J1241" s="239"/>
      <c r="K1241" s="239"/>
      <c r="L1241" s="244"/>
      <c r="M1241" s="245"/>
      <c r="N1241" s="246"/>
      <c r="O1241" s="246"/>
      <c r="P1241" s="246"/>
      <c r="Q1241" s="246"/>
      <c r="R1241" s="246"/>
      <c r="S1241" s="246"/>
      <c r="T1241" s="247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8" t="s">
        <v>170</v>
      </c>
      <c r="AU1241" s="248" t="s">
        <v>84</v>
      </c>
      <c r="AV1241" s="14" t="s">
        <v>84</v>
      </c>
      <c r="AW1241" s="14" t="s">
        <v>35</v>
      </c>
      <c r="AX1241" s="14" t="s">
        <v>74</v>
      </c>
      <c r="AY1241" s="248" t="s">
        <v>158</v>
      </c>
    </row>
    <row r="1242" s="16" customFormat="1">
      <c r="A1242" s="16"/>
      <c r="B1242" s="261"/>
      <c r="C1242" s="262"/>
      <c r="D1242" s="221" t="s">
        <v>170</v>
      </c>
      <c r="E1242" s="263" t="s">
        <v>19</v>
      </c>
      <c r="F1242" s="264" t="s">
        <v>187</v>
      </c>
      <c r="G1242" s="262"/>
      <c r="H1242" s="265">
        <v>2.1000000000000001</v>
      </c>
      <c r="I1242" s="266"/>
      <c r="J1242" s="262"/>
      <c r="K1242" s="262"/>
      <c r="L1242" s="267"/>
      <c r="M1242" s="268"/>
      <c r="N1242" s="269"/>
      <c r="O1242" s="269"/>
      <c r="P1242" s="269"/>
      <c r="Q1242" s="269"/>
      <c r="R1242" s="269"/>
      <c r="S1242" s="269"/>
      <c r="T1242" s="270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T1242" s="271" t="s">
        <v>170</v>
      </c>
      <c r="AU1242" s="271" t="s">
        <v>84</v>
      </c>
      <c r="AV1242" s="16" t="s">
        <v>188</v>
      </c>
      <c r="AW1242" s="16" t="s">
        <v>35</v>
      </c>
      <c r="AX1242" s="16" t="s">
        <v>74</v>
      </c>
      <c r="AY1242" s="271" t="s">
        <v>158</v>
      </c>
    </row>
    <row r="1243" s="15" customFormat="1">
      <c r="A1243" s="15"/>
      <c r="B1243" s="249"/>
      <c r="C1243" s="250"/>
      <c r="D1243" s="221" t="s">
        <v>170</v>
      </c>
      <c r="E1243" s="251" t="s">
        <v>19</v>
      </c>
      <c r="F1243" s="252" t="s">
        <v>175</v>
      </c>
      <c r="G1243" s="250"/>
      <c r="H1243" s="253">
        <v>16.456</v>
      </c>
      <c r="I1243" s="254"/>
      <c r="J1243" s="250"/>
      <c r="K1243" s="250"/>
      <c r="L1243" s="255"/>
      <c r="M1243" s="256"/>
      <c r="N1243" s="257"/>
      <c r="O1243" s="257"/>
      <c r="P1243" s="257"/>
      <c r="Q1243" s="257"/>
      <c r="R1243" s="257"/>
      <c r="S1243" s="257"/>
      <c r="T1243" s="258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9" t="s">
        <v>170</v>
      </c>
      <c r="AU1243" s="259" t="s">
        <v>84</v>
      </c>
      <c r="AV1243" s="15" t="s">
        <v>165</v>
      </c>
      <c r="AW1243" s="15" t="s">
        <v>35</v>
      </c>
      <c r="AX1243" s="15" t="s">
        <v>82</v>
      </c>
      <c r="AY1243" s="259" t="s">
        <v>158</v>
      </c>
    </row>
    <row r="1244" s="2" customFormat="1" ht="24.15" customHeight="1">
      <c r="A1244" s="41"/>
      <c r="B1244" s="42"/>
      <c r="C1244" s="208" t="s">
        <v>1171</v>
      </c>
      <c r="D1244" s="208" t="s">
        <v>160</v>
      </c>
      <c r="E1244" s="209" t="s">
        <v>1172</v>
      </c>
      <c r="F1244" s="210" t="s">
        <v>1173</v>
      </c>
      <c r="G1244" s="211" t="s">
        <v>105</v>
      </c>
      <c r="H1244" s="212">
        <v>3.6179999999999999</v>
      </c>
      <c r="I1244" s="213"/>
      <c r="J1244" s="214">
        <f>ROUND(I1244*H1244,2)</f>
        <v>0</v>
      </c>
      <c r="K1244" s="210" t="s">
        <v>164</v>
      </c>
      <c r="L1244" s="47"/>
      <c r="M1244" s="215" t="s">
        <v>19</v>
      </c>
      <c r="N1244" s="216" t="s">
        <v>45</v>
      </c>
      <c r="O1244" s="87"/>
      <c r="P1244" s="217">
        <f>O1244*H1244</f>
        <v>0</v>
      </c>
      <c r="Q1244" s="217">
        <v>0</v>
      </c>
      <c r="R1244" s="217">
        <f>Q1244*H1244</f>
        <v>0</v>
      </c>
      <c r="S1244" s="217">
        <v>0.059999999999999998</v>
      </c>
      <c r="T1244" s="218">
        <f>S1244*H1244</f>
        <v>0.21708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19" t="s">
        <v>165</v>
      </c>
      <c r="AT1244" s="219" t="s">
        <v>160</v>
      </c>
      <c r="AU1244" s="219" t="s">
        <v>84</v>
      </c>
      <c r="AY1244" s="20" t="s">
        <v>158</v>
      </c>
      <c r="BE1244" s="220">
        <f>IF(N1244="základní",J1244,0)</f>
        <v>0</v>
      </c>
      <c r="BF1244" s="220">
        <f>IF(N1244="snížená",J1244,0)</f>
        <v>0</v>
      </c>
      <c r="BG1244" s="220">
        <f>IF(N1244="zákl. přenesená",J1244,0)</f>
        <v>0</v>
      </c>
      <c r="BH1244" s="220">
        <f>IF(N1244="sníž. přenesená",J1244,0)</f>
        <v>0</v>
      </c>
      <c r="BI1244" s="220">
        <f>IF(N1244="nulová",J1244,0)</f>
        <v>0</v>
      </c>
      <c r="BJ1244" s="20" t="s">
        <v>82</v>
      </c>
      <c r="BK1244" s="220">
        <f>ROUND(I1244*H1244,2)</f>
        <v>0</v>
      </c>
      <c r="BL1244" s="20" t="s">
        <v>165</v>
      </c>
      <c r="BM1244" s="219" t="s">
        <v>1174</v>
      </c>
    </row>
    <row r="1245" s="2" customFormat="1">
      <c r="A1245" s="41"/>
      <c r="B1245" s="42"/>
      <c r="C1245" s="43"/>
      <c r="D1245" s="221" t="s">
        <v>167</v>
      </c>
      <c r="E1245" s="43"/>
      <c r="F1245" s="222" t="s">
        <v>1173</v>
      </c>
      <c r="G1245" s="43"/>
      <c r="H1245" s="43"/>
      <c r="I1245" s="223"/>
      <c r="J1245" s="43"/>
      <c r="K1245" s="43"/>
      <c r="L1245" s="47"/>
      <c r="M1245" s="224"/>
      <c r="N1245" s="225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167</v>
      </c>
      <c r="AU1245" s="20" t="s">
        <v>84</v>
      </c>
    </row>
    <row r="1246" s="2" customFormat="1">
      <c r="A1246" s="41"/>
      <c r="B1246" s="42"/>
      <c r="C1246" s="43"/>
      <c r="D1246" s="226" t="s">
        <v>168</v>
      </c>
      <c r="E1246" s="43"/>
      <c r="F1246" s="227" t="s">
        <v>1175</v>
      </c>
      <c r="G1246" s="43"/>
      <c r="H1246" s="43"/>
      <c r="I1246" s="223"/>
      <c r="J1246" s="43"/>
      <c r="K1246" s="43"/>
      <c r="L1246" s="47"/>
      <c r="M1246" s="224"/>
      <c r="N1246" s="225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20" t="s">
        <v>168</v>
      </c>
      <c r="AU1246" s="20" t="s">
        <v>84</v>
      </c>
    </row>
    <row r="1247" s="13" customFormat="1">
      <c r="A1247" s="13"/>
      <c r="B1247" s="228"/>
      <c r="C1247" s="229"/>
      <c r="D1247" s="221" t="s">
        <v>170</v>
      </c>
      <c r="E1247" s="230" t="s">
        <v>19</v>
      </c>
      <c r="F1247" s="231" t="s">
        <v>1076</v>
      </c>
      <c r="G1247" s="229"/>
      <c r="H1247" s="230" t="s">
        <v>19</v>
      </c>
      <c r="I1247" s="232"/>
      <c r="J1247" s="229"/>
      <c r="K1247" s="229"/>
      <c r="L1247" s="233"/>
      <c r="M1247" s="234"/>
      <c r="N1247" s="235"/>
      <c r="O1247" s="235"/>
      <c r="P1247" s="235"/>
      <c r="Q1247" s="235"/>
      <c r="R1247" s="235"/>
      <c r="S1247" s="235"/>
      <c r="T1247" s="236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7" t="s">
        <v>170</v>
      </c>
      <c r="AU1247" s="237" t="s">
        <v>84</v>
      </c>
      <c r="AV1247" s="13" t="s">
        <v>82</v>
      </c>
      <c r="AW1247" s="13" t="s">
        <v>35</v>
      </c>
      <c r="AX1247" s="13" t="s">
        <v>74</v>
      </c>
      <c r="AY1247" s="237" t="s">
        <v>158</v>
      </c>
    </row>
    <row r="1248" s="14" customFormat="1">
      <c r="A1248" s="14"/>
      <c r="B1248" s="238"/>
      <c r="C1248" s="239"/>
      <c r="D1248" s="221" t="s">
        <v>170</v>
      </c>
      <c r="E1248" s="240" t="s">
        <v>19</v>
      </c>
      <c r="F1248" s="241" t="s">
        <v>1176</v>
      </c>
      <c r="G1248" s="239"/>
      <c r="H1248" s="242">
        <v>3.6179999999999999</v>
      </c>
      <c r="I1248" s="243"/>
      <c r="J1248" s="239"/>
      <c r="K1248" s="239"/>
      <c r="L1248" s="244"/>
      <c r="M1248" s="245"/>
      <c r="N1248" s="246"/>
      <c r="O1248" s="246"/>
      <c r="P1248" s="246"/>
      <c r="Q1248" s="246"/>
      <c r="R1248" s="246"/>
      <c r="S1248" s="246"/>
      <c r="T1248" s="247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8" t="s">
        <v>170</v>
      </c>
      <c r="AU1248" s="248" t="s">
        <v>84</v>
      </c>
      <c r="AV1248" s="14" t="s">
        <v>84</v>
      </c>
      <c r="AW1248" s="14" t="s">
        <v>35</v>
      </c>
      <c r="AX1248" s="14" t="s">
        <v>74</v>
      </c>
      <c r="AY1248" s="248" t="s">
        <v>158</v>
      </c>
    </row>
    <row r="1249" s="15" customFormat="1">
      <c r="A1249" s="15"/>
      <c r="B1249" s="249"/>
      <c r="C1249" s="250"/>
      <c r="D1249" s="221" t="s">
        <v>170</v>
      </c>
      <c r="E1249" s="251" t="s">
        <v>19</v>
      </c>
      <c r="F1249" s="252" t="s">
        <v>175</v>
      </c>
      <c r="G1249" s="250"/>
      <c r="H1249" s="253">
        <v>3.6179999999999999</v>
      </c>
      <c r="I1249" s="254"/>
      <c r="J1249" s="250"/>
      <c r="K1249" s="250"/>
      <c r="L1249" s="255"/>
      <c r="M1249" s="256"/>
      <c r="N1249" s="257"/>
      <c r="O1249" s="257"/>
      <c r="P1249" s="257"/>
      <c r="Q1249" s="257"/>
      <c r="R1249" s="257"/>
      <c r="S1249" s="257"/>
      <c r="T1249" s="258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59" t="s">
        <v>170</v>
      </c>
      <c r="AU1249" s="259" t="s">
        <v>84</v>
      </c>
      <c r="AV1249" s="15" t="s">
        <v>165</v>
      </c>
      <c r="AW1249" s="15" t="s">
        <v>35</v>
      </c>
      <c r="AX1249" s="15" t="s">
        <v>82</v>
      </c>
      <c r="AY1249" s="259" t="s">
        <v>158</v>
      </c>
    </row>
    <row r="1250" s="2" customFormat="1" ht="24.15" customHeight="1">
      <c r="A1250" s="41"/>
      <c r="B1250" s="42"/>
      <c r="C1250" s="208" t="s">
        <v>1177</v>
      </c>
      <c r="D1250" s="208" t="s">
        <v>160</v>
      </c>
      <c r="E1250" s="209" t="s">
        <v>1178</v>
      </c>
      <c r="F1250" s="210" t="s">
        <v>1179</v>
      </c>
      <c r="G1250" s="211" t="s">
        <v>105</v>
      </c>
      <c r="H1250" s="212">
        <v>19.649999999999999</v>
      </c>
      <c r="I1250" s="213"/>
      <c r="J1250" s="214">
        <f>ROUND(I1250*H1250,2)</f>
        <v>0</v>
      </c>
      <c r="K1250" s="210" t="s">
        <v>164</v>
      </c>
      <c r="L1250" s="47"/>
      <c r="M1250" s="215" t="s">
        <v>19</v>
      </c>
      <c r="N1250" s="216" t="s">
        <v>45</v>
      </c>
      <c r="O1250" s="87"/>
      <c r="P1250" s="217">
        <f>O1250*H1250</f>
        <v>0</v>
      </c>
      <c r="Q1250" s="217">
        <v>0</v>
      </c>
      <c r="R1250" s="217">
        <f>Q1250*H1250</f>
        <v>0</v>
      </c>
      <c r="S1250" s="217">
        <v>0.066000000000000003</v>
      </c>
      <c r="T1250" s="218">
        <f>S1250*H1250</f>
        <v>1.2968999999999999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19" t="s">
        <v>165</v>
      </c>
      <c r="AT1250" s="219" t="s">
        <v>160</v>
      </c>
      <c r="AU1250" s="219" t="s">
        <v>84</v>
      </c>
      <c r="AY1250" s="20" t="s">
        <v>158</v>
      </c>
      <c r="BE1250" s="220">
        <f>IF(N1250="základní",J1250,0)</f>
        <v>0</v>
      </c>
      <c r="BF1250" s="220">
        <f>IF(N1250="snížená",J1250,0)</f>
        <v>0</v>
      </c>
      <c r="BG1250" s="220">
        <f>IF(N1250="zákl. přenesená",J1250,0)</f>
        <v>0</v>
      </c>
      <c r="BH1250" s="220">
        <f>IF(N1250="sníž. přenesená",J1250,0)</f>
        <v>0</v>
      </c>
      <c r="BI1250" s="220">
        <f>IF(N1250="nulová",J1250,0)</f>
        <v>0</v>
      </c>
      <c r="BJ1250" s="20" t="s">
        <v>82</v>
      </c>
      <c r="BK1250" s="220">
        <f>ROUND(I1250*H1250,2)</f>
        <v>0</v>
      </c>
      <c r="BL1250" s="20" t="s">
        <v>165</v>
      </c>
      <c r="BM1250" s="219" t="s">
        <v>1180</v>
      </c>
    </row>
    <row r="1251" s="2" customFormat="1">
      <c r="A1251" s="41"/>
      <c r="B1251" s="42"/>
      <c r="C1251" s="43"/>
      <c r="D1251" s="221" t="s">
        <v>167</v>
      </c>
      <c r="E1251" s="43"/>
      <c r="F1251" s="222" t="s">
        <v>1179</v>
      </c>
      <c r="G1251" s="43"/>
      <c r="H1251" s="43"/>
      <c r="I1251" s="223"/>
      <c r="J1251" s="43"/>
      <c r="K1251" s="43"/>
      <c r="L1251" s="47"/>
      <c r="M1251" s="224"/>
      <c r="N1251" s="225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167</v>
      </c>
      <c r="AU1251" s="20" t="s">
        <v>84</v>
      </c>
    </row>
    <row r="1252" s="2" customFormat="1">
      <c r="A1252" s="41"/>
      <c r="B1252" s="42"/>
      <c r="C1252" s="43"/>
      <c r="D1252" s="226" t="s">
        <v>168</v>
      </c>
      <c r="E1252" s="43"/>
      <c r="F1252" s="227" t="s">
        <v>1181</v>
      </c>
      <c r="G1252" s="43"/>
      <c r="H1252" s="43"/>
      <c r="I1252" s="223"/>
      <c r="J1252" s="43"/>
      <c r="K1252" s="43"/>
      <c r="L1252" s="47"/>
      <c r="M1252" s="224"/>
      <c r="N1252" s="225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168</v>
      </c>
      <c r="AU1252" s="20" t="s">
        <v>84</v>
      </c>
    </row>
    <row r="1253" s="13" customFormat="1">
      <c r="A1253" s="13"/>
      <c r="B1253" s="228"/>
      <c r="C1253" s="229"/>
      <c r="D1253" s="221" t="s">
        <v>170</v>
      </c>
      <c r="E1253" s="230" t="s">
        <v>19</v>
      </c>
      <c r="F1253" s="231" t="s">
        <v>1076</v>
      </c>
      <c r="G1253" s="229"/>
      <c r="H1253" s="230" t="s">
        <v>19</v>
      </c>
      <c r="I1253" s="232"/>
      <c r="J1253" s="229"/>
      <c r="K1253" s="229"/>
      <c r="L1253" s="233"/>
      <c r="M1253" s="234"/>
      <c r="N1253" s="235"/>
      <c r="O1253" s="235"/>
      <c r="P1253" s="235"/>
      <c r="Q1253" s="235"/>
      <c r="R1253" s="235"/>
      <c r="S1253" s="235"/>
      <c r="T1253" s="236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7" t="s">
        <v>170</v>
      </c>
      <c r="AU1253" s="237" t="s">
        <v>84</v>
      </c>
      <c r="AV1253" s="13" t="s">
        <v>82</v>
      </c>
      <c r="AW1253" s="13" t="s">
        <v>35</v>
      </c>
      <c r="AX1253" s="13" t="s">
        <v>74</v>
      </c>
      <c r="AY1253" s="237" t="s">
        <v>158</v>
      </c>
    </row>
    <row r="1254" s="14" customFormat="1">
      <c r="A1254" s="14"/>
      <c r="B1254" s="238"/>
      <c r="C1254" s="239"/>
      <c r="D1254" s="221" t="s">
        <v>170</v>
      </c>
      <c r="E1254" s="240" t="s">
        <v>19</v>
      </c>
      <c r="F1254" s="241" t="s">
        <v>1182</v>
      </c>
      <c r="G1254" s="239"/>
      <c r="H1254" s="242">
        <v>10.050000000000001</v>
      </c>
      <c r="I1254" s="243"/>
      <c r="J1254" s="239"/>
      <c r="K1254" s="239"/>
      <c r="L1254" s="244"/>
      <c r="M1254" s="245"/>
      <c r="N1254" s="246"/>
      <c r="O1254" s="246"/>
      <c r="P1254" s="246"/>
      <c r="Q1254" s="246"/>
      <c r="R1254" s="246"/>
      <c r="S1254" s="246"/>
      <c r="T1254" s="247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8" t="s">
        <v>170</v>
      </c>
      <c r="AU1254" s="248" t="s">
        <v>84</v>
      </c>
      <c r="AV1254" s="14" t="s">
        <v>84</v>
      </c>
      <c r="AW1254" s="14" t="s">
        <v>35</v>
      </c>
      <c r="AX1254" s="14" t="s">
        <v>74</v>
      </c>
      <c r="AY1254" s="248" t="s">
        <v>158</v>
      </c>
    </row>
    <row r="1255" s="14" customFormat="1">
      <c r="A1255" s="14"/>
      <c r="B1255" s="238"/>
      <c r="C1255" s="239"/>
      <c r="D1255" s="221" t="s">
        <v>170</v>
      </c>
      <c r="E1255" s="240" t="s">
        <v>19</v>
      </c>
      <c r="F1255" s="241" t="s">
        <v>733</v>
      </c>
      <c r="G1255" s="239"/>
      <c r="H1255" s="242">
        <v>9.5999999999999996</v>
      </c>
      <c r="I1255" s="243"/>
      <c r="J1255" s="239"/>
      <c r="K1255" s="239"/>
      <c r="L1255" s="244"/>
      <c r="M1255" s="245"/>
      <c r="N1255" s="246"/>
      <c r="O1255" s="246"/>
      <c r="P1255" s="246"/>
      <c r="Q1255" s="246"/>
      <c r="R1255" s="246"/>
      <c r="S1255" s="246"/>
      <c r="T1255" s="24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48" t="s">
        <v>170</v>
      </c>
      <c r="AU1255" s="248" t="s">
        <v>84</v>
      </c>
      <c r="AV1255" s="14" t="s">
        <v>84</v>
      </c>
      <c r="AW1255" s="14" t="s">
        <v>35</v>
      </c>
      <c r="AX1255" s="14" t="s">
        <v>74</v>
      </c>
      <c r="AY1255" s="248" t="s">
        <v>158</v>
      </c>
    </row>
    <row r="1256" s="15" customFormat="1">
      <c r="A1256" s="15"/>
      <c r="B1256" s="249"/>
      <c r="C1256" s="250"/>
      <c r="D1256" s="221" t="s">
        <v>170</v>
      </c>
      <c r="E1256" s="251" t="s">
        <v>19</v>
      </c>
      <c r="F1256" s="252" t="s">
        <v>175</v>
      </c>
      <c r="G1256" s="250"/>
      <c r="H1256" s="253">
        <v>19.649999999999999</v>
      </c>
      <c r="I1256" s="254"/>
      <c r="J1256" s="250"/>
      <c r="K1256" s="250"/>
      <c r="L1256" s="255"/>
      <c r="M1256" s="256"/>
      <c r="N1256" s="257"/>
      <c r="O1256" s="257"/>
      <c r="P1256" s="257"/>
      <c r="Q1256" s="257"/>
      <c r="R1256" s="257"/>
      <c r="S1256" s="257"/>
      <c r="T1256" s="258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59" t="s">
        <v>170</v>
      </c>
      <c r="AU1256" s="259" t="s">
        <v>84</v>
      </c>
      <c r="AV1256" s="15" t="s">
        <v>165</v>
      </c>
      <c r="AW1256" s="15" t="s">
        <v>35</v>
      </c>
      <c r="AX1256" s="15" t="s">
        <v>82</v>
      </c>
      <c r="AY1256" s="259" t="s">
        <v>158</v>
      </c>
    </row>
    <row r="1257" s="2" customFormat="1" ht="24.15" customHeight="1">
      <c r="A1257" s="41"/>
      <c r="B1257" s="42"/>
      <c r="C1257" s="208" t="s">
        <v>1183</v>
      </c>
      <c r="D1257" s="208" t="s">
        <v>160</v>
      </c>
      <c r="E1257" s="209" t="s">
        <v>1184</v>
      </c>
      <c r="F1257" s="210" t="s">
        <v>1185</v>
      </c>
      <c r="G1257" s="211" t="s">
        <v>163</v>
      </c>
      <c r="H1257" s="212">
        <v>1.4790000000000001</v>
      </c>
      <c r="I1257" s="213"/>
      <c r="J1257" s="214">
        <f>ROUND(I1257*H1257,2)</f>
        <v>0</v>
      </c>
      <c r="K1257" s="210" t="s">
        <v>164</v>
      </c>
      <c r="L1257" s="47"/>
      <c r="M1257" s="215" t="s">
        <v>19</v>
      </c>
      <c r="N1257" s="216" t="s">
        <v>45</v>
      </c>
      <c r="O1257" s="87"/>
      <c r="P1257" s="217">
        <f>O1257*H1257</f>
        <v>0</v>
      </c>
      <c r="Q1257" s="217">
        <v>0</v>
      </c>
      <c r="R1257" s="217">
        <f>Q1257*H1257</f>
        <v>0</v>
      </c>
      <c r="S1257" s="217">
        <v>1.8</v>
      </c>
      <c r="T1257" s="218">
        <f>S1257*H1257</f>
        <v>2.6622000000000003</v>
      </c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R1257" s="219" t="s">
        <v>165</v>
      </c>
      <c r="AT1257" s="219" t="s">
        <v>160</v>
      </c>
      <c r="AU1257" s="219" t="s">
        <v>84</v>
      </c>
      <c r="AY1257" s="20" t="s">
        <v>158</v>
      </c>
      <c r="BE1257" s="220">
        <f>IF(N1257="základní",J1257,0)</f>
        <v>0</v>
      </c>
      <c r="BF1257" s="220">
        <f>IF(N1257="snížená",J1257,0)</f>
        <v>0</v>
      </c>
      <c r="BG1257" s="220">
        <f>IF(N1257="zákl. přenesená",J1257,0)</f>
        <v>0</v>
      </c>
      <c r="BH1257" s="220">
        <f>IF(N1257="sníž. přenesená",J1257,0)</f>
        <v>0</v>
      </c>
      <c r="BI1257" s="220">
        <f>IF(N1257="nulová",J1257,0)</f>
        <v>0</v>
      </c>
      <c r="BJ1257" s="20" t="s">
        <v>82</v>
      </c>
      <c r="BK1257" s="220">
        <f>ROUND(I1257*H1257,2)</f>
        <v>0</v>
      </c>
      <c r="BL1257" s="20" t="s">
        <v>165</v>
      </c>
      <c r="BM1257" s="219" t="s">
        <v>1186</v>
      </c>
    </row>
    <row r="1258" s="2" customFormat="1">
      <c r="A1258" s="41"/>
      <c r="B1258" s="42"/>
      <c r="C1258" s="43"/>
      <c r="D1258" s="221" t="s">
        <v>167</v>
      </c>
      <c r="E1258" s="43"/>
      <c r="F1258" s="222" t="s">
        <v>1185</v>
      </c>
      <c r="G1258" s="43"/>
      <c r="H1258" s="43"/>
      <c r="I1258" s="223"/>
      <c r="J1258" s="43"/>
      <c r="K1258" s="43"/>
      <c r="L1258" s="47"/>
      <c r="M1258" s="224"/>
      <c r="N1258" s="225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T1258" s="20" t="s">
        <v>167</v>
      </c>
      <c r="AU1258" s="20" t="s">
        <v>84</v>
      </c>
    </row>
    <row r="1259" s="2" customFormat="1">
      <c r="A1259" s="41"/>
      <c r="B1259" s="42"/>
      <c r="C1259" s="43"/>
      <c r="D1259" s="226" t="s">
        <v>168</v>
      </c>
      <c r="E1259" s="43"/>
      <c r="F1259" s="227" t="s">
        <v>1187</v>
      </c>
      <c r="G1259" s="43"/>
      <c r="H1259" s="43"/>
      <c r="I1259" s="223"/>
      <c r="J1259" s="43"/>
      <c r="K1259" s="43"/>
      <c r="L1259" s="47"/>
      <c r="M1259" s="224"/>
      <c r="N1259" s="225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168</v>
      </c>
      <c r="AU1259" s="20" t="s">
        <v>84</v>
      </c>
    </row>
    <row r="1260" s="13" customFormat="1">
      <c r="A1260" s="13"/>
      <c r="B1260" s="228"/>
      <c r="C1260" s="229"/>
      <c r="D1260" s="221" t="s">
        <v>170</v>
      </c>
      <c r="E1260" s="230" t="s">
        <v>19</v>
      </c>
      <c r="F1260" s="231" t="s">
        <v>350</v>
      </c>
      <c r="G1260" s="229"/>
      <c r="H1260" s="230" t="s">
        <v>19</v>
      </c>
      <c r="I1260" s="232"/>
      <c r="J1260" s="229"/>
      <c r="K1260" s="229"/>
      <c r="L1260" s="233"/>
      <c r="M1260" s="234"/>
      <c r="N1260" s="235"/>
      <c r="O1260" s="235"/>
      <c r="P1260" s="235"/>
      <c r="Q1260" s="235"/>
      <c r="R1260" s="235"/>
      <c r="S1260" s="235"/>
      <c r="T1260" s="236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7" t="s">
        <v>170</v>
      </c>
      <c r="AU1260" s="237" t="s">
        <v>84</v>
      </c>
      <c r="AV1260" s="13" t="s">
        <v>82</v>
      </c>
      <c r="AW1260" s="13" t="s">
        <v>35</v>
      </c>
      <c r="AX1260" s="13" t="s">
        <v>74</v>
      </c>
      <c r="AY1260" s="237" t="s">
        <v>158</v>
      </c>
    </row>
    <row r="1261" s="14" customFormat="1">
      <c r="A1261" s="14"/>
      <c r="B1261" s="238"/>
      <c r="C1261" s="239"/>
      <c r="D1261" s="221" t="s">
        <v>170</v>
      </c>
      <c r="E1261" s="240" t="s">
        <v>19</v>
      </c>
      <c r="F1261" s="241" t="s">
        <v>1188</v>
      </c>
      <c r="G1261" s="239"/>
      <c r="H1261" s="242">
        <v>1.4790000000000001</v>
      </c>
      <c r="I1261" s="243"/>
      <c r="J1261" s="239"/>
      <c r="K1261" s="239"/>
      <c r="L1261" s="244"/>
      <c r="M1261" s="245"/>
      <c r="N1261" s="246"/>
      <c r="O1261" s="246"/>
      <c r="P1261" s="246"/>
      <c r="Q1261" s="246"/>
      <c r="R1261" s="246"/>
      <c r="S1261" s="246"/>
      <c r="T1261" s="24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48" t="s">
        <v>170</v>
      </c>
      <c r="AU1261" s="248" t="s">
        <v>84</v>
      </c>
      <c r="AV1261" s="14" t="s">
        <v>84</v>
      </c>
      <c r="AW1261" s="14" t="s">
        <v>35</v>
      </c>
      <c r="AX1261" s="14" t="s">
        <v>74</v>
      </c>
      <c r="AY1261" s="248" t="s">
        <v>158</v>
      </c>
    </row>
    <row r="1262" s="15" customFormat="1">
      <c r="A1262" s="15"/>
      <c r="B1262" s="249"/>
      <c r="C1262" s="250"/>
      <c r="D1262" s="221" t="s">
        <v>170</v>
      </c>
      <c r="E1262" s="251" t="s">
        <v>19</v>
      </c>
      <c r="F1262" s="252" t="s">
        <v>175</v>
      </c>
      <c r="G1262" s="250"/>
      <c r="H1262" s="253">
        <v>1.4790000000000001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59" t="s">
        <v>170</v>
      </c>
      <c r="AU1262" s="259" t="s">
        <v>84</v>
      </c>
      <c r="AV1262" s="15" t="s">
        <v>165</v>
      </c>
      <c r="AW1262" s="15" t="s">
        <v>35</v>
      </c>
      <c r="AX1262" s="15" t="s">
        <v>82</v>
      </c>
      <c r="AY1262" s="259" t="s">
        <v>158</v>
      </c>
    </row>
    <row r="1263" s="2" customFormat="1" ht="24.15" customHeight="1">
      <c r="A1263" s="41"/>
      <c r="B1263" s="42"/>
      <c r="C1263" s="208" t="s">
        <v>1189</v>
      </c>
      <c r="D1263" s="208" t="s">
        <v>160</v>
      </c>
      <c r="E1263" s="209" t="s">
        <v>1190</v>
      </c>
      <c r="F1263" s="210" t="s">
        <v>1191</v>
      </c>
      <c r="G1263" s="211" t="s">
        <v>316</v>
      </c>
      <c r="H1263" s="212">
        <v>11.85</v>
      </c>
      <c r="I1263" s="213"/>
      <c r="J1263" s="214">
        <f>ROUND(I1263*H1263,2)</f>
        <v>0</v>
      </c>
      <c r="K1263" s="210" t="s">
        <v>164</v>
      </c>
      <c r="L1263" s="47"/>
      <c r="M1263" s="215" t="s">
        <v>19</v>
      </c>
      <c r="N1263" s="216" t="s">
        <v>45</v>
      </c>
      <c r="O1263" s="87"/>
      <c r="P1263" s="217">
        <f>O1263*H1263</f>
        <v>0</v>
      </c>
      <c r="Q1263" s="217">
        <v>0</v>
      </c>
      <c r="R1263" s="217">
        <f>Q1263*H1263</f>
        <v>0</v>
      </c>
      <c r="S1263" s="217">
        <v>0.042000000000000003</v>
      </c>
      <c r="T1263" s="218">
        <f>S1263*H1263</f>
        <v>0.49770000000000003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19" t="s">
        <v>165</v>
      </c>
      <c r="AT1263" s="219" t="s">
        <v>160</v>
      </c>
      <c r="AU1263" s="219" t="s">
        <v>84</v>
      </c>
      <c r="AY1263" s="20" t="s">
        <v>158</v>
      </c>
      <c r="BE1263" s="220">
        <f>IF(N1263="základní",J1263,0)</f>
        <v>0</v>
      </c>
      <c r="BF1263" s="220">
        <f>IF(N1263="snížená",J1263,0)</f>
        <v>0</v>
      </c>
      <c r="BG1263" s="220">
        <f>IF(N1263="zákl. přenesená",J1263,0)</f>
        <v>0</v>
      </c>
      <c r="BH1263" s="220">
        <f>IF(N1263="sníž. přenesená",J1263,0)</f>
        <v>0</v>
      </c>
      <c r="BI1263" s="220">
        <f>IF(N1263="nulová",J1263,0)</f>
        <v>0</v>
      </c>
      <c r="BJ1263" s="20" t="s">
        <v>82</v>
      </c>
      <c r="BK1263" s="220">
        <f>ROUND(I1263*H1263,2)</f>
        <v>0</v>
      </c>
      <c r="BL1263" s="20" t="s">
        <v>165</v>
      </c>
      <c r="BM1263" s="219" t="s">
        <v>1192</v>
      </c>
    </row>
    <row r="1264" s="2" customFormat="1">
      <c r="A1264" s="41"/>
      <c r="B1264" s="42"/>
      <c r="C1264" s="43"/>
      <c r="D1264" s="221" t="s">
        <v>167</v>
      </c>
      <c r="E1264" s="43"/>
      <c r="F1264" s="222" t="s">
        <v>1191</v>
      </c>
      <c r="G1264" s="43"/>
      <c r="H1264" s="43"/>
      <c r="I1264" s="223"/>
      <c r="J1264" s="43"/>
      <c r="K1264" s="43"/>
      <c r="L1264" s="47"/>
      <c r="M1264" s="224"/>
      <c r="N1264" s="225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167</v>
      </c>
      <c r="AU1264" s="20" t="s">
        <v>84</v>
      </c>
    </row>
    <row r="1265" s="2" customFormat="1">
      <c r="A1265" s="41"/>
      <c r="B1265" s="42"/>
      <c r="C1265" s="43"/>
      <c r="D1265" s="226" t="s">
        <v>168</v>
      </c>
      <c r="E1265" s="43"/>
      <c r="F1265" s="227" t="s">
        <v>1193</v>
      </c>
      <c r="G1265" s="43"/>
      <c r="H1265" s="43"/>
      <c r="I1265" s="223"/>
      <c r="J1265" s="43"/>
      <c r="K1265" s="43"/>
      <c r="L1265" s="47"/>
      <c r="M1265" s="224"/>
      <c r="N1265" s="225"/>
      <c r="O1265" s="87"/>
      <c r="P1265" s="87"/>
      <c r="Q1265" s="87"/>
      <c r="R1265" s="87"/>
      <c r="S1265" s="87"/>
      <c r="T1265" s="88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T1265" s="20" t="s">
        <v>168</v>
      </c>
      <c r="AU1265" s="20" t="s">
        <v>84</v>
      </c>
    </row>
    <row r="1266" s="13" customFormat="1">
      <c r="A1266" s="13"/>
      <c r="B1266" s="228"/>
      <c r="C1266" s="229"/>
      <c r="D1266" s="221" t="s">
        <v>170</v>
      </c>
      <c r="E1266" s="230" t="s">
        <v>19</v>
      </c>
      <c r="F1266" s="231" t="s">
        <v>390</v>
      </c>
      <c r="G1266" s="229"/>
      <c r="H1266" s="230" t="s">
        <v>19</v>
      </c>
      <c r="I1266" s="232"/>
      <c r="J1266" s="229"/>
      <c r="K1266" s="229"/>
      <c r="L1266" s="233"/>
      <c r="M1266" s="234"/>
      <c r="N1266" s="235"/>
      <c r="O1266" s="235"/>
      <c r="P1266" s="235"/>
      <c r="Q1266" s="235"/>
      <c r="R1266" s="235"/>
      <c r="S1266" s="235"/>
      <c r="T1266" s="236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7" t="s">
        <v>170</v>
      </c>
      <c r="AU1266" s="237" t="s">
        <v>84</v>
      </c>
      <c r="AV1266" s="13" t="s">
        <v>82</v>
      </c>
      <c r="AW1266" s="13" t="s">
        <v>35</v>
      </c>
      <c r="AX1266" s="13" t="s">
        <v>74</v>
      </c>
      <c r="AY1266" s="237" t="s">
        <v>158</v>
      </c>
    </row>
    <row r="1267" s="13" customFormat="1">
      <c r="A1267" s="13"/>
      <c r="B1267" s="228"/>
      <c r="C1267" s="229"/>
      <c r="D1267" s="221" t="s">
        <v>170</v>
      </c>
      <c r="E1267" s="230" t="s">
        <v>19</v>
      </c>
      <c r="F1267" s="231" t="s">
        <v>720</v>
      </c>
      <c r="G1267" s="229"/>
      <c r="H1267" s="230" t="s">
        <v>19</v>
      </c>
      <c r="I1267" s="232"/>
      <c r="J1267" s="229"/>
      <c r="K1267" s="229"/>
      <c r="L1267" s="233"/>
      <c r="M1267" s="234"/>
      <c r="N1267" s="235"/>
      <c r="O1267" s="235"/>
      <c r="P1267" s="235"/>
      <c r="Q1267" s="235"/>
      <c r="R1267" s="235"/>
      <c r="S1267" s="235"/>
      <c r="T1267" s="23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37" t="s">
        <v>170</v>
      </c>
      <c r="AU1267" s="237" t="s">
        <v>84</v>
      </c>
      <c r="AV1267" s="13" t="s">
        <v>82</v>
      </c>
      <c r="AW1267" s="13" t="s">
        <v>35</v>
      </c>
      <c r="AX1267" s="13" t="s">
        <v>74</v>
      </c>
      <c r="AY1267" s="237" t="s">
        <v>158</v>
      </c>
    </row>
    <row r="1268" s="14" customFormat="1">
      <c r="A1268" s="14"/>
      <c r="B1268" s="238"/>
      <c r="C1268" s="239"/>
      <c r="D1268" s="221" t="s">
        <v>170</v>
      </c>
      <c r="E1268" s="240" t="s">
        <v>19</v>
      </c>
      <c r="F1268" s="241" t="s">
        <v>1194</v>
      </c>
      <c r="G1268" s="239"/>
      <c r="H1268" s="242">
        <v>6.5999999999999996</v>
      </c>
      <c r="I1268" s="243"/>
      <c r="J1268" s="239"/>
      <c r="K1268" s="239"/>
      <c r="L1268" s="244"/>
      <c r="M1268" s="245"/>
      <c r="N1268" s="246"/>
      <c r="O1268" s="246"/>
      <c r="P1268" s="246"/>
      <c r="Q1268" s="246"/>
      <c r="R1268" s="246"/>
      <c r="S1268" s="246"/>
      <c r="T1268" s="24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8" t="s">
        <v>170</v>
      </c>
      <c r="AU1268" s="248" t="s">
        <v>84</v>
      </c>
      <c r="AV1268" s="14" t="s">
        <v>84</v>
      </c>
      <c r="AW1268" s="14" t="s">
        <v>35</v>
      </c>
      <c r="AX1268" s="14" t="s">
        <v>74</v>
      </c>
      <c r="AY1268" s="248" t="s">
        <v>158</v>
      </c>
    </row>
    <row r="1269" s="14" customFormat="1">
      <c r="A1269" s="14"/>
      <c r="B1269" s="238"/>
      <c r="C1269" s="239"/>
      <c r="D1269" s="221" t="s">
        <v>170</v>
      </c>
      <c r="E1269" s="240" t="s">
        <v>19</v>
      </c>
      <c r="F1269" s="241" t="s">
        <v>1195</v>
      </c>
      <c r="G1269" s="239"/>
      <c r="H1269" s="242">
        <v>5.25</v>
      </c>
      <c r="I1269" s="243"/>
      <c r="J1269" s="239"/>
      <c r="K1269" s="239"/>
      <c r="L1269" s="244"/>
      <c r="M1269" s="245"/>
      <c r="N1269" s="246"/>
      <c r="O1269" s="246"/>
      <c r="P1269" s="246"/>
      <c r="Q1269" s="246"/>
      <c r="R1269" s="246"/>
      <c r="S1269" s="246"/>
      <c r="T1269" s="24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8" t="s">
        <v>170</v>
      </c>
      <c r="AU1269" s="248" t="s">
        <v>84</v>
      </c>
      <c r="AV1269" s="14" t="s">
        <v>84</v>
      </c>
      <c r="AW1269" s="14" t="s">
        <v>35</v>
      </c>
      <c r="AX1269" s="14" t="s">
        <v>74</v>
      </c>
      <c r="AY1269" s="248" t="s">
        <v>158</v>
      </c>
    </row>
    <row r="1270" s="15" customFormat="1">
      <c r="A1270" s="15"/>
      <c r="B1270" s="249"/>
      <c r="C1270" s="250"/>
      <c r="D1270" s="221" t="s">
        <v>170</v>
      </c>
      <c r="E1270" s="251" t="s">
        <v>19</v>
      </c>
      <c r="F1270" s="252" t="s">
        <v>175</v>
      </c>
      <c r="G1270" s="250"/>
      <c r="H1270" s="253">
        <v>11.85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9" t="s">
        <v>170</v>
      </c>
      <c r="AU1270" s="259" t="s">
        <v>84</v>
      </c>
      <c r="AV1270" s="15" t="s">
        <v>165</v>
      </c>
      <c r="AW1270" s="15" t="s">
        <v>35</v>
      </c>
      <c r="AX1270" s="15" t="s">
        <v>82</v>
      </c>
      <c r="AY1270" s="259" t="s">
        <v>158</v>
      </c>
    </row>
    <row r="1271" s="2" customFormat="1" ht="24.15" customHeight="1">
      <c r="A1271" s="41"/>
      <c r="B1271" s="42"/>
      <c r="C1271" s="208" t="s">
        <v>1196</v>
      </c>
      <c r="D1271" s="208" t="s">
        <v>160</v>
      </c>
      <c r="E1271" s="209" t="s">
        <v>1197</v>
      </c>
      <c r="F1271" s="210" t="s">
        <v>1198</v>
      </c>
      <c r="G1271" s="211" t="s">
        <v>316</v>
      </c>
      <c r="H1271" s="212">
        <v>0.90000000000000002</v>
      </c>
      <c r="I1271" s="213"/>
      <c r="J1271" s="214">
        <f>ROUND(I1271*H1271,2)</f>
        <v>0</v>
      </c>
      <c r="K1271" s="210" t="s">
        <v>164</v>
      </c>
      <c r="L1271" s="47"/>
      <c r="M1271" s="215" t="s">
        <v>19</v>
      </c>
      <c r="N1271" s="216" t="s">
        <v>45</v>
      </c>
      <c r="O1271" s="87"/>
      <c r="P1271" s="217">
        <f>O1271*H1271</f>
        <v>0</v>
      </c>
      <c r="Q1271" s="217">
        <v>0.00147</v>
      </c>
      <c r="R1271" s="217">
        <f>Q1271*H1271</f>
        <v>0.001323</v>
      </c>
      <c r="S1271" s="217">
        <v>0.039</v>
      </c>
      <c r="T1271" s="218">
        <f>S1271*H1271</f>
        <v>0.035099999999999999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19" t="s">
        <v>165</v>
      </c>
      <c r="AT1271" s="219" t="s">
        <v>160</v>
      </c>
      <c r="AU1271" s="219" t="s">
        <v>84</v>
      </c>
      <c r="AY1271" s="20" t="s">
        <v>158</v>
      </c>
      <c r="BE1271" s="220">
        <f>IF(N1271="základní",J1271,0)</f>
        <v>0</v>
      </c>
      <c r="BF1271" s="220">
        <f>IF(N1271="snížená",J1271,0)</f>
        <v>0</v>
      </c>
      <c r="BG1271" s="220">
        <f>IF(N1271="zákl. přenesená",J1271,0)</f>
        <v>0</v>
      </c>
      <c r="BH1271" s="220">
        <f>IF(N1271="sníž. přenesená",J1271,0)</f>
        <v>0</v>
      </c>
      <c r="BI1271" s="220">
        <f>IF(N1271="nulová",J1271,0)</f>
        <v>0</v>
      </c>
      <c r="BJ1271" s="20" t="s">
        <v>82</v>
      </c>
      <c r="BK1271" s="220">
        <f>ROUND(I1271*H1271,2)</f>
        <v>0</v>
      </c>
      <c r="BL1271" s="20" t="s">
        <v>165</v>
      </c>
      <c r="BM1271" s="219" t="s">
        <v>1199</v>
      </c>
    </row>
    <row r="1272" s="2" customFormat="1">
      <c r="A1272" s="41"/>
      <c r="B1272" s="42"/>
      <c r="C1272" s="43"/>
      <c r="D1272" s="221" t="s">
        <v>167</v>
      </c>
      <c r="E1272" s="43"/>
      <c r="F1272" s="222" t="s">
        <v>1198</v>
      </c>
      <c r="G1272" s="43"/>
      <c r="H1272" s="43"/>
      <c r="I1272" s="223"/>
      <c r="J1272" s="43"/>
      <c r="K1272" s="43"/>
      <c r="L1272" s="47"/>
      <c r="M1272" s="224"/>
      <c r="N1272" s="225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167</v>
      </c>
      <c r="AU1272" s="20" t="s">
        <v>84</v>
      </c>
    </row>
    <row r="1273" s="2" customFormat="1">
      <c r="A1273" s="41"/>
      <c r="B1273" s="42"/>
      <c r="C1273" s="43"/>
      <c r="D1273" s="226" t="s">
        <v>168</v>
      </c>
      <c r="E1273" s="43"/>
      <c r="F1273" s="227" t="s">
        <v>1200</v>
      </c>
      <c r="G1273" s="43"/>
      <c r="H1273" s="43"/>
      <c r="I1273" s="223"/>
      <c r="J1273" s="43"/>
      <c r="K1273" s="43"/>
      <c r="L1273" s="47"/>
      <c r="M1273" s="224"/>
      <c r="N1273" s="225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20" t="s">
        <v>168</v>
      </c>
      <c r="AU1273" s="20" t="s">
        <v>84</v>
      </c>
    </row>
    <row r="1274" s="13" customFormat="1">
      <c r="A1274" s="13"/>
      <c r="B1274" s="228"/>
      <c r="C1274" s="229"/>
      <c r="D1274" s="221" t="s">
        <v>170</v>
      </c>
      <c r="E1274" s="230" t="s">
        <v>19</v>
      </c>
      <c r="F1274" s="231" t="s">
        <v>276</v>
      </c>
      <c r="G1274" s="229"/>
      <c r="H1274" s="230" t="s">
        <v>19</v>
      </c>
      <c r="I1274" s="232"/>
      <c r="J1274" s="229"/>
      <c r="K1274" s="229"/>
      <c r="L1274" s="233"/>
      <c r="M1274" s="234"/>
      <c r="N1274" s="235"/>
      <c r="O1274" s="235"/>
      <c r="P1274" s="235"/>
      <c r="Q1274" s="235"/>
      <c r="R1274" s="235"/>
      <c r="S1274" s="235"/>
      <c r="T1274" s="236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7" t="s">
        <v>170</v>
      </c>
      <c r="AU1274" s="237" t="s">
        <v>84</v>
      </c>
      <c r="AV1274" s="13" t="s">
        <v>82</v>
      </c>
      <c r="AW1274" s="13" t="s">
        <v>35</v>
      </c>
      <c r="AX1274" s="13" t="s">
        <v>74</v>
      </c>
      <c r="AY1274" s="237" t="s">
        <v>158</v>
      </c>
    </row>
    <row r="1275" s="14" customFormat="1">
      <c r="A1275" s="14"/>
      <c r="B1275" s="238"/>
      <c r="C1275" s="239"/>
      <c r="D1275" s="221" t="s">
        <v>170</v>
      </c>
      <c r="E1275" s="240" t="s">
        <v>19</v>
      </c>
      <c r="F1275" s="241" t="s">
        <v>1201</v>
      </c>
      <c r="G1275" s="239"/>
      <c r="H1275" s="242">
        <v>0.59999999999999998</v>
      </c>
      <c r="I1275" s="243"/>
      <c r="J1275" s="239"/>
      <c r="K1275" s="239"/>
      <c r="L1275" s="244"/>
      <c r="M1275" s="245"/>
      <c r="N1275" s="246"/>
      <c r="O1275" s="246"/>
      <c r="P1275" s="246"/>
      <c r="Q1275" s="246"/>
      <c r="R1275" s="246"/>
      <c r="S1275" s="246"/>
      <c r="T1275" s="24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48" t="s">
        <v>170</v>
      </c>
      <c r="AU1275" s="248" t="s">
        <v>84</v>
      </c>
      <c r="AV1275" s="14" t="s">
        <v>84</v>
      </c>
      <c r="AW1275" s="14" t="s">
        <v>35</v>
      </c>
      <c r="AX1275" s="14" t="s">
        <v>74</v>
      </c>
      <c r="AY1275" s="248" t="s">
        <v>158</v>
      </c>
    </row>
    <row r="1276" s="14" customFormat="1">
      <c r="A1276" s="14"/>
      <c r="B1276" s="238"/>
      <c r="C1276" s="239"/>
      <c r="D1276" s="221" t="s">
        <v>170</v>
      </c>
      <c r="E1276" s="240" t="s">
        <v>19</v>
      </c>
      <c r="F1276" s="241" t="s">
        <v>1202</v>
      </c>
      <c r="G1276" s="239"/>
      <c r="H1276" s="242">
        <v>0.29999999999999999</v>
      </c>
      <c r="I1276" s="243"/>
      <c r="J1276" s="239"/>
      <c r="K1276" s="239"/>
      <c r="L1276" s="244"/>
      <c r="M1276" s="245"/>
      <c r="N1276" s="246"/>
      <c r="O1276" s="246"/>
      <c r="P1276" s="246"/>
      <c r="Q1276" s="246"/>
      <c r="R1276" s="246"/>
      <c r="S1276" s="246"/>
      <c r="T1276" s="24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8" t="s">
        <v>170</v>
      </c>
      <c r="AU1276" s="248" t="s">
        <v>84</v>
      </c>
      <c r="AV1276" s="14" t="s">
        <v>84</v>
      </c>
      <c r="AW1276" s="14" t="s">
        <v>35</v>
      </c>
      <c r="AX1276" s="14" t="s">
        <v>74</v>
      </c>
      <c r="AY1276" s="248" t="s">
        <v>158</v>
      </c>
    </row>
    <row r="1277" s="15" customFormat="1">
      <c r="A1277" s="15"/>
      <c r="B1277" s="249"/>
      <c r="C1277" s="250"/>
      <c r="D1277" s="221" t="s">
        <v>170</v>
      </c>
      <c r="E1277" s="251" t="s">
        <v>19</v>
      </c>
      <c r="F1277" s="252" t="s">
        <v>175</v>
      </c>
      <c r="G1277" s="250"/>
      <c r="H1277" s="253">
        <v>0.89999999999999991</v>
      </c>
      <c r="I1277" s="254"/>
      <c r="J1277" s="250"/>
      <c r="K1277" s="250"/>
      <c r="L1277" s="255"/>
      <c r="M1277" s="256"/>
      <c r="N1277" s="257"/>
      <c r="O1277" s="257"/>
      <c r="P1277" s="257"/>
      <c r="Q1277" s="257"/>
      <c r="R1277" s="257"/>
      <c r="S1277" s="257"/>
      <c r="T1277" s="258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59" t="s">
        <v>170</v>
      </c>
      <c r="AU1277" s="259" t="s">
        <v>84</v>
      </c>
      <c r="AV1277" s="15" t="s">
        <v>165</v>
      </c>
      <c r="AW1277" s="15" t="s">
        <v>35</v>
      </c>
      <c r="AX1277" s="15" t="s">
        <v>82</v>
      </c>
      <c r="AY1277" s="259" t="s">
        <v>158</v>
      </c>
    </row>
    <row r="1278" s="2" customFormat="1" ht="24.15" customHeight="1">
      <c r="A1278" s="41"/>
      <c r="B1278" s="42"/>
      <c r="C1278" s="208" t="s">
        <v>1203</v>
      </c>
      <c r="D1278" s="208" t="s">
        <v>160</v>
      </c>
      <c r="E1278" s="209" t="s">
        <v>1204</v>
      </c>
      <c r="F1278" s="210" t="s">
        <v>1205</v>
      </c>
      <c r="G1278" s="211" t="s">
        <v>105</v>
      </c>
      <c r="H1278" s="212">
        <v>1143.0930000000001</v>
      </c>
      <c r="I1278" s="213"/>
      <c r="J1278" s="214">
        <f>ROUND(I1278*H1278,2)</f>
        <v>0</v>
      </c>
      <c r="K1278" s="210" t="s">
        <v>164</v>
      </c>
      <c r="L1278" s="47"/>
      <c r="M1278" s="215" t="s">
        <v>19</v>
      </c>
      <c r="N1278" s="216" t="s">
        <v>45</v>
      </c>
      <c r="O1278" s="87"/>
      <c r="P1278" s="217">
        <f>O1278*H1278</f>
        <v>0</v>
      </c>
      <c r="Q1278" s="217">
        <v>0</v>
      </c>
      <c r="R1278" s="217">
        <f>Q1278*H1278</f>
        <v>0</v>
      </c>
      <c r="S1278" s="217">
        <v>0.045999999999999999</v>
      </c>
      <c r="T1278" s="218">
        <f>S1278*H1278</f>
        <v>52.582278000000002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19" t="s">
        <v>165</v>
      </c>
      <c r="AT1278" s="219" t="s">
        <v>160</v>
      </c>
      <c r="AU1278" s="219" t="s">
        <v>84</v>
      </c>
      <c r="AY1278" s="20" t="s">
        <v>158</v>
      </c>
      <c r="BE1278" s="220">
        <f>IF(N1278="základní",J1278,0)</f>
        <v>0</v>
      </c>
      <c r="BF1278" s="220">
        <f>IF(N1278="snížená",J1278,0)</f>
        <v>0</v>
      </c>
      <c r="BG1278" s="220">
        <f>IF(N1278="zákl. přenesená",J1278,0)</f>
        <v>0</v>
      </c>
      <c r="BH1278" s="220">
        <f>IF(N1278="sníž. přenesená",J1278,0)</f>
        <v>0</v>
      </c>
      <c r="BI1278" s="220">
        <f>IF(N1278="nulová",J1278,0)</f>
        <v>0</v>
      </c>
      <c r="BJ1278" s="20" t="s">
        <v>82</v>
      </c>
      <c r="BK1278" s="220">
        <f>ROUND(I1278*H1278,2)</f>
        <v>0</v>
      </c>
      <c r="BL1278" s="20" t="s">
        <v>165</v>
      </c>
      <c r="BM1278" s="219" t="s">
        <v>1206</v>
      </c>
    </row>
    <row r="1279" s="2" customFormat="1">
      <c r="A1279" s="41"/>
      <c r="B1279" s="42"/>
      <c r="C1279" s="43"/>
      <c r="D1279" s="221" t="s">
        <v>167</v>
      </c>
      <c r="E1279" s="43"/>
      <c r="F1279" s="222" t="s">
        <v>1205</v>
      </c>
      <c r="G1279" s="43"/>
      <c r="H1279" s="43"/>
      <c r="I1279" s="223"/>
      <c r="J1279" s="43"/>
      <c r="K1279" s="43"/>
      <c r="L1279" s="47"/>
      <c r="M1279" s="224"/>
      <c r="N1279" s="225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167</v>
      </c>
      <c r="AU1279" s="20" t="s">
        <v>84</v>
      </c>
    </row>
    <row r="1280" s="2" customFormat="1">
      <c r="A1280" s="41"/>
      <c r="B1280" s="42"/>
      <c r="C1280" s="43"/>
      <c r="D1280" s="226" t="s">
        <v>168</v>
      </c>
      <c r="E1280" s="43"/>
      <c r="F1280" s="227" t="s">
        <v>1207</v>
      </c>
      <c r="G1280" s="43"/>
      <c r="H1280" s="43"/>
      <c r="I1280" s="223"/>
      <c r="J1280" s="43"/>
      <c r="K1280" s="43"/>
      <c r="L1280" s="47"/>
      <c r="M1280" s="224"/>
      <c r="N1280" s="225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20" t="s">
        <v>168</v>
      </c>
      <c r="AU1280" s="20" t="s">
        <v>84</v>
      </c>
    </row>
    <row r="1281" s="13" customFormat="1">
      <c r="A1281" s="13"/>
      <c r="B1281" s="228"/>
      <c r="C1281" s="229"/>
      <c r="D1281" s="221" t="s">
        <v>170</v>
      </c>
      <c r="E1281" s="230" t="s">
        <v>19</v>
      </c>
      <c r="F1281" s="231" t="s">
        <v>1208</v>
      </c>
      <c r="G1281" s="229"/>
      <c r="H1281" s="230" t="s">
        <v>19</v>
      </c>
      <c r="I1281" s="232"/>
      <c r="J1281" s="229"/>
      <c r="K1281" s="229"/>
      <c r="L1281" s="233"/>
      <c r="M1281" s="234"/>
      <c r="N1281" s="235"/>
      <c r="O1281" s="235"/>
      <c r="P1281" s="235"/>
      <c r="Q1281" s="235"/>
      <c r="R1281" s="235"/>
      <c r="S1281" s="235"/>
      <c r="T1281" s="236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7" t="s">
        <v>170</v>
      </c>
      <c r="AU1281" s="237" t="s">
        <v>84</v>
      </c>
      <c r="AV1281" s="13" t="s">
        <v>82</v>
      </c>
      <c r="AW1281" s="13" t="s">
        <v>35</v>
      </c>
      <c r="AX1281" s="13" t="s">
        <v>74</v>
      </c>
      <c r="AY1281" s="237" t="s">
        <v>158</v>
      </c>
    </row>
    <row r="1282" s="13" customFormat="1">
      <c r="A1282" s="13"/>
      <c r="B1282" s="228"/>
      <c r="C1282" s="229"/>
      <c r="D1282" s="221" t="s">
        <v>170</v>
      </c>
      <c r="E1282" s="230" t="s">
        <v>19</v>
      </c>
      <c r="F1282" s="231" t="s">
        <v>1209</v>
      </c>
      <c r="G1282" s="229"/>
      <c r="H1282" s="230" t="s">
        <v>19</v>
      </c>
      <c r="I1282" s="232"/>
      <c r="J1282" s="229"/>
      <c r="K1282" s="229"/>
      <c r="L1282" s="233"/>
      <c r="M1282" s="234"/>
      <c r="N1282" s="235"/>
      <c r="O1282" s="235"/>
      <c r="P1282" s="235"/>
      <c r="Q1282" s="235"/>
      <c r="R1282" s="235"/>
      <c r="S1282" s="235"/>
      <c r="T1282" s="236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7" t="s">
        <v>170</v>
      </c>
      <c r="AU1282" s="237" t="s">
        <v>84</v>
      </c>
      <c r="AV1282" s="13" t="s">
        <v>82</v>
      </c>
      <c r="AW1282" s="13" t="s">
        <v>35</v>
      </c>
      <c r="AX1282" s="13" t="s">
        <v>74</v>
      </c>
      <c r="AY1282" s="237" t="s">
        <v>158</v>
      </c>
    </row>
    <row r="1283" s="13" customFormat="1">
      <c r="A1283" s="13"/>
      <c r="B1283" s="228"/>
      <c r="C1283" s="229"/>
      <c r="D1283" s="221" t="s">
        <v>170</v>
      </c>
      <c r="E1283" s="230" t="s">
        <v>19</v>
      </c>
      <c r="F1283" s="231" t="s">
        <v>565</v>
      </c>
      <c r="G1283" s="229"/>
      <c r="H1283" s="230" t="s">
        <v>19</v>
      </c>
      <c r="I1283" s="232"/>
      <c r="J1283" s="229"/>
      <c r="K1283" s="229"/>
      <c r="L1283" s="233"/>
      <c r="M1283" s="234"/>
      <c r="N1283" s="235"/>
      <c r="O1283" s="235"/>
      <c r="P1283" s="235"/>
      <c r="Q1283" s="235"/>
      <c r="R1283" s="235"/>
      <c r="S1283" s="235"/>
      <c r="T1283" s="236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7" t="s">
        <v>170</v>
      </c>
      <c r="AU1283" s="237" t="s">
        <v>84</v>
      </c>
      <c r="AV1283" s="13" t="s">
        <v>82</v>
      </c>
      <c r="AW1283" s="13" t="s">
        <v>35</v>
      </c>
      <c r="AX1283" s="13" t="s">
        <v>74</v>
      </c>
      <c r="AY1283" s="237" t="s">
        <v>158</v>
      </c>
    </row>
    <row r="1284" s="14" customFormat="1">
      <c r="A1284" s="14"/>
      <c r="B1284" s="238"/>
      <c r="C1284" s="239"/>
      <c r="D1284" s="221" t="s">
        <v>170</v>
      </c>
      <c r="E1284" s="240" t="s">
        <v>19</v>
      </c>
      <c r="F1284" s="241" t="s">
        <v>1210</v>
      </c>
      <c r="G1284" s="239"/>
      <c r="H1284" s="242">
        <v>2.79</v>
      </c>
      <c r="I1284" s="243"/>
      <c r="J1284" s="239"/>
      <c r="K1284" s="239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8" t="s">
        <v>170</v>
      </c>
      <c r="AU1284" s="248" t="s">
        <v>84</v>
      </c>
      <c r="AV1284" s="14" t="s">
        <v>84</v>
      </c>
      <c r="AW1284" s="14" t="s">
        <v>35</v>
      </c>
      <c r="AX1284" s="14" t="s">
        <v>74</v>
      </c>
      <c r="AY1284" s="248" t="s">
        <v>158</v>
      </c>
    </row>
    <row r="1285" s="16" customFormat="1">
      <c r="A1285" s="16"/>
      <c r="B1285" s="261"/>
      <c r="C1285" s="262"/>
      <c r="D1285" s="221" t="s">
        <v>170</v>
      </c>
      <c r="E1285" s="263" t="s">
        <v>19</v>
      </c>
      <c r="F1285" s="264" t="s">
        <v>187</v>
      </c>
      <c r="G1285" s="262"/>
      <c r="H1285" s="265">
        <v>2.79</v>
      </c>
      <c r="I1285" s="266"/>
      <c r="J1285" s="262"/>
      <c r="K1285" s="262"/>
      <c r="L1285" s="267"/>
      <c r="M1285" s="268"/>
      <c r="N1285" s="269"/>
      <c r="O1285" s="269"/>
      <c r="P1285" s="269"/>
      <c r="Q1285" s="269"/>
      <c r="R1285" s="269"/>
      <c r="S1285" s="269"/>
      <c r="T1285" s="270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T1285" s="271" t="s">
        <v>170</v>
      </c>
      <c r="AU1285" s="271" t="s">
        <v>84</v>
      </c>
      <c r="AV1285" s="16" t="s">
        <v>188</v>
      </c>
      <c r="AW1285" s="16" t="s">
        <v>35</v>
      </c>
      <c r="AX1285" s="16" t="s">
        <v>74</v>
      </c>
      <c r="AY1285" s="271" t="s">
        <v>158</v>
      </c>
    </row>
    <row r="1286" s="13" customFormat="1">
      <c r="A1286" s="13"/>
      <c r="B1286" s="228"/>
      <c r="C1286" s="229"/>
      <c r="D1286" s="221" t="s">
        <v>170</v>
      </c>
      <c r="E1286" s="230" t="s">
        <v>19</v>
      </c>
      <c r="F1286" s="231" t="s">
        <v>568</v>
      </c>
      <c r="G1286" s="229"/>
      <c r="H1286" s="230" t="s">
        <v>19</v>
      </c>
      <c r="I1286" s="232"/>
      <c r="J1286" s="229"/>
      <c r="K1286" s="229"/>
      <c r="L1286" s="233"/>
      <c r="M1286" s="234"/>
      <c r="N1286" s="235"/>
      <c r="O1286" s="235"/>
      <c r="P1286" s="235"/>
      <c r="Q1286" s="235"/>
      <c r="R1286" s="235"/>
      <c r="S1286" s="235"/>
      <c r="T1286" s="236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7" t="s">
        <v>170</v>
      </c>
      <c r="AU1286" s="237" t="s">
        <v>84</v>
      </c>
      <c r="AV1286" s="13" t="s">
        <v>82</v>
      </c>
      <c r="AW1286" s="13" t="s">
        <v>35</v>
      </c>
      <c r="AX1286" s="13" t="s">
        <v>74</v>
      </c>
      <c r="AY1286" s="237" t="s">
        <v>158</v>
      </c>
    </row>
    <row r="1287" s="14" customFormat="1">
      <c r="A1287" s="14"/>
      <c r="B1287" s="238"/>
      <c r="C1287" s="239"/>
      <c r="D1287" s="221" t="s">
        <v>170</v>
      </c>
      <c r="E1287" s="240" t="s">
        <v>19</v>
      </c>
      <c r="F1287" s="241" t="s">
        <v>1211</v>
      </c>
      <c r="G1287" s="239"/>
      <c r="H1287" s="242">
        <v>20.475000000000001</v>
      </c>
      <c r="I1287" s="243"/>
      <c r="J1287" s="239"/>
      <c r="K1287" s="239"/>
      <c r="L1287" s="244"/>
      <c r="M1287" s="245"/>
      <c r="N1287" s="246"/>
      <c r="O1287" s="246"/>
      <c r="P1287" s="246"/>
      <c r="Q1287" s="246"/>
      <c r="R1287" s="246"/>
      <c r="S1287" s="246"/>
      <c r="T1287" s="247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8" t="s">
        <v>170</v>
      </c>
      <c r="AU1287" s="248" t="s">
        <v>84</v>
      </c>
      <c r="AV1287" s="14" t="s">
        <v>84</v>
      </c>
      <c r="AW1287" s="14" t="s">
        <v>35</v>
      </c>
      <c r="AX1287" s="14" t="s">
        <v>74</v>
      </c>
      <c r="AY1287" s="248" t="s">
        <v>158</v>
      </c>
    </row>
    <row r="1288" s="14" customFormat="1">
      <c r="A1288" s="14"/>
      <c r="B1288" s="238"/>
      <c r="C1288" s="239"/>
      <c r="D1288" s="221" t="s">
        <v>170</v>
      </c>
      <c r="E1288" s="240" t="s">
        <v>19</v>
      </c>
      <c r="F1288" s="241" t="s">
        <v>1212</v>
      </c>
      <c r="G1288" s="239"/>
      <c r="H1288" s="242">
        <v>-0.17999999999999999</v>
      </c>
      <c r="I1288" s="243"/>
      <c r="J1288" s="239"/>
      <c r="K1288" s="239"/>
      <c r="L1288" s="244"/>
      <c r="M1288" s="245"/>
      <c r="N1288" s="246"/>
      <c r="O1288" s="246"/>
      <c r="P1288" s="246"/>
      <c r="Q1288" s="246"/>
      <c r="R1288" s="246"/>
      <c r="S1288" s="246"/>
      <c r="T1288" s="24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8" t="s">
        <v>170</v>
      </c>
      <c r="AU1288" s="248" t="s">
        <v>84</v>
      </c>
      <c r="AV1288" s="14" t="s">
        <v>84</v>
      </c>
      <c r="AW1288" s="14" t="s">
        <v>35</v>
      </c>
      <c r="AX1288" s="14" t="s">
        <v>74</v>
      </c>
      <c r="AY1288" s="248" t="s">
        <v>158</v>
      </c>
    </row>
    <row r="1289" s="16" customFormat="1">
      <c r="A1289" s="16"/>
      <c r="B1289" s="261"/>
      <c r="C1289" s="262"/>
      <c r="D1289" s="221" t="s">
        <v>170</v>
      </c>
      <c r="E1289" s="263" t="s">
        <v>19</v>
      </c>
      <c r="F1289" s="264" t="s">
        <v>187</v>
      </c>
      <c r="G1289" s="262"/>
      <c r="H1289" s="265">
        <v>20.295000000000002</v>
      </c>
      <c r="I1289" s="266"/>
      <c r="J1289" s="262"/>
      <c r="K1289" s="262"/>
      <c r="L1289" s="267"/>
      <c r="M1289" s="268"/>
      <c r="N1289" s="269"/>
      <c r="O1289" s="269"/>
      <c r="P1289" s="269"/>
      <c r="Q1289" s="269"/>
      <c r="R1289" s="269"/>
      <c r="S1289" s="269"/>
      <c r="T1289" s="270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71" t="s">
        <v>170</v>
      </c>
      <c r="AU1289" s="271" t="s">
        <v>84</v>
      </c>
      <c r="AV1289" s="16" t="s">
        <v>188</v>
      </c>
      <c r="AW1289" s="16" t="s">
        <v>35</v>
      </c>
      <c r="AX1289" s="16" t="s">
        <v>74</v>
      </c>
      <c r="AY1289" s="271" t="s">
        <v>158</v>
      </c>
    </row>
    <row r="1290" s="13" customFormat="1">
      <c r="A1290" s="13"/>
      <c r="B1290" s="228"/>
      <c r="C1290" s="229"/>
      <c r="D1290" s="221" t="s">
        <v>170</v>
      </c>
      <c r="E1290" s="230" t="s">
        <v>19</v>
      </c>
      <c r="F1290" s="231" t="s">
        <v>571</v>
      </c>
      <c r="G1290" s="229"/>
      <c r="H1290" s="230" t="s">
        <v>19</v>
      </c>
      <c r="I1290" s="232"/>
      <c r="J1290" s="229"/>
      <c r="K1290" s="229"/>
      <c r="L1290" s="233"/>
      <c r="M1290" s="234"/>
      <c r="N1290" s="235"/>
      <c r="O1290" s="235"/>
      <c r="P1290" s="235"/>
      <c r="Q1290" s="235"/>
      <c r="R1290" s="235"/>
      <c r="S1290" s="235"/>
      <c r="T1290" s="23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7" t="s">
        <v>170</v>
      </c>
      <c r="AU1290" s="237" t="s">
        <v>84</v>
      </c>
      <c r="AV1290" s="13" t="s">
        <v>82</v>
      </c>
      <c r="AW1290" s="13" t="s">
        <v>35</v>
      </c>
      <c r="AX1290" s="13" t="s">
        <v>74</v>
      </c>
      <c r="AY1290" s="237" t="s">
        <v>158</v>
      </c>
    </row>
    <row r="1291" s="14" customFormat="1">
      <c r="A1291" s="14"/>
      <c r="B1291" s="238"/>
      <c r="C1291" s="239"/>
      <c r="D1291" s="221" t="s">
        <v>170</v>
      </c>
      <c r="E1291" s="240" t="s">
        <v>19</v>
      </c>
      <c r="F1291" s="241" t="s">
        <v>1213</v>
      </c>
      <c r="G1291" s="239"/>
      <c r="H1291" s="242">
        <v>85.799999999999997</v>
      </c>
      <c r="I1291" s="243"/>
      <c r="J1291" s="239"/>
      <c r="K1291" s="239"/>
      <c r="L1291" s="244"/>
      <c r="M1291" s="245"/>
      <c r="N1291" s="246"/>
      <c r="O1291" s="246"/>
      <c r="P1291" s="246"/>
      <c r="Q1291" s="246"/>
      <c r="R1291" s="246"/>
      <c r="S1291" s="246"/>
      <c r="T1291" s="24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8" t="s">
        <v>170</v>
      </c>
      <c r="AU1291" s="248" t="s">
        <v>84</v>
      </c>
      <c r="AV1291" s="14" t="s">
        <v>84</v>
      </c>
      <c r="AW1291" s="14" t="s">
        <v>35</v>
      </c>
      <c r="AX1291" s="14" t="s">
        <v>74</v>
      </c>
      <c r="AY1291" s="248" t="s">
        <v>158</v>
      </c>
    </row>
    <row r="1292" s="14" customFormat="1">
      <c r="A1292" s="14"/>
      <c r="B1292" s="238"/>
      <c r="C1292" s="239"/>
      <c r="D1292" s="221" t="s">
        <v>170</v>
      </c>
      <c r="E1292" s="240" t="s">
        <v>19</v>
      </c>
      <c r="F1292" s="241" t="s">
        <v>642</v>
      </c>
      <c r="G1292" s="239"/>
      <c r="H1292" s="242">
        <v>8.75</v>
      </c>
      <c r="I1292" s="243"/>
      <c r="J1292" s="239"/>
      <c r="K1292" s="239"/>
      <c r="L1292" s="244"/>
      <c r="M1292" s="245"/>
      <c r="N1292" s="246"/>
      <c r="O1292" s="246"/>
      <c r="P1292" s="246"/>
      <c r="Q1292" s="246"/>
      <c r="R1292" s="246"/>
      <c r="S1292" s="246"/>
      <c r="T1292" s="24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8" t="s">
        <v>170</v>
      </c>
      <c r="AU1292" s="248" t="s">
        <v>84</v>
      </c>
      <c r="AV1292" s="14" t="s">
        <v>84</v>
      </c>
      <c r="AW1292" s="14" t="s">
        <v>35</v>
      </c>
      <c r="AX1292" s="14" t="s">
        <v>74</v>
      </c>
      <c r="AY1292" s="248" t="s">
        <v>158</v>
      </c>
    </row>
    <row r="1293" s="14" customFormat="1">
      <c r="A1293" s="14"/>
      <c r="B1293" s="238"/>
      <c r="C1293" s="239"/>
      <c r="D1293" s="221" t="s">
        <v>170</v>
      </c>
      <c r="E1293" s="240" t="s">
        <v>19</v>
      </c>
      <c r="F1293" s="241" t="s">
        <v>1214</v>
      </c>
      <c r="G1293" s="239"/>
      <c r="H1293" s="242">
        <v>1.53</v>
      </c>
      <c r="I1293" s="243"/>
      <c r="J1293" s="239"/>
      <c r="K1293" s="239"/>
      <c r="L1293" s="244"/>
      <c r="M1293" s="245"/>
      <c r="N1293" s="246"/>
      <c r="O1293" s="246"/>
      <c r="P1293" s="246"/>
      <c r="Q1293" s="246"/>
      <c r="R1293" s="246"/>
      <c r="S1293" s="246"/>
      <c r="T1293" s="247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8" t="s">
        <v>170</v>
      </c>
      <c r="AU1293" s="248" t="s">
        <v>84</v>
      </c>
      <c r="AV1293" s="14" t="s">
        <v>84</v>
      </c>
      <c r="AW1293" s="14" t="s">
        <v>35</v>
      </c>
      <c r="AX1293" s="14" t="s">
        <v>74</v>
      </c>
      <c r="AY1293" s="248" t="s">
        <v>158</v>
      </c>
    </row>
    <row r="1294" s="14" customFormat="1">
      <c r="A1294" s="14"/>
      <c r="B1294" s="238"/>
      <c r="C1294" s="239"/>
      <c r="D1294" s="221" t="s">
        <v>170</v>
      </c>
      <c r="E1294" s="240" t="s">
        <v>19</v>
      </c>
      <c r="F1294" s="241" t="s">
        <v>1215</v>
      </c>
      <c r="G1294" s="239"/>
      <c r="H1294" s="242">
        <v>-4.96</v>
      </c>
      <c r="I1294" s="243"/>
      <c r="J1294" s="239"/>
      <c r="K1294" s="239"/>
      <c r="L1294" s="244"/>
      <c r="M1294" s="245"/>
      <c r="N1294" s="246"/>
      <c r="O1294" s="246"/>
      <c r="P1294" s="246"/>
      <c r="Q1294" s="246"/>
      <c r="R1294" s="246"/>
      <c r="S1294" s="246"/>
      <c r="T1294" s="24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8" t="s">
        <v>170</v>
      </c>
      <c r="AU1294" s="248" t="s">
        <v>84</v>
      </c>
      <c r="AV1294" s="14" t="s">
        <v>84</v>
      </c>
      <c r="AW1294" s="14" t="s">
        <v>35</v>
      </c>
      <c r="AX1294" s="14" t="s">
        <v>74</v>
      </c>
      <c r="AY1294" s="248" t="s">
        <v>158</v>
      </c>
    </row>
    <row r="1295" s="14" customFormat="1">
      <c r="A1295" s="14"/>
      <c r="B1295" s="238"/>
      <c r="C1295" s="239"/>
      <c r="D1295" s="221" t="s">
        <v>170</v>
      </c>
      <c r="E1295" s="240" t="s">
        <v>19</v>
      </c>
      <c r="F1295" s="241" t="s">
        <v>1216</v>
      </c>
      <c r="G1295" s="239"/>
      <c r="H1295" s="242">
        <v>-8.0999999999999996</v>
      </c>
      <c r="I1295" s="243"/>
      <c r="J1295" s="239"/>
      <c r="K1295" s="239"/>
      <c r="L1295" s="244"/>
      <c r="M1295" s="245"/>
      <c r="N1295" s="246"/>
      <c r="O1295" s="246"/>
      <c r="P1295" s="246"/>
      <c r="Q1295" s="246"/>
      <c r="R1295" s="246"/>
      <c r="S1295" s="246"/>
      <c r="T1295" s="24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48" t="s">
        <v>170</v>
      </c>
      <c r="AU1295" s="248" t="s">
        <v>84</v>
      </c>
      <c r="AV1295" s="14" t="s">
        <v>84</v>
      </c>
      <c r="AW1295" s="14" t="s">
        <v>35</v>
      </c>
      <c r="AX1295" s="14" t="s">
        <v>74</v>
      </c>
      <c r="AY1295" s="248" t="s">
        <v>158</v>
      </c>
    </row>
    <row r="1296" s="14" customFormat="1">
      <c r="A1296" s="14"/>
      <c r="B1296" s="238"/>
      <c r="C1296" s="239"/>
      <c r="D1296" s="221" t="s">
        <v>170</v>
      </c>
      <c r="E1296" s="240" t="s">
        <v>19</v>
      </c>
      <c r="F1296" s="241" t="s">
        <v>1217</v>
      </c>
      <c r="G1296" s="239"/>
      <c r="H1296" s="242">
        <v>-0.71999999999999997</v>
      </c>
      <c r="I1296" s="243"/>
      <c r="J1296" s="239"/>
      <c r="K1296" s="239"/>
      <c r="L1296" s="244"/>
      <c r="M1296" s="245"/>
      <c r="N1296" s="246"/>
      <c r="O1296" s="246"/>
      <c r="P1296" s="246"/>
      <c r="Q1296" s="246"/>
      <c r="R1296" s="246"/>
      <c r="S1296" s="246"/>
      <c r="T1296" s="24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8" t="s">
        <v>170</v>
      </c>
      <c r="AU1296" s="248" t="s">
        <v>84</v>
      </c>
      <c r="AV1296" s="14" t="s">
        <v>84</v>
      </c>
      <c r="AW1296" s="14" t="s">
        <v>35</v>
      </c>
      <c r="AX1296" s="14" t="s">
        <v>74</v>
      </c>
      <c r="AY1296" s="248" t="s">
        <v>158</v>
      </c>
    </row>
    <row r="1297" s="16" customFormat="1">
      <c r="A1297" s="16"/>
      <c r="B1297" s="261"/>
      <c r="C1297" s="262"/>
      <c r="D1297" s="221" t="s">
        <v>170</v>
      </c>
      <c r="E1297" s="263" t="s">
        <v>19</v>
      </c>
      <c r="F1297" s="264" t="s">
        <v>187</v>
      </c>
      <c r="G1297" s="262"/>
      <c r="H1297" s="265">
        <v>82.300000000000011</v>
      </c>
      <c r="I1297" s="266"/>
      <c r="J1297" s="262"/>
      <c r="K1297" s="262"/>
      <c r="L1297" s="267"/>
      <c r="M1297" s="268"/>
      <c r="N1297" s="269"/>
      <c r="O1297" s="269"/>
      <c r="P1297" s="269"/>
      <c r="Q1297" s="269"/>
      <c r="R1297" s="269"/>
      <c r="S1297" s="269"/>
      <c r="T1297" s="270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71" t="s">
        <v>170</v>
      </c>
      <c r="AU1297" s="271" t="s">
        <v>84</v>
      </c>
      <c r="AV1297" s="16" t="s">
        <v>188</v>
      </c>
      <c r="AW1297" s="16" t="s">
        <v>35</v>
      </c>
      <c r="AX1297" s="16" t="s">
        <v>74</v>
      </c>
      <c r="AY1297" s="271" t="s">
        <v>158</v>
      </c>
    </row>
    <row r="1298" s="13" customFormat="1">
      <c r="A1298" s="13"/>
      <c r="B1298" s="228"/>
      <c r="C1298" s="229"/>
      <c r="D1298" s="221" t="s">
        <v>170</v>
      </c>
      <c r="E1298" s="230" t="s">
        <v>19</v>
      </c>
      <c r="F1298" s="231" t="s">
        <v>575</v>
      </c>
      <c r="G1298" s="229"/>
      <c r="H1298" s="230" t="s">
        <v>19</v>
      </c>
      <c r="I1298" s="232"/>
      <c r="J1298" s="229"/>
      <c r="K1298" s="229"/>
      <c r="L1298" s="233"/>
      <c r="M1298" s="234"/>
      <c r="N1298" s="235"/>
      <c r="O1298" s="235"/>
      <c r="P1298" s="235"/>
      <c r="Q1298" s="235"/>
      <c r="R1298" s="235"/>
      <c r="S1298" s="235"/>
      <c r="T1298" s="236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7" t="s">
        <v>170</v>
      </c>
      <c r="AU1298" s="237" t="s">
        <v>84</v>
      </c>
      <c r="AV1298" s="13" t="s">
        <v>82</v>
      </c>
      <c r="AW1298" s="13" t="s">
        <v>35</v>
      </c>
      <c r="AX1298" s="13" t="s">
        <v>74</v>
      </c>
      <c r="AY1298" s="237" t="s">
        <v>158</v>
      </c>
    </row>
    <row r="1299" s="14" customFormat="1">
      <c r="A1299" s="14"/>
      <c r="B1299" s="238"/>
      <c r="C1299" s="239"/>
      <c r="D1299" s="221" t="s">
        <v>170</v>
      </c>
      <c r="E1299" s="240" t="s">
        <v>19</v>
      </c>
      <c r="F1299" s="241" t="s">
        <v>1218</v>
      </c>
      <c r="G1299" s="239"/>
      <c r="H1299" s="242">
        <v>53.039999999999999</v>
      </c>
      <c r="I1299" s="243"/>
      <c r="J1299" s="239"/>
      <c r="K1299" s="239"/>
      <c r="L1299" s="244"/>
      <c r="M1299" s="245"/>
      <c r="N1299" s="246"/>
      <c r="O1299" s="246"/>
      <c r="P1299" s="246"/>
      <c r="Q1299" s="246"/>
      <c r="R1299" s="246"/>
      <c r="S1299" s="246"/>
      <c r="T1299" s="247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48" t="s">
        <v>170</v>
      </c>
      <c r="AU1299" s="248" t="s">
        <v>84</v>
      </c>
      <c r="AV1299" s="14" t="s">
        <v>84</v>
      </c>
      <c r="AW1299" s="14" t="s">
        <v>35</v>
      </c>
      <c r="AX1299" s="14" t="s">
        <v>74</v>
      </c>
      <c r="AY1299" s="248" t="s">
        <v>158</v>
      </c>
    </row>
    <row r="1300" s="14" customFormat="1">
      <c r="A1300" s="14"/>
      <c r="B1300" s="238"/>
      <c r="C1300" s="239"/>
      <c r="D1300" s="221" t="s">
        <v>170</v>
      </c>
      <c r="E1300" s="240" t="s">
        <v>19</v>
      </c>
      <c r="F1300" s="241" t="s">
        <v>1219</v>
      </c>
      <c r="G1300" s="239"/>
      <c r="H1300" s="242">
        <v>-0.27000000000000002</v>
      </c>
      <c r="I1300" s="243"/>
      <c r="J1300" s="239"/>
      <c r="K1300" s="239"/>
      <c r="L1300" s="244"/>
      <c r="M1300" s="245"/>
      <c r="N1300" s="246"/>
      <c r="O1300" s="246"/>
      <c r="P1300" s="246"/>
      <c r="Q1300" s="246"/>
      <c r="R1300" s="246"/>
      <c r="S1300" s="246"/>
      <c r="T1300" s="24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8" t="s">
        <v>170</v>
      </c>
      <c r="AU1300" s="248" t="s">
        <v>84</v>
      </c>
      <c r="AV1300" s="14" t="s">
        <v>84</v>
      </c>
      <c r="AW1300" s="14" t="s">
        <v>35</v>
      </c>
      <c r="AX1300" s="14" t="s">
        <v>74</v>
      </c>
      <c r="AY1300" s="248" t="s">
        <v>158</v>
      </c>
    </row>
    <row r="1301" s="16" customFormat="1">
      <c r="A1301" s="16"/>
      <c r="B1301" s="261"/>
      <c r="C1301" s="262"/>
      <c r="D1301" s="221" t="s">
        <v>170</v>
      </c>
      <c r="E1301" s="263" t="s">
        <v>19</v>
      </c>
      <c r="F1301" s="264" t="s">
        <v>187</v>
      </c>
      <c r="G1301" s="262"/>
      <c r="H1301" s="265">
        <v>52.769999999999996</v>
      </c>
      <c r="I1301" s="266"/>
      <c r="J1301" s="262"/>
      <c r="K1301" s="262"/>
      <c r="L1301" s="267"/>
      <c r="M1301" s="268"/>
      <c r="N1301" s="269"/>
      <c r="O1301" s="269"/>
      <c r="P1301" s="269"/>
      <c r="Q1301" s="269"/>
      <c r="R1301" s="269"/>
      <c r="S1301" s="269"/>
      <c r="T1301" s="270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71" t="s">
        <v>170</v>
      </c>
      <c r="AU1301" s="271" t="s">
        <v>84</v>
      </c>
      <c r="AV1301" s="16" t="s">
        <v>188</v>
      </c>
      <c r="AW1301" s="16" t="s">
        <v>35</v>
      </c>
      <c r="AX1301" s="16" t="s">
        <v>74</v>
      </c>
      <c r="AY1301" s="271" t="s">
        <v>158</v>
      </c>
    </row>
    <row r="1302" s="13" customFormat="1">
      <c r="A1302" s="13"/>
      <c r="B1302" s="228"/>
      <c r="C1302" s="229"/>
      <c r="D1302" s="221" t="s">
        <v>170</v>
      </c>
      <c r="E1302" s="230" t="s">
        <v>19</v>
      </c>
      <c r="F1302" s="231" t="s">
        <v>578</v>
      </c>
      <c r="G1302" s="229"/>
      <c r="H1302" s="230" t="s">
        <v>19</v>
      </c>
      <c r="I1302" s="232"/>
      <c r="J1302" s="229"/>
      <c r="K1302" s="229"/>
      <c r="L1302" s="233"/>
      <c r="M1302" s="234"/>
      <c r="N1302" s="235"/>
      <c r="O1302" s="235"/>
      <c r="P1302" s="235"/>
      <c r="Q1302" s="235"/>
      <c r="R1302" s="235"/>
      <c r="S1302" s="235"/>
      <c r="T1302" s="236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7" t="s">
        <v>170</v>
      </c>
      <c r="AU1302" s="237" t="s">
        <v>84</v>
      </c>
      <c r="AV1302" s="13" t="s">
        <v>82</v>
      </c>
      <c r="AW1302" s="13" t="s">
        <v>35</v>
      </c>
      <c r="AX1302" s="13" t="s">
        <v>74</v>
      </c>
      <c r="AY1302" s="237" t="s">
        <v>158</v>
      </c>
    </row>
    <row r="1303" s="14" customFormat="1">
      <c r="A1303" s="14"/>
      <c r="B1303" s="238"/>
      <c r="C1303" s="239"/>
      <c r="D1303" s="221" t="s">
        <v>170</v>
      </c>
      <c r="E1303" s="240" t="s">
        <v>19</v>
      </c>
      <c r="F1303" s="241" t="s">
        <v>1220</v>
      </c>
      <c r="G1303" s="239"/>
      <c r="H1303" s="242">
        <v>14.43</v>
      </c>
      <c r="I1303" s="243"/>
      <c r="J1303" s="239"/>
      <c r="K1303" s="239"/>
      <c r="L1303" s="244"/>
      <c r="M1303" s="245"/>
      <c r="N1303" s="246"/>
      <c r="O1303" s="246"/>
      <c r="P1303" s="246"/>
      <c r="Q1303" s="246"/>
      <c r="R1303" s="246"/>
      <c r="S1303" s="246"/>
      <c r="T1303" s="247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8" t="s">
        <v>170</v>
      </c>
      <c r="AU1303" s="248" t="s">
        <v>84</v>
      </c>
      <c r="AV1303" s="14" t="s">
        <v>84</v>
      </c>
      <c r="AW1303" s="14" t="s">
        <v>35</v>
      </c>
      <c r="AX1303" s="14" t="s">
        <v>74</v>
      </c>
      <c r="AY1303" s="248" t="s">
        <v>158</v>
      </c>
    </row>
    <row r="1304" s="14" customFormat="1">
      <c r="A1304" s="14"/>
      <c r="B1304" s="238"/>
      <c r="C1304" s="239"/>
      <c r="D1304" s="221" t="s">
        <v>170</v>
      </c>
      <c r="E1304" s="240" t="s">
        <v>19</v>
      </c>
      <c r="F1304" s="241" t="s">
        <v>1221</v>
      </c>
      <c r="G1304" s="239"/>
      <c r="H1304" s="242">
        <v>0.51000000000000001</v>
      </c>
      <c r="I1304" s="243"/>
      <c r="J1304" s="239"/>
      <c r="K1304" s="239"/>
      <c r="L1304" s="244"/>
      <c r="M1304" s="245"/>
      <c r="N1304" s="246"/>
      <c r="O1304" s="246"/>
      <c r="P1304" s="246"/>
      <c r="Q1304" s="246"/>
      <c r="R1304" s="246"/>
      <c r="S1304" s="246"/>
      <c r="T1304" s="24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8" t="s">
        <v>170</v>
      </c>
      <c r="AU1304" s="248" t="s">
        <v>84</v>
      </c>
      <c r="AV1304" s="14" t="s">
        <v>84</v>
      </c>
      <c r="AW1304" s="14" t="s">
        <v>35</v>
      </c>
      <c r="AX1304" s="14" t="s">
        <v>74</v>
      </c>
      <c r="AY1304" s="248" t="s">
        <v>158</v>
      </c>
    </row>
    <row r="1305" s="14" customFormat="1">
      <c r="A1305" s="14"/>
      <c r="B1305" s="238"/>
      <c r="C1305" s="239"/>
      <c r="D1305" s="221" t="s">
        <v>170</v>
      </c>
      <c r="E1305" s="240" t="s">
        <v>19</v>
      </c>
      <c r="F1305" s="241" t="s">
        <v>652</v>
      </c>
      <c r="G1305" s="239"/>
      <c r="H1305" s="242">
        <v>-2.7000000000000002</v>
      </c>
      <c r="I1305" s="243"/>
      <c r="J1305" s="239"/>
      <c r="K1305" s="239"/>
      <c r="L1305" s="244"/>
      <c r="M1305" s="245"/>
      <c r="N1305" s="246"/>
      <c r="O1305" s="246"/>
      <c r="P1305" s="246"/>
      <c r="Q1305" s="246"/>
      <c r="R1305" s="246"/>
      <c r="S1305" s="246"/>
      <c r="T1305" s="24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8" t="s">
        <v>170</v>
      </c>
      <c r="AU1305" s="248" t="s">
        <v>84</v>
      </c>
      <c r="AV1305" s="14" t="s">
        <v>84</v>
      </c>
      <c r="AW1305" s="14" t="s">
        <v>35</v>
      </c>
      <c r="AX1305" s="14" t="s">
        <v>74</v>
      </c>
      <c r="AY1305" s="248" t="s">
        <v>158</v>
      </c>
    </row>
    <row r="1306" s="16" customFormat="1">
      <c r="A1306" s="16"/>
      <c r="B1306" s="261"/>
      <c r="C1306" s="262"/>
      <c r="D1306" s="221" t="s">
        <v>170</v>
      </c>
      <c r="E1306" s="263" t="s">
        <v>19</v>
      </c>
      <c r="F1306" s="264" t="s">
        <v>187</v>
      </c>
      <c r="G1306" s="262"/>
      <c r="H1306" s="265">
        <v>12.239999999999998</v>
      </c>
      <c r="I1306" s="266"/>
      <c r="J1306" s="262"/>
      <c r="K1306" s="262"/>
      <c r="L1306" s="267"/>
      <c r="M1306" s="268"/>
      <c r="N1306" s="269"/>
      <c r="O1306" s="269"/>
      <c r="P1306" s="269"/>
      <c r="Q1306" s="269"/>
      <c r="R1306" s="269"/>
      <c r="S1306" s="269"/>
      <c r="T1306" s="270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T1306" s="271" t="s">
        <v>170</v>
      </c>
      <c r="AU1306" s="271" t="s">
        <v>84</v>
      </c>
      <c r="AV1306" s="16" t="s">
        <v>188</v>
      </c>
      <c r="AW1306" s="16" t="s">
        <v>35</v>
      </c>
      <c r="AX1306" s="16" t="s">
        <v>74</v>
      </c>
      <c r="AY1306" s="271" t="s">
        <v>158</v>
      </c>
    </row>
    <row r="1307" s="13" customFormat="1">
      <c r="A1307" s="13"/>
      <c r="B1307" s="228"/>
      <c r="C1307" s="229"/>
      <c r="D1307" s="221" t="s">
        <v>170</v>
      </c>
      <c r="E1307" s="230" t="s">
        <v>19</v>
      </c>
      <c r="F1307" s="231" t="s">
        <v>581</v>
      </c>
      <c r="G1307" s="229"/>
      <c r="H1307" s="230" t="s">
        <v>19</v>
      </c>
      <c r="I1307" s="232"/>
      <c r="J1307" s="229"/>
      <c r="K1307" s="229"/>
      <c r="L1307" s="233"/>
      <c r="M1307" s="234"/>
      <c r="N1307" s="235"/>
      <c r="O1307" s="235"/>
      <c r="P1307" s="235"/>
      <c r="Q1307" s="235"/>
      <c r="R1307" s="235"/>
      <c r="S1307" s="235"/>
      <c r="T1307" s="23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7" t="s">
        <v>170</v>
      </c>
      <c r="AU1307" s="237" t="s">
        <v>84</v>
      </c>
      <c r="AV1307" s="13" t="s">
        <v>82</v>
      </c>
      <c r="AW1307" s="13" t="s">
        <v>35</v>
      </c>
      <c r="AX1307" s="13" t="s">
        <v>74</v>
      </c>
      <c r="AY1307" s="237" t="s">
        <v>158</v>
      </c>
    </row>
    <row r="1308" s="14" customFormat="1">
      <c r="A1308" s="14"/>
      <c r="B1308" s="238"/>
      <c r="C1308" s="239"/>
      <c r="D1308" s="221" t="s">
        <v>170</v>
      </c>
      <c r="E1308" s="240" t="s">
        <v>19</v>
      </c>
      <c r="F1308" s="241" t="s">
        <v>1222</v>
      </c>
      <c r="G1308" s="239"/>
      <c r="H1308" s="242">
        <v>11.895</v>
      </c>
      <c r="I1308" s="243"/>
      <c r="J1308" s="239"/>
      <c r="K1308" s="239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8" t="s">
        <v>170</v>
      </c>
      <c r="AU1308" s="248" t="s">
        <v>84</v>
      </c>
      <c r="AV1308" s="14" t="s">
        <v>84</v>
      </c>
      <c r="AW1308" s="14" t="s">
        <v>35</v>
      </c>
      <c r="AX1308" s="14" t="s">
        <v>74</v>
      </c>
      <c r="AY1308" s="248" t="s">
        <v>158</v>
      </c>
    </row>
    <row r="1309" s="14" customFormat="1">
      <c r="A1309" s="14"/>
      <c r="B1309" s="238"/>
      <c r="C1309" s="239"/>
      <c r="D1309" s="221" t="s">
        <v>170</v>
      </c>
      <c r="E1309" s="240" t="s">
        <v>19</v>
      </c>
      <c r="F1309" s="241" t="s">
        <v>1221</v>
      </c>
      <c r="G1309" s="239"/>
      <c r="H1309" s="242">
        <v>0.51000000000000001</v>
      </c>
      <c r="I1309" s="243"/>
      <c r="J1309" s="239"/>
      <c r="K1309" s="239"/>
      <c r="L1309" s="244"/>
      <c r="M1309" s="245"/>
      <c r="N1309" s="246"/>
      <c r="O1309" s="246"/>
      <c r="P1309" s="246"/>
      <c r="Q1309" s="246"/>
      <c r="R1309" s="246"/>
      <c r="S1309" s="246"/>
      <c r="T1309" s="24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8" t="s">
        <v>170</v>
      </c>
      <c r="AU1309" s="248" t="s">
        <v>84</v>
      </c>
      <c r="AV1309" s="14" t="s">
        <v>84</v>
      </c>
      <c r="AW1309" s="14" t="s">
        <v>35</v>
      </c>
      <c r="AX1309" s="14" t="s">
        <v>74</v>
      </c>
      <c r="AY1309" s="248" t="s">
        <v>158</v>
      </c>
    </row>
    <row r="1310" s="14" customFormat="1">
      <c r="A1310" s="14"/>
      <c r="B1310" s="238"/>
      <c r="C1310" s="239"/>
      <c r="D1310" s="221" t="s">
        <v>170</v>
      </c>
      <c r="E1310" s="240" t="s">
        <v>19</v>
      </c>
      <c r="F1310" s="241" t="s">
        <v>652</v>
      </c>
      <c r="G1310" s="239"/>
      <c r="H1310" s="242">
        <v>-2.7000000000000002</v>
      </c>
      <c r="I1310" s="243"/>
      <c r="J1310" s="239"/>
      <c r="K1310" s="239"/>
      <c r="L1310" s="244"/>
      <c r="M1310" s="245"/>
      <c r="N1310" s="246"/>
      <c r="O1310" s="246"/>
      <c r="P1310" s="246"/>
      <c r="Q1310" s="246"/>
      <c r="R1310" s="246"/>
      <c r="S1310" s="246"/>
      <c r="T1310" s="24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48" t="s">
        <v>170</v>
      </c>
      <c r="AU1310" s="248" t="s">
        <v>84</v>
      </c>
      <c r="AV1310" s="14" t="s">
        <v>84</v>
      </c>
      <c r="AW1310" s="14" t="s">
        <v>35</v>
      </c>
      <c r="AX1310" s="14" t="s">
        <v>74</v>
      </c>
      <c r="AY1310" s="248" t="s">
        <v>158</v>
      </c>
    </row>
    <row r="1311" s="16" customFormat="1">
      <c r="A1311" s="16"/>
      <c r="B1311" s="261"/>
      <c r="C1311" s="262"/>
      <c r="D1311" s="221" t="s">
        <v>170</v>
      </c>
      <c r="E1311" s="263" t="s">
        <v>19</v>
      </c>
      <c r="F1311" s="264" t="s">
        <v>187</v>
      </c>
      <c r="G1311" s="262"/>
      <c r="H1311" s="265">
        <v>9.7049999999999983</v>
      </c>
      <c r="I1311" s="266"/>
      <c r="J1311" s="262"/>
      <c r="K1311" s="262"/>
      <c r="L1311" s="267"/>
      <c r="M1311" s="268"/>
      <c r="N1311" s="269"/>
      <c r="O1311" s="269"/>
      <c r="P1311" s="269"/>
      <c r="Q1311" s="269"/>
      <c r="R1311" s="269"/>
      <c r="S1311" s="269"/>
      <c r="T1311" s="270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71" t="s">
        <v>170</v>
      </c>
      <c r="AU1311" s="271" t="s">
        <v>84</v>
      </c>
      <c r="AV1311" s="16" t="s">
        <v>188</v>
      </c>
      <c r="AW1311" s="16" t="s">
        <v>35</v>
      </c>
      <c r="AX1311" s="16" t="s">
        <v>74</v>
      </c>
      <c r="AY1311" s="271" t="s">
        <v>158</v>
      </c>
    </row>
    <row r="1312" s="13" customFormat="1">
      <c r="A1312" s="13"/>
      <c r="B1312" s="228"/>
      <c r="C1312" s="229"/>
      <c r="D1312" s="221" t="s">
        <v>170</v>
      </c>
      <c r="E1312" s="230" t="s">
        <v>19</v>
      </c>
      <c r="F1312" s="231" t="s">
        <v>584</v>
      </c>
      <c r="G1312" s="229"/>
      <c r="H1312" s="230" t="s">
        <v>19</v>
      </c>
      <c r="I1312" s="232"/>
      <c r="J1312" s="229"/>
      <c r="K1312" s="229"/>
      <c r="L1312" s="233"/>
      <c r="M1312" s="234"/>
      <c r="N1312" s="235"/>
      <c r="O1312" s="235"/>
      <c r="P1312" s="235"/>
      <c r="Q1312" s="235"/>
      <c r="R1312" s="235"/>
      <c r="S1312" s="235"/>
      <c r="T1312" s="236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7" t="s">
        <v>170</v>
      </c>
      <c r="AU1312" s="237" t="s">
        <v>84</v>
      </c>
      <c r="AV1312" s="13" t="s">
        <v>82</v>
      </c>
      <c r="AW1312" s="13" t="s">
        <v>35</v>
      </c>
      <c r="AX1312" s="13" t="s">
        <v>74</v>
      </c>
      <c r="AY1312" s="237" t="s">
        <v>158</v>
      </c>
    </row>
    <row r="1313" s="14" customFormat="1">
      <c r="A1313" s="14"/>
      <c r="B1313" s="238"/>
      <c r="C1313" s="239"/>
      <c r="D1313" s="221" t="s">
        <v>170</v>
      </c>
      <c r="E1313" s="240" t="s">
        <v>19</v>
      </c>
      <c r="F1313" s="241" t="s">
        <v>1223</v>
      </c>
      <c r="G1313" s="239"/>
      <c r="H1313" s="242">
        <v>6.1950000000000003</v>
      </c>
      <c r="I1313" s="243"/>
      <c r="J1313" s="239"/>
      <c r="K1313" s="239"/>
      <c r="L1313" s="244"/>
      <c r="M1313" s="245"/>
      <c r="N1313" s="246"/>
      <c r="O1313" s="246"/>
      <c r="P1313" s="246"/>
      <c r="Q1313" s="246"/>
      <c r="R1313" s="246"/>
      <c r="S1313" s="246"/>
      <c r="T1313" s="24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8" t="s">
        <v>170</v>
      </c>
      <c r="AU1313" s="248" t="s">
        <v>84</v>
      </c>
      <c r="AV1313" s="14" t="s">
        <v>84</v>
      </c>
      <c r="AW1313" s="14" t="s">
        <v>35</v>
      </c>
      <c r="AX1313" s="14" t="s">
        <v>74</v>
      </c>
      <c r="AY1313" s="248" t="s">
        <v>158</v>
      </c>
    </row>
    <row r="1314" s="16" customFormat="1">
      <c r="A1314" s="16"/>
      <c r="B1314" s="261"/>
      <c r="C1314" s="262"/>
      <c r="D1314" s="221" t="s">
        <v>170</v>
      </c>
      <c r="E1314" s="263" t="s">
        <v>19</v>
      </c>
      <c r="F1314" s="264" t="s">
        <v>187</v>
      </c>
      <c r="G1314" s="262"/>
      <c r="H1314" s="265">
        <v>6.1950000000000003</v>
      </c>
      <c r="I1314" s="266"/>
      <c r="J1314" s="262"/>
      <c r="K1314" s="262"/>
      <c r="L1314" s="267"/>
      <c r="M1314" s="268"/>
      <c r="N1314" s="269"/>
      <c r="O1314" s="269"/>
      <c r="P1314" s="269"/>
      <c r="Q1314" s="269"/>
      <c r="R1314" s="269"/>
      <c r="S1314" s="269"/>
      <c r="T1314" s="270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71" t="s">
        <v>170</v>
      </c>
      <c r="AU1314" s="271" t="s">
        <v>84</v>
      </c>
      <c r="AV1314" s="16" t="s">
        <v>188</v>
      </c>
      <c r="AW1314" s="16" t="s">
        <v>35</v>
      </c>
      <c r="AX1314" s="16" t="s">
        <v>74</v>
      </c>
      <c r="AY1314" s="271" t="s">
        <v>158</v>
      </c>
    </row>
    <row r="1315" s="13" customFormat="1">
      <c r="A1315" s="13"/>
      <c r="B1315" s="228"/>
      <c r="C1315" s="229"/>
      <c r="D1315" s="221" t="s">
        <v>170</v>
      </c>
      <c r="E1315" s="230" t="s">
        <v>19</v>
      </c>
      <c r="F1315" s="231" t="s">
        <v>586</v>
      </c>
      <c r="G1315" s="229"/>
      <c r="H1315" s="230" t="s">
        <v>19</v>
      </c>
      <c r="I1315" s="232"/>
      <c r="J1315" s="229"/>
      <c r="K1315" s="229"/>
      <c r="L1315" s="233"/>
      <c r="M1315" s="234"/>
      <c r="N1315" s="235"/>
      <c r="O1315" s="235"/>
      <c r="P1315" s="235"/>
      <c r="Q1315" s="235"/>
      <c r="R1315" s="235"/>
      <c r="S1315" s="235"/>
      <c r="T1315" s="236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7" t="s">
        <v>170</v>
      </c>
      <c r="AU1315" s="237" t="s">
        <v>84</v>
      </c>
      <c r="AV1315" s="13" t="s">
        <v>82</v>
      </c>
      <c r="AW1315" s="13" t="s">
        <v>35</v>
      </c>
      <c r="AX1315" s="13" t="s">
        <v>74</v>
      </c>
      <c r="AY1315" s="237" t="s">
        <v>158</v>
      </c>
    </row>
    <row r="1316" s="14" customFormat="1">
      <c r="A1316" s="14"/>
      <c r="B1316" s="238"/>
      <c r="C1316" s="239"/>
      <c r="D1316" s="221" t="s">
        <v>170</v>
      </c>
      <c r="E1316" s="240" t="s">
        <v>19</v>
      </c>
      <c r="F1316" s="241" t="s">
        <v>1224</v>
      </c>
      <c r="G1316" s="239"/>
      <c r="H1316" s="242">
        <v>11.895</v>
      </c>
      <c r="I1316" s="243"/>
      <c r="J1316" s="239"/>
      <c r="K1316" s="239"/>
      <c r="L1316" s="244"/>
      <c r="M1316" s="245"/>
      <c r="N1316" s="246"/>
      <c r="O1316" s="246"/>
      <c r="P1316" s="246"/>
      <c r="Q1316" s="246"/>
      <c r="R1316" s="246"/>
      <c r="S1316" s="246"/>
      <c r="T1316" s="24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8" t="s">
        <v>170</v>
      </c>
      <c r="AU1316" s="248" t="s">
        <v>84</v>
      </c>
      <c r="AV1316" s="14" t="s">
        <v>84</v>
      </c>
      <c r="AW1316" s="14" t="s">
        <v>35</v>
      </c>
      <c r="AX1316" s="14" t="s">
        <v>74</v>
      </c>
      <c r="AY1316" s="248" t="s">
        <v>158</v>
      </c>
    </row>
    <row r="1317" s="14" customFormat="1">
      <c r="A1317" s="14"/>
      <c r="B1317" s="238"/>
      <c r="C1317" s="239"/>
      <c r="D1317" s="221" t="s">
        <v>170</v>
      </c>
      <c r="E1317" s="240" t="s">
        <v>19</v>
      </c>
      <c r="F1317" s="241" t="s">
        <v>1221</v>
      </c>
      <c r="G1317" s="239"/>
      <c r="H1317" s="242">
        <v>0.51000000000000001</v>
      </c>
      <c r="I1317" s="243"/>
      <c r="J1317" s="239"/>
      <c r="K1317" s="239"/>
      <c r="L1317" s="244"/>
      <c r="M1317" s="245"/>
      <c r="N1317" s="246"/>
      <c r="O1317" s="246"/>
      <c r="P1317" s="246"/>
      <c r="Q1317" s="246"/>
      <c r="R1317" s="246"/>
      <c r="S1317" s="246"/>
      <c r="T1317" s="24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48" t="s">
        <v>170</v>
      </c>
      <c r="AU1317" s="248" t="s">
        <v>84</v>
      </c>
      <c r="AV1317" s="14" t="s">
        <v>84</v>
      </c>
      <c r="AW1317" s="14" t="s">
        <v>35</v>
      </c>
      <c r="AX1317" s="14" t="s">
        <v>74</v>
      </c>
      <c r="AY1317" s="248" t="s">
        <v>158</v>
      </c>
    </row>
    <row r="1318" s="14" customFormat="1">
      <c r="A1318" s="14"/>
      <c r="B1318" s="238"/>
      <c r="C1318" s="239"/>
      <c r="D1318" s="221" t="s">
        <v>170</v>
      </c>
      <c r="E1318" s="240" t="s">
        <v>19</v>
      </c>
      <c r="F1318" s="241" t="s">
        <v>652</v>
      </c>
      <c r="G1318" s="239"/>
      <c r="H1318" s="242">
        <v>-2.7000000000000002</v>
      </c>
      <c r="I1318" s="243"/>
      <c r="J1318" s="239"/>
      <c r="K1318" s="239"/>
      <c r="L1318" s="244"/>
      <c r="M1318" s="245"/>
      <c r="N1318" s="246"/>
      <c r="O1318" s="246"/>
      <c r="P1318" s="246"/>
      <c r="Q1318" s="246"/>
      <c r="R1318" s="246"/>
      <c r="S1318" s="246"/>
      <c r="T1318" s="247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8" t="s">
        <v>170</v>
      </c>
      <c r="AU1318" s="248" t="s">
        <v>84</v>
      </c>
      <c r="AV1318" s="14" t="s">
        <v>84</v>
      </c>
      <c r="AW1318" s="14" t="s">
        <v>35</v>
      </c>
      <c r="AX1318" s="14" t="s">
        <v>74</v>
      </c>
      <c r="AY1318" s="248" t="s">
        <v>158</v>
      </c>
    </row>
    <row r="1319" s="14" customFormat="1">
      <c r="A1319" s="14"/>
      <c r="B1319" s="238"/>
      <c r="C1319" s="239"/>
      <c r="D1319" s="221" t="s">
        <v>170</v>
      </c>
      <c r="E1319" s="240" t="s">
        <v>19</v>
      </c>
      <c r="F1319" s="241" t="s">
        <v>1225</v>
      </c>
      <c r="G1319" s="239"/>
      <c r="H1319" s="242">
        <v>-0.51800000000000002</v>
      </c>
      <c r="I1319" s="243"/>
      <c r="J1319" s="239"/>
      <c r="K1319" s="239"/>
      <c r="L1319" s="244"/>
      <c r="M1319" s="245"/>
      <c r="N1319" s="246"/>
      <c r="O1319" s="246"/>
      <c r="P1319" s="246"/>
      <c r="Q1319" s="246"/>
      <c r="R1319" s="246"/>
      <c r="S1319" s="246"/>
      <c r="T1319" s="24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48" t="s">
        <v>170</v>
      </c>
      <c r="AU1319" s="248" t="s">
        <v>84</v>
      </c>
      <c r="AV1319" s="14" t="s">
        <v>84</v>
      </c>
      <c r="AW1319" s="14" t="s">
        <v>35</v>
      </c>
      <c r="AX1319" s="14" t="s">
        <v>74</v>
      </c>
      <c r="AY1319" s="248" t="s">
        <v>158</v>
      </c>
    </row>
    <row r="1320" s="16" customFormat="1">
      <c r="A1320" s="16"/>
      <c r="B1320" s="261"/>
      <c r="C1320" s="262"/>
      <c r="D1320" s="221" t="s">
        <v>170</v>
      </c>
      <c r="E1320" s="263" t="s">
        <v>19</v>
      </c>
      <c r="F1320" s="264" t="s">
        <v>187</v>
      </c>
      <c r="G1320" s="262"/>
      <c r="H1320" s="265">
        <v>9.1869999999999976</v>
      </c>
      <c r="I1320" s="266"/>
      <c r="J1320" s="262"/>
      <c r="K1320" s="262"/>
      <c r="L1320" s="267"/>
      <c r="M1320" s="268"/>
      <c r="N1320" s="269"/>
      <c r="O1320" s="269"/>
      <c r="P1320" s="269"/>
      <c r="Q1320" s="269"/>
      <c r="R1320" s="269"/>
      <c r="S1320" s="269"/>
      <c r="T1320" s="270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71" t="s">
        <v>170</v>
      </c>
      <c r="AU1320" s="271" t="s">
        <v>84</v>
      </c>
      <c r="AV1320" s="16" t="s">
        <v>188</v>
      </c>
      <c r="AW1320" s="16" t="s">
        <v>35</v>
      </c>
      <c r="AX1320" s="16" t="s">
        <v>74</v>
      </c>
      <c r="AY1320" s="271" t="s">
        <v>158</v>
      </c>
    </row>
    <row r="1321" s="13" customFormat="1">
      <c r="A1321" s="13"/>
      <c r="B1321" s="228"/>
      <c r="C1321" s="229"/>
      <c r="D1321" s="221" t="s">
        <v>170</v>
      </c>
      <c r="E1321" s="230" t="s">
        <v>19</v>
      </c>
      <c r="F1321" s="231" t="s">
        <v>588</v>
      </c>
      <c r="G1321" s="229"/>
      <c r="H1321" s="230" t="s">
        <v>19</v>
      </c>
      <c r="I1321" s="232"/>
      <c r="J1321" s="229"/>
      <c r="K1321" s="229"/>
      <c r="L1321" s="233"/>
      <c r="M1321" s="234"/>
      <c r="N1321" s="235"/>
      <c r="O1321" s="235"/>
      <c r="P1321" s="235"/>
      <c r="Q1321" s="235"/>
      <c r="R1321" s="235"/>
      <c r="S1321" s="235"/>
      <c r="T1321" s="236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7" t="s">
        <v>170</v>
      </c>
      <c r="AU1321" s="237" t="s">
        <v>84</v>
      </c>
      <c r="AV1321" s="13" t="s">
        <v>82</v>
      </c>
      <c r="AW1321" s="13" t="s">
        <v>35</v>
      </c>
      <c r="AX1321" s="13" t="s">
        <v>74</v>
      </c>
      <c r="AY1321" s="237" t="s">
        <v>158</v>
      </c>
    </row>
    <row r="1322" s="14" customFormat="1">
      <c r="A1322" s="14"/>
      <c r="B1322" s="238"/>
      <c r="C1322" s="239"/>
      <c r="D1322" s="221" t="s">
        <v>170</v>
      </c>
      <c r="E1322" s="240" t="s">
        <v>19</v>
      </c>
      <c r="F1322" s="241" t="s">
        <v>1226</v>
      </c>
      <c r="G1322" s="239"/>
      <c r="H1322" s="242">
        <v>14.352</v>
      </c>
      <c r="I1322" s="243"/>
      <c r="J1322" s="239"/>
      <c r="K1322" s="239"/>
      <c r="L1322" s="244"/>
      <c r="M1322" s="245"/>
      <c r="N1322" s="246"/>
      <c r="O1322" s="246"/>
      <c r="P1322" s="246"/>
      <c r="Q1322" s="246"/>
      <c r="R1322" s="246"/>
      <c r="S1322" s="246"/>
      <c r="T1322" s="24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8" t="s">
        <v>170</v>
      </c>
      <c r="AU1322" s="248" t="s">
        <v>84</v>
      </c>
      <c r="AV1322" s="14" t="s">
        <v>84</v>
      </c>
      <c r="AW1322" s="14" t="s">
        <v>35</v>
      </c>
      <c r="AX1322" s="14" t="s">
        <v>74</v>
      </c>
      <c r="AY1322" s="248" t="s">
        <v>158</v>
      </c>
    </row>
    <row r="1323" s="14" customFormat="1">
      <c r="A1323" s="14"/>
      <c r="B1323" s="238"/>
      <c r="C1323" s="239"/>
      <c r="D1323" s="221" t="s">
        <v>170</v>
      </c>
      <c r="E1323" s="240" t="s">
        <v>19</v>
      </c>
      <c r="F1323" s="241" t="s">
        <v>1227</v>
      </c>
      <c r="G1323" s="239"/>
      <c r="H1323" s="242">
        <v>0.97499999999999998</v>
      </c>
      <c r="I1323" s="243"/>
      <c r="J1323" s="239"/>
      <c r="K1323" s="239"/>
      <c r="L1323" s="244"/>
      <c r="M1323" s="245"/>
      <c r="N1323" s="246"/>
      <c r="O1323" s="246"/>
      <c r="P1323" s="246"/>
      <c r="Q1323" s="246"/>
      <c r="R1323" s="246"/>
      <c r="S1323" s="246"/>
      <c r="T1323" s="247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48" t="s">
        <v>170</v>
      </c>
      <c r="AU1323" s="248" t="s">
        <v>84</v>
      </c>
      <c r="AV1323" s="14" t="s">
        <v>84</v>
      </c>
      <c r="AW1323" s="14" t="s">
        <v>35</v>
      </c>
      <c r="AX1323" s="14" t="s">
        <v>74</v>
      </c>
      <c r="AY1323" s="248" t="s">
        <v>158</v>
      </c>
    </row>
    <row r="1324" s="14" customFormat="1">
      <c r="A1324" s="14"/>
      <c r="B1324" s="238"/>
      <c r="C1324" s="239"/>
      <c r="D1324" s="221" t="s">
        <v>170</v>
      </c>
      <c r="E1324" s="240" t="s">
        <v>19</v>
      </c>
      <c r="F1324" s="241" t="s">
        <v>663</v>
      </c>
      <c r="G1324" s="239"/>
      <c r="H1324" s="242">
        <v>-1.8</v>
      </c>
      <c r="I1324" s="243"/>
      <c r="J1324" s="239"/>
      <c r="K1324" s="239"/>
      <c r="L1324" s="244"/>
      <c r="M1324" s="245"/>
      <c r="N1324" s="246"/>
      <c r="O1324" s="246"/>
      <c r="P1324" s="246"/>
      <c r="Q1324" s="246"/>
      <c r="R1324" s="246"/>
      <c r="S1324" s="246"/>
      <c r="T1324" s="24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8" t="s">
        <v>170</v>
      </c>
      <c r="AU1324" s="248" t="s">
        <v>84</v>
      </c>
      <c r="AV1324" s="14" t="s">
        <v>84</v>
      </c>
      <c r="AW1324" s="14" t="s">
        <v>35</v>
      </c>
      <c r="AX1324" s="14" t="s">
        <v>74</v>
      </c>
      <c r="AY1324" s="248" t="s">
        <v>158</v>
      </c>
    </row>
    <row r="1325" s="16" customFormat="1">
      <c r="A1325" s="16"/>
      <c r="B1325" s="261"/>
      <c r="C1325" s="262"/>
      <c r="D1325" s="221" t="s">
        <v>170</v>
      </c>
      <c r="E1325" s="263" t="s">
        <v>19</v>
      </c>
      <c r="F1325" s="264" t="s">
        <v>187</v>
      </c>
      <c r="G1325" s="262"/>
      <c r="H1325" s="265">
        <v>13.526999999999999</v>
      </c>
      <c r="I1325" s="266"/>
      <c r="J1325" s="262"/>
      <c r="K1325" s="262"/>
      <c r="L1325" s="267"/>
      <c r="M1325" s="268"/>
      <c r="N1325" s="269"/>
      <c r="O1325" s="269"/>
      <c r="P1325" s="269"/>
      <c r="Q1325" s="269"/>
      <c r="R1325" s="269"/>
      <c r="S1325" s="269"/>
      <c r="T1325" s="270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T1325" s="271" t="s">
        <v>170</v>
      </c>
      <c r="AU1325" s="271" t="s">
        <v>84</v>
      </c>
      <c r="AV1325" s="16" t="s">
        <v>188</v>
      </c>
      <c r="AW1325" s="16" t="s">
        <v>35</v>
      </c>
      <c r="AX1325" s="16" t="s">
        <v>74</v>
      </c>
      <c r="AY1325" s="271" t="s">
        <v>158</v>
      </c>
    </row>
    <row r="1326" s="13" customFormat="1">
      <c r="A1326" s="13"/>
      <c r="B1326" s="228"/>
      <c r="C1326" s="229"/>
      <c r="D1326" s="221" t="s">
        <v>170</v>
      </c>
      <c r="E1326" s="230" t="s">
        <v>19</v>
      </c>
      <c r="F1326" s="231" t="s">
        <v>256</v>
      </c>
      <c r="G1326" s="229"/>
      <c r="H1326" s="230" t="s">
        <v>19</v>
      </c>
      <c r="I1326" s="232"/>
      <c r="J1326" s="229"/>
      <c r="K1326" s="229"/>
      <c r="L1326" s="233"/>
      <c r="M1326" s="234"/>
      <c r="N1326" s="235"/>
      <c r="O1326" s="235"/>
      <c r="P1326" s="235"/>
      <c r="Q1326" s="235"/>
      <c r="R1326" s="235"/>
      <c r="S1326" s="235"/>
      <c r="T1326" s="236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7" t="s">
        <v>170</v>
      </c>
      <c r="AU1326" s="237" t="s">
        <v>84</v>
      </c>
      <c r="AV1326" s="13" t="s">
        <v>82</v>
      </c>
      <c r="AW1326" s="13" t="s">
        <v>35</v>
      </c>
      <c r="AX1326" s="13" t="s">
        <v>74</v>
      </c>
      <c r="AY1326" s="237" t="s">
        <v>158</v>
      </c>
    </row>
    <row r="1327" s="14" customFormat="1">
      <c r="A1327" s="14"/>
      <c r="B1327" s="238"/>
      <c r="C1327" s="239"/>
      <c r="D1327" s="221" t="s">
        <v>170</v>
      </c>
      <c r="E1327" s="240" t="s">
        <v>19</v>
      </c>
      <c r="F1327" s="241" t="s">
        <v>1228</v>
      </c>
      <c r="G1327" s="239"/>
      <c r="H1327" s="242">
        <v>116.396</v>
      </c>
      <c r="I1327" s="243"/>
      <c r="J1327" s="239"/>
      <c r="K1327" s="239"/>
      <c r="L1327" s="244"/>
      <c r="M1327" s="245"/>
      <c r="N1327" s="246"/>
      <c r="O1327" s="246"/>
      <c r="P1327" s="246"/>
      <c r="Q1327" s="246"/>
      <c r="R1327" s="246"/>
      <c r="S1327" s="246"/>
      <c r="T1327" s="24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48" t="s">
        <v>170</v>
      </c>
      <c r="AU1327" s="248" t="s">
        <v>84</v>
      </c>
      <c r="AV1327" s="14" t="s">
        <v>84</v>
      </c>
      <c r="AW1327" s="14" t="s">
        <v>35</v>
      </c>
      <c r="AX1327" s="14" t="s">
        <v>74</v>
      </c>
      <c r="AY1327" s="248" t="s">
        <v>158</v>
      </c>
    </row>
    <row r="1328" s="14" customFormat="1">
      <c r="A1328" s="14"/>
      <c r="B1328" s="238"/>
      <c r="C1328" s="239"/>
      <c r="D1328" s="221" t="s">
        <v>170</v>
      </c>
      <c r="E1328" s="240" t="s">
        <v>19</v>
      </c>
      <c r="F1328" s="241" t="s">
        <v>1229</v>
      </c>
      <c r="G1328" s="239"/>
      <c r="H1328" s="242">
        <v>-11.654</v>
      </c>
      <c r="I1328" s="243"/>
      <c r="J1328" s="239"/>
      <c r="K1328" s="239"/>
      <c r="L1328" s="244"/>
      <c r="M1328" s="245"/>
      <c r="N1328" s="246"/>
      <c r="O1328" s="246"/>
      <c r="P1328" s="246"/>
      <c r="Q1328" s="246"/>
      <c r="R1328" s="246"/>
      <c r="S1328" s="246"/>
      <c r="T1328" s="24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8" t="s">
        <v>170</v>
      </c>
      <c r="AU1328" s="248" t="s">
        <v>84</v>
      </c>
      <c r="AV1328" s="14" t="s">
        <v>84</v>
      </c>
      <c r="AW1328" s="14" t="s">
        <v>35</v>
      </c>
      <c r="AX1328" s="14" t="s">
        <v>74</v>
      </c>
      <c r="AY1328" s="248" t="s">
        <v>158</v>
      </c>
    </row>
    <row r="1329" s="14" customFormat="1">
      <c r="A1329" s="14"/>
      <c r="B1329" s="238"/>
      <c r="C1329" s="239"/>
      <c r="D1329" s="221" t="s">
        <v>170</v>
      </c>
      <c r="E1329" s="240" t="s">
        <v>19</v>
      </c>
      <c r="F1329" s="241" t="s">
        <v>1230</v>
      </c>
      <c r="G1329" s="239"/>
      <c r="H1329" s="242">
        <v>-6.4009999999999998</v>
      </c>
      <c r="I1329" s="243"/>
      <c r="J1329" s="239"/>
      <c r="K1329" s="239"/>
      <c r="L1329" s="244"/>
      <c r="M1329" s="245"/>
      <c r="N1329" s="246"/>
      <c r="O1329" s="246"/>
      <c r="P1329" s="246"/>
      <c r="Q1329" s="246"/>
      <c r="R1329" s="246"/>
      <c r="S1329" s="246"/>
      <c r="T1329" s="24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8" t="s">
        <v>170</v>
      </c>
      <c r="AU1329" s="248" t="s">
        <v>84</v>
      </c>
      <c r="AV1329" s="14" t="s">
        <v>84</v>
      </c>
      <c r="AW1329" s="14" t="s">
        <v>35</v>
      </c>
      <c r="AX1329" s="14" t="s">
        <v>74</v>
      </c>
      <c r="AY1329" s="248" t="s">
        <v>158</v>
      </c>
    </row>
    <row r="1330" s="16" customFormat="1">
      <c r="A1330" s="16"/>
      <c r="B1330" s="261"/>
      <c r="C1330" s="262"/>
      <c r="D1330" s="221" t="s">
        <v>170</v>
      </c>
      <c r="E1330" s="263" t="s">
        <v>19</v>
      </c>
      <c r="F1330" s="264" t="s">
        <v>187</v>
      </c>
      <c r="G1330" s="262"/>
      <c r="H1330" s="265">
        <v>98.341000000000008</v>
      </c>
      <c r="I1330" s="266"/>
      <c r="J1330" s="262"/>
      <c r="K1330" s="262"/>
      <c r="L1330" s="267"/>
      <c r="M1330" s="268"/>
      <c r="N1330" s="269"/>
      <c r="O1330" s="269"/>
      <c r="P1330" s="269"/>
      <c r="Q1330" s="269"/>
      <c r="R1330" s="269"/>
      <c r="S1330" s="269"/>
      <c r="T1330" s="270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T1330" s="271" t="s">
        <v>170</v>
      </c>
      <c r="AU1330" s="271" t="s">
        <v>84</v>
      </c>
      <c r="AV1330" s="16" t="s">
        <v>188</v>
      </c>
      <c r="AW1330" s="16" t="s">
        <v>35</v>
      </c>
      <c r="AX1330" s="16" t="s">
        <v>74</v>
      </c>
      <c r="AY1330" s="271" t="s">
        <v>158</v>
      </c>
    </row>
    <row r="1331" s="13" customFormat="1">
      <c r="A1331" s="13"/>
      <c r="B1331" s="228"/>
      <c r="C1331" s="229"/>
      <c r="D1331" s="221" t="s">
        <v>170</v>
      </c>
      <c r="E1331" s="230" t="s">
        <v>19</v>
      </c>
      <c r="F1331" s="231" t="s">
        <v>259</v>
      </c>
      <c r="G1331" s="229"/>
      <c r="H1331" s="230" t="s">
        <v>19</v>
      </c>
      <c r="I1331" s="232"/>
      <c r="J1331" s="229"/>
      <c r="K1331" s="229"/>
      <c r="L1331" s="233"/>
      <c r="M1331" s="234"/>
      <c r="N1331" s="235"/>
      <c r="O1331" s="235"/>
      <c r="P1331" s="235"/>
      <c r="Q1331" s="235"/>
      <c r="R1331" s="235"/>
      <c r="S1331" s="235"/>
      <c r="T1331" s="236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7" t="s">
        <v>170</v>
      </c>
      <c r="AU1331" s="237" t="s">
        <v>84</v>
      </c>
      <c r="AV1331" s="13" t="s">
        <v>82</v>
      </c>
      <c r="AW1331" s="13" t="s">
        <v>35</v>
      </c>
      <c r="AX1331" s="13" t="s">
        <v>74</v>
      </c>
      <c r="AY1331" s="237" t="s">
        <v>158</v>
      </c>
    </row>
    <row r="1332" s="14" customFormat="1">
      <c r="A1332" s="14"/>
      <c r="B1332" s="238"/>
      <c r="C1332" s="239"/>
      <c r="D1332" s="221" t="s">
        <v>170</v>
      </c>
      <c r="E1332" s="240" t="s">
        <v>19</v>
      </c>
      <c r="F1332" s="241" t="s">
        <v>1231</v>
      </c>
      <c r="G1332" s="239"/>
      <c r="H1332" s="242">
        <v>115.83</v>
      </c>
      <c r="I1332" s="243"/>
      <c r="J1332" s="239"/>
      <c r="K1332" s="239"/>
      <c r="L1332" s="244"/>
      <c r="M1332" s="245"/>
      <c r="N1332" s="246"/>
      <c r="O1332" s="246"/>
      <c r="P1332" s="246"/>
      <c r="Q1332" s="246"/>
      <c r="R1332" s="246"/>
      <c r="S1332" s="246"/>
      <c r="T1332" s="247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48" t="s">
        <v>170</v>
      </c>
      <c r="AU1332" s="248" t="s">
        <v>84</v>
      </c>
      <c r="AV1332" s="14" t="s">
        <v>84</v>
      </c>
      <c r="AW1332" s="14" t="s">
        <v>35</v>
      </c>
      <c r="AX1332" s="14" t="s">
        <v>74</v>
      </c>
      <c r="AY1332" s="248" t="s">
        <v>158</v>
      </c>
    </row>
    <row r="1333" s="14" customFormat="1">
      <c r="A1333" s="14"/>
      <c r="B1333" s="238"/>
      <c r="C1333" s="239"/>
      <c r="D1333" s="221" t="s">
        <v>170</v>
      </c>
      <c r="E1333" s="240" t="s">
        <v>19</v>
      </c>
      <c r="F1333" s="241" t="s">
        <v>1232</v>
      </c>
      <c r="G1333" s="239"/>
      <c r="H1333" s="242">
        <v>-7.4489999999999998</v>
      </c>
      <c r="I1333" s="243"/>
      <c r="J1333" s="239"/>
      <c r="K1333" s="239"/>
      <c r="L1333" s="244"/>
      <c r="M1333" s="245"/>
      <c r="N1333" s="246"/>
      <c r="O1333" s="246"/>
      <c r="P1333" s="246"/>
      <c r="Q1333" s="246"/>
      <c r="R1333" s="246"/>
      <c r="S1333" s="246"/>
      <c r="T1333" s="24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8" t="s">
        <v>170</v>
      </c>
      <c r="AU1333" s="248" t="s">
        <v>84</v>
      </c>
      <c r="AV1333" s="14" t="s">
        <v>84</v>
      </c>
      <c r="AW1333" s="14" t="s">
        <v>35</v>
      </c>
      <c r="AX1333" s="14" t="s">
        <v>74</v>
      </c>
      <c r="AY1333" s="248" t="s">
        <v>158</v>
      </c>
    </row>
    <row r="1334" s="14" customFormat="1">
      <c r="A1334" s="14"/>
      <c r="B1334" s="238"/>
      <c r="C1334" s="239"/>
      <c r="D1334" s="221" t="s">
        <v>170</v>
      </c>
      <c r="E1334" s="240" t="s">
        <v>19</v>
      </c>
      <c r="F1334" s="241" t="s">
        <v>671</v>
      </c>
      <c r="G1334" s="239"/>
      <c r="H1334" s="242">
        <v>-3.698</v>
      </c>
      <c r="I1334" s="243"/>
      <c r="J1334" s="239"/>
      <c r="K1334" s="239"/>
      <c r="L1334" s="244"/>
      <c r="M1334" s="245"/>
      <c r="N1334" s="246"/>
      <c r="O1334" s="246"/>
      <c r="P1334" s="246"/>
      <c r="Q1334" s="246"/>
      <c r="R1334" s="246"/>
      <c r="S1334" s="246"/>
      <c r="T1334" s="24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48" t="s">
        <v>170</v>
      </c>
      <c r="AU1334" s="248" t="s">
        <v>84</v>
      </c>
      <c r="AV1334" s="14" t="s">
        <v>84</v>
      </c>
      <c r="AW1334" s="14" t="s">
        <v>35</v>
      </c>
      <c r="AX1334" s="14" t="s">
        <v>74</v>
      </c>
      <c r="AY1334" s="248" t="s">
        <v>158</v>
      </c>
    </row>
    <row r="1335" s="14" customFormat="1">
      <c r="A1335" s="14"/>
      <c r="B1335" s="238"/>
      <c r="C1335" s="239"/>
      <c r="D1335" s="221" t="s">
        <v>170</v>
      </c>
      <c r="E1335" s="240" t="s">
        <v>19</v>
      </c>
      <c r="F1335" s="241" t="s">
        <v>1233</v>
      </c>
      <c r="G1335" s="239"/>
      <c r="H1335" s="242">
        <v>-0.71999999999999997</v>
      </c>
      <c r="I1335" s="243"/>
      <c r="J1335" s="239"/>
      <c r="K1335" s="239"/>
      <c r="L1335" s="244"/>
      <c r="M1335" s="245"/>
      <c r="N1335" s="246"/>
      <c r="O1335" s="246"/>
      <c r="P1335" s="246"/>
      <c r="Q1335" s="246"/>
      <c r="R1335" s="246"/>
      <c r="S1335" s="246"/>
      <c r="T1335" s="24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8" t="s">
        <v>170</v>
      </c>
      <c r="AU1335" s="248" t="s">
        <v>84</v>
      </c>
      <c r="AV1335" s="14" t="s">
        <v>84</v>
      </c>
      <c r="AW1335" s="14" t="s">
        <v>35</v>
      </c>
      <c r="AX1335" s="14" t="s">
        <v>74</v>
      </c>
      <c r="AY1335" s="248" t="s">
        <v>158</v>
      </c>
    </row>
    <row r="1336" s="16" customFormat="1">
      <c r="A1336" s="16"/>
      <c r="B1336" s="261"/>
      <c r="C1336" s="262"/>
      <c r="D1336" s="221" t="s">
        <v>170</v>
      </c>
      <c r="E1336" s="263" t="s">
        <v>19</v>
      </c>
      <c r="F1336" s="264" t="s">
        <v>187</v>
      </c>
      <c r="G1336" s="262"/>
      <c r="H1336" s="265">
        <v>103.96300000000001</v>
      </c>
      <c r="I1336" s="266"/>
      <c r="J1336" s="262"/>
      <c r="K1336" s="262"/>
      <c r="L1336" s="267"/>
      <c r="M1336" s="268"/>
      <c r="N1336" s="269"/>
      <c r="O1336" s="269"/>
      <c r="P1336" s="269"/>
      <c r="Q1336" s="269"/>
      <c r="R1336" s="269"/>
      <c r="S1336" s="269"/>
      <c r="T1336" s="270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71" t="s">
        <v>170</v>
      </c>
      <c r="AU1336" s="271" t="s">
        <v>84</v>
      </c>
      <c r="AV1336" s="16" t="s">
        <v>188</v>
      </c>
      <c r="AW1336" s="16" t="s">
        <v>35</v>
      </c>
      <c r="AX1336" s="16" t="s">
        <v>74</v>
      </c>
      <c r="AY1336" s="271" t="s">
        <v>158</v>
      </c>
    </row>
    <row r="1337" s="13" customFormat="1">
      <c r="A1337" s="13"/>
      <c r="B1337" s="228"/>
      <c r="C1337" s="229"/>
      <c r="D1337" s="221" t="s">
        <v>170</v>
      </c>
      <c r="E1337" s="230" t="s">
        <v>19</v>
      </c>
      <c r="F1337" s="231" t="s">
        <v>261</v>
      </c>
      <c r="G1337" s="229"/>
      <c r="H1337" s="230" t="s">
        <v>19</v>
      </c>
      <c r="I1337" s="232"/>
      <c r="J1337" s="229"/>
      <c r="K1337" s="229"/>
      <c r="L1337" s="233"/>
      <c r="M1337" s="234"/>
      <c r="N1337" s="235"/>
      <c r="O1337" s="235"/>
      <c r="P1337" s="235"/>
      <c r="Q1337" s="235"/>
      <c r="R1337" s="235"/>
      <c r="S1337" s="235"/>
      <c r="T1337" s="236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7" t="s">
        <v>170</v>
      </c>
      <c r="AU1337" s="237" t="s">
        <v>84</v>
      </c>
      <c r="AV1337" s="13" t="s">
        <v>82</v>
      </c>
      <c r="AW1337" s="13" t="s">
        <v>35</v>
      </c>
      <c r="AX1337" s="13" t="s">
        <v>74</v>
      </c>
      <c r="AY1337" s="237" t="s">
        <v>158</v>
      </c>
    </row>
    <row r="1338" s="14" customFormat="1">
      <c r="A1338" s="14"/>
      <c r="B1338" s="238"/>
      <c r="C1338" s="239"/>
      <c r="D1338" s="221" t="s">
        <v>170</v>
      </c>
      <c r="E1338" s="240" t="s">
        <v>19</v>
      </c>
      <c r="F1338" s="241" t="s">
        <v>1234</v>
      </c>
      <c r="G1338" s="239"/>
      <c r="H1338" s="242">
        <v>115.44</v>
      </c>
      <c r="I1338" s="243"/>
      <c r="J1338" s="239"/>
      <c r="K1338" s="239"/>
      <c r="L1338" s="244"/>
      <c r="M1338" s="245"/>
      <c r="N1338" s="246"/>
      <c r="O1338" s="246"/>
      <c r="P1338" s="246"/>
      <c r="Q1338" s="246"/>
      <c r="R1338" s="246"/>
      <c r="S1338" s="246"/>
      <c r="T1338" s="247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8" t="s">
        <v>170</v>
      </c>
      <c r="AU1338" s="248" t="s">
        <v>84</v>
      </c>
      <c r="AV1338" s="14" t="s">
        <v>84</v>
      </c>
      <c r="AW1338" s="14" t="s">
        <v>35</v>
      </c>
      <c r="AX1338" s="14" t="s">
        <v>74</v>
      </c>
      <c r="AY1338" s="248" t="s">
        <v>158</v>
      </c>
    </row>
    <row r="1339" s="14" customFormat="1">
      <c r="A1339" s="14"/>
      <c r="B1339" s="238"/>
      <c r="C1339" s="239"/>
      <c r="D1339" s="221" t="s">
        <v>170</v>
      </c>
      <c r="E1339" s="240" t="s">
        <v>19</v>
      </c>
      <c r="F1339" s="241" t="s">
        <v>674</v>
      </c>
      <c r="G1339" s="239"/>
      <c r="H1339" s="242">
        <v>1.2</v>
      </c>
      <c r="I1339" s="243"/>
      <c r="J1339" s="239"/>
      <c r="K1339" s="239"/>
      <c r="L1339" s="244"/>
      <c r="M1339" s="245"/>
      <c r="N1339" s="246"/>
      <c r="O1339" s="246"/>
      <c r="P1339" s="246"/>
      <c r="Q1339" s="246"/>
      <c r="R1339" s="246"/>
      <c r="S1339" s="246"/>
      <c r="T1339" s="247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8" t="s">
        <v>170</v>
      </c>
      <c r="AU1339" s="248" t="s">
        <v>84</v>
      </c>
      <c r="AV1339" s="14" t="s">
        <v>84</v>
      </c>
      <c r="AW1339" s="14" t="s">
        <v>35</v>
      </c>
      <c r="AX1339" s="14" t="s">
        <v>74</v>
      </c>
      <c r="AY1339" s="248" t="s">
        <v>158</v>
      </c>
    </row>
    <row r="1340" s="14" customFormat="1">
      <c r="A1340" s="14"/>
      <c r="B1340" s="238"/>
      <c r="C1340" s="239"/>
      <c r="D1340" s="221" t="s">
        <v>170</v>
      </c>
      <c r="E1340" s="240" t="s">
        <v>19</v>
      </c>
      <c r="F1340" s="241" t="s">
        <v>671</v>
      </c>
      <c r="G1340" s="239"/>
      <c r="H1340" s="242">
        <v>-3.698</v>
      </c>
      <c r="I1340" s="243"/>
      <c r="J1340" s="239"/>
      <c r="K1340" s="239"/>
      <c r="L1340" s="244"/>
      <c r="M1340" s="245"/>
      <c r="N1340" s="246"/>
      <c r="O1340" s="246"/>
      <c r="P1340" s="246"/>
      <c r="Q1340" s="246"/>
      <c r="R1340" s="246"/>
      <c r="S1340" s="246"/>
      <c r="T1340" s="24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8" t="s">
        <v>170</v>
      </c>
      <c r="AU1340" s="248" t="s">
        <v>84</v>
      </c>
      <c r="AV1340" s="14" t="s">
        <v>84</v>
      </c>
      <c r="AW1340" s="14" t="s">
        <v>35</v>
      </c>
      <c r="AX1340" s="14" t="s">
        <v>74</v>
      </c>
      <c r="AY1340" s="248" t="s">
        <v>158</v>
      </c>
    </row>
    <row r="1341" s="14" customFormat="1">
      <c r="A1341" s="14"/>
      <c r="B1341" s="238"/>
      <c r="C1341" s="239"/>
      <c r="D1341" s="221" t="s">
        <v>170</v>
      </c>
      <c r="E1341" s="240" t="s">
        <v>19</v>
      </c>
      <c r="F1341" s="241" t="s">
        <v>1235</v>
      </c>
      <c r="G1341" s="239"/>
      <c r="H1341" s="242">
        <v>-8.0999999999999996</v>
      </c>
      <c r="I1341" s="243"/>
      <c r="J1341" s="239"/>
      <c r="K1341" s="239"/>
      <c r="L1341" s="244"/>
      <c r="M1341" s="245"/>
      <c r="N1341" s="246"/>
      <c r="O1341" s="246"/>
      <c r="P1341" s="246"/>
      <c r="Q1341" s="246"/>
      <c r="R1341" s="246"/>
      <c r="S1341" s="246"/>
      <c r="T1341" s="24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8" t="s">
        <v>170</v>
      </c>
      <c r="AU1341" s="248" t="s">
        <v>84</v>
      </c>
      <c r="AV1341" s="14" t="s">
        <v>84</v>
      </c>
      <c r="AW1341" s="14" t="s">
        <v>35</v>
      </c>
      <c r="AX1341" s="14" t="s">
        <v>74</v>
      </c>
      <c r="AY1341" s="248" t="s">
        <v>158</v>
      </c>
    </row>
    <row r="1342" s="14" customFormat="1">
      <c r="A1342" s="14"/>
      <c r="B1342" s="238"/>
      <c r="C1342" s="239"/>
      <c r="D1342" s="221" t="s">
        <v>170</v>
      </c>
      <c r="E1342" s="240" t="s">
        <v>19</v>
      </c>
      <c r="F1342" s="241" t="s">
        <v>1236</v>
      </c>
      <c r="G1342" s="239"/>
      <c r="H1342" s="242">
        <v>-5.5129999999999999</v>
      </c>
      <c r="I1342" s="243"/>
      <c r="J1342" s="239"/>
      <c r="K1342" s="239"/>
      <c r="L1342" s="244"/>
      <c r="M1342" s="245"/>
      <c r="N1342" s="246"/>
      <c r="O1342" s="246"/>
      <c r="P1342" s="246"/>
      <c r="Q1342" s="246"/>
      <c r="R1342" s="246"/>
      <c r="S1342" s="246"/>
      <c r="T1342" s="24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8" t="s">
        <v>170</v>
      </c>
      <c r="AU1342" s="248" t="s">
        <v>84</v>
      </c>
      <c r="AV1342" s="14" t="s">
        <v>84</v>
      </c>
      <c r="AW1342" s="14" t="s">
        <v>35</v>
      </c>
      <c r="AX1342" s="14" t="s">
        <v>74</v>
      </c>
      <c r="AY1342" s="248" t="s">
        <v>158</v>
      </c>
    </row>
    <row r="1343" s="16" customFormat="1">
      <c r="A1343" s="16"/>
      <c r="B1343" s="261"/>
      <c r="C1343" s="262"/>
      <c r="D1343" s="221" t="s">
        <v>170</v>
      </c>
      <c r="E1343" s="263" t="s">
        <v>19</v>
      </c>
      <c r="F1343" s="264" t="s">
        <v>187</v>
      </c>
      <c r="G1343" s="262"/>
      <c r="H1343" s="265">
        <v>99.329000000000008</v>
      </c>
      <c r="I1343" s="266"/>
      <c r="J1343" s="262"/>
      <c r="K1343" s="262"/>
      <c r="L1343" s="267"/>
      <c r="M1343" s="268"/>
      <c r="N1343" s="269"/>
      <c r="O1343" s="269"/>
      <c r="P1343" s="269"/>
      <c r="Q1343" s="269"/>
      <c r="R1343" s="269"/>
      <c r="S1343" s="269"/>
      <c r="T1343" s="270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T1343" s="271" t="s">
        <v>170</v>
      </c>
      <c r="AU1343" s="271" t="s">
        <v>84</v>
      </c>
      <c r="AV1343" s="16" t="s">
        <v>188</v>
      </c>
      <c r="AW1343" s="16" t="s">
        <v>35</v>
      </c>
      <c r="AX1343" s="16" t="s">
        <v>74</v>
      </c>
      <c r="AY1343" s="271" t="s">
        <v>158</v>
      </c>
    </row>
    <row r="1344" s="13" customFormat="1">
      <c r="A1344" s="13"/>
      <c r="B1344" s="228"/>
      <c r="C1344" s="229"/>
      <c r="D1344" s="221" t="s">
        <v>170</v>
      </c>
      <c r="E1344" s="230" t="s">
        <v>19</v>
      </c>
      <c r="F1344" s="231" t="s">
        <v>263</v>
      </c>
      <c r="G1344" s="229"/>
      <c r="H1344" s="230" t="s">
        <v>19</v>
      </c>
      <c r="I1344" s="232"/>
      <c r="J1344" s="229"/>
      <c r="K1344" s="229"/>
      <c r="L1344" s="233"/>
      <c r="M1344" s="234"/>
      <c r="N1344" s="235"/>
      <c r="O1344" s="235"/>
      <c r="P1344" s="235"/>
      <c r="Q1344" s="235"/>
      <c r="R1344" s="235"/>
      <c r="S1344" s="235"/>
      <c r="T1344" s="236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7" t="s">
        <v>170</v>
      </c>
      <c r="AU1344" s="237" t="s">
        <v>84</v>
      </c>
      <c r="AV1344" s="13" t="s">
        <v>82</v>
      </c>
      <c r="AW1344" s="13" t="s">
        <v>35</v>
      </c>
      <c r="AX1344" s="13" t="s">
        <v>74</v>
      </c>
      <c r="AY1344" s="237" t="s">
        <v>158</v>
      </c>
    </row>
    <row r="1345" s="14" customFormat="1">
      <c r="A1345" s="14"/>
      <c r="B1345" s="238"/>
      <c r="C1345" s="239"/>
      <c r="D1345" s="221" t="s">
        <v>170</v>
      </c>
      <c r="E1345" s="240" t="s">
        <v>19</v>
      </c>
      <c r="F1345" s="241" t="s">
        <v>1237</v>
      </c>
      <c r="G1345" s="239"/>
      <c r="H1345" s="242">
        <v>75.543000000000006</v>
      </c>
      <c r="I1345" s="243"/>
      <c r="J1345" s="239"/>
      <c r="K1345" s="239"/>
      <c r="L1345" s="244"/>
      <c r="M1345" s="245"/>
      <c r="N1345" s="246"/>
      <c r="O1345" s="246"/>
      <c r="P1345" s="246"/>
      <c r="Q1345" s="246"/>
      <c r="R1345" s="246"/>
      <c r="S1345" s="246"/>
      <c r="T1345" s="24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48" t="s">
        <v>170</v>
      </c>
      <c r="AU1345" s="248" t="s">
        <v>84</v>
      </c>
      <c r="AV1345" s="14" t="s">
        <v>84</v>
      </c>
      <c r="AW1345" s="14" t="s">
        <v>35</v>
      </c>
      <c r="AX1345" s="14" t="s">
        <v>74</v>
      </c>
      <c r="AY1345" s="248" t="s">
        <v>158</v>
      </c>
    </row>
    <row r="1346" s="14" customFormat="1">
      <c r="A1346" s="14"/>
      <c r="B1346" s="238"/>
      <c r="C1346" s="239"/>
      <c r="D1346" s="221" t="s">
        <v>170</v>
      </c>
      <c r="E1346" s="240" t="s">
        <v>19</v>
      </c>
      <c r="F1346" s="241" t="s">
        <v>1238</v>
      </c>
      <c r="G1346" s="239"/>
      <c r="H1346" s="242">
        <v>-3.96</v>
      </c>
      <c r="I1346" s="243"/>
      <c r="J1346" s="239"/>
      <c r="K1346" s="239"/>
      <c r="L1346" s="244"/>
      <c r="M1346" s="245"/>
      <c r="N1346" s="246"/>
      <c r="O1346" s="246"/>
      <c r="P1346" s="246"/>
      <c r="Q1346" s="246"/>
      <c r="R1346" s="246"/>
      <c r="S1346" s="246"/>
      <c r="T1346" s="247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8" t="s">
        <v>170</v>
      </c>
      <c r="AU1346" s="248" t="s">
        <v>84</v>
      </c>
      <c r="AV1346" s="14" t="s">
        <v>84</v>
      </c>
      <c r="AW1346" s="14" t="s">
        <v>35</v>
      </c>
      <c r="AX1346" s="14" t="s">
        <v>74</v>
      </c>
      <c r="AY1346" s="248" t="s">
        <v>158</v>
      </c>
    </row>
    <row r="1347" s="14" customFormat="1">
      <c r="A1347" s="14"/>
      <c r="B1347" s="238"/>
      <c r="C1347" s="239"/>
      <c r="D1347" s="221" t="s">
        <v>170</v>
      </c>
      <c r="E1347" s="240" t="s">
        <v>19</v>
      </c>
      <c r="F1347" s="241" t="s">
        <v>1239</v>
      </c>
      <c r="G1347" s="239"/>
      <c r="H1347" s="242">
        <v>-3.6000000000000001</v>
      </c>
      <c r="I1347" s="243"/>
      <c r="J1347" s="239"/>
      <c r="K1347" s="239"/>
      <c r="L1347" s="244"/>
      <c r="M1347" s="245"/>
      <c r="N1347" s="246"/>
      <c r="O1347" s="246"/>
      <c r="P1347" s="246"/>
      <c r="Q1347" s="246"/>
      <c r="R1347" s="246"/>
      <c r="S1347" s="246"/>
      <c r="T1347" s="24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8" t="s">
        <v>170</v>
      </c>
      <c r="AU1347" s="248" t="s">
        <v>84</v>
      </c>
      <c r="AV1347" s="14" t="s">
        <v>84</v>
      </c>
      <c r="AW1347" s="14" t="s">
        <v>35</v>
      </c>
      <c r="AX1347" s="14" t="s">
        <v>74</v>
      </c>
      <c r="AY1347" s="248" t="s">
        <v>158</v>
      </c>
    </row>
    <row r="1348" s="14" customFormat="1">
      <c r="A1348" s="14"/>
      <c r="B1348" s="238"/>
      <c r="C1348" s="239"/>
      <c r="D1348" s="221" t="s">
        <v>170</v>
      </c>
      <c r="E1348" s="240" t="s">
        <v>19</v>
      </c>
      <c r="F1348" s="241" t="s">
        <v>1240</v>
      </c>
      <c r="G1348" s="239"/>
      <c r="H1348" s="242">
        <v>-11.625</v>
      </c>
      <c r="I1348" s="243"/>
      <c r="J1348" s="239"/>
      <c r="K1348" s="239"/>
      <c r="L1348" s="244"/>
      <c r="M1348" s="245"/>
      <c r="N1348" s="246"/>
      <c r="O1348" s="246"/>
      <c r="P1348" s="246"/>
      <c r="Q1348" s="246"/>
      <c r="R1348" s="246"/>
      <c r="S1348" s="246"/>
      <c r="T1348" s="24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8" t="s">
        <v>170</v>
      </c>
      <c r="AU1348" s="248" t="s">
        <v>84</v>
      </c>
      <c r="AV1348" s="14" t="s">
        <v>84</v>
      </c>
      <c r="AW1348" s="14" t="s">
        <v>35</v>
      </c>
      <c r="AX1348" s="14" t="s">
        <v>74</v>
      </c>
      <c r="AY1348" s="248" t="s">
        <v>158</v>
      </c>
    </row>
    <row r="1349" s="16" customFormat="1">
      <c r="A1349" s="16"/>
      <c r="B1349" s="261"/>
      <c r="C1349" s="262"/>
      <c r="D1349" s="221" t="s">
        <v>170</v>
      </c>
      <c r="E1349" s="263" t="s">
        <v>19</v>
      </c>
      <c r="F1349" s="264" t="s">
        <v>187</v>
      </c>
      <c r="G1349" s="262"/>
      <c r="H1349" s="265">
        <v>56.358000000000018</v>
      </c>
      <c r="I1349" s="266"/>
      <c r="J1349" s="262"/>
      <c r="K1349" s="262"/>
      <c r="L1349" s="267"/>
      <c r="M1349" s="268"/>
      <c r="N1349" s="269"/>
      <c r="O1349" s="269"/>
      <c r="P1349" s="269"/>
      <c r="Q1349" s="269"/>
      <c r="R1349" s="269"/>
      <c r="S1349" s="269"/>
      <c r="T1349" s="270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71" t="s">
        <v>170</v>
      </c>
      <c r="AU1349" s="271" t="s">
        <v>84</v>
      </c>
      <c r="AV1349" s="16" t="s">
        <v>188</v>
      </c>
      <c r="AW1349" s="16" t="s">
        <v>35</v>
      </c>
      <c r="AX1349" s="16" t="s">
        <v>74</v>
      </c>
      <c r="AY1349" s="271" t="s">
        <v>158</v>
      </c>
    </row>
    <row r="1350" s="13" customFormat="1">
      <c r="A1350" s="13"/>
      <c r="B1350" s="228"/>
      <c r="C1350" s="229"/>
      <c r="D1350" s="221" t="s">
        <v>170</v>
      </c>
      <c r="E1350" s="230" t="s">
        <v>19</v>
      </c>
      <c r="F1350" s="231" t="s">
        <v>598</v>
      </c>
      <c r="G1350" s="229"/>
      <c r="H1350" s="230" t="s">
        <v>19</v>
      </c>
      <c r="I1350" s="232"/>
      <c r="J1350" s="229"/>
      <c r="K1350" s="229"/>
      <c r="L1350" s="233"/>
      <c r="M1350" s="234"/>
      <c r="N1350" s="235"/>
      <c r="O1350" s="235"/>
      <c r="P1350" s="235"/>
      <c r="Q1350" s="235"/>
      <c r="R1350" s="235"/>
      <c r="S1350" s="235"/>
      <c r="T1350" s="236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7" t="s">
        <v>170</v>
      </c>
      <c r="AU1350" s="237" t="s">
        <v>84</v>
      </c>
      <c r="AV1350" s="13" t="s">
        <v>82</v>
      </c>
      <c r="AW1350" s="13" t="s">
        <v>35</v>
      </c>
      <c r="AX1350" s="13" t="s">
        <v>74</v>
      </c>
      <c r="AY1350" s="237" t="s">
        <v>158</v>
      </c>
    </row>
    <row r="1351" s="14" customFormat="1">
      <c r="A1351" s="14"/>
      <c r="B1351" s="238"/>
      <c r="C1351" s="239"/>
      <c r="D1351" s="221" t="s">
        <v>170</v>
      </c>
      <c r="E1351" s="240" t="s">
        <v>19</v>
      </c>
      <c r="F1351" s="241" t="s">
        <v>1241</v>
      </c>
      <c r="G1351" s="239"/>
      <c r="H1351" s="242">
        <v>141.024</v>
      </c>
      <c r="I1351" s="243"/>
      <c r="J1351" s="239"/>
      <c r="K1351" s="239"/>
      <c r="L1351" s="244"/>
      <c r="M1351" s="245"/>
      <c r="N1351" s="246"/>
      <c r="O1351" s="246"/>
      <c r="P1351" s="246"/>
      <c r="Q1351" s="246"/>
      <c r="R1351" s="246"/>
      <c r="S1351" s="246"/>
      <c r="T1351" s="24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8" t="s">
        <v>170</v>
      </c>
      <c r="AU1351" s="248" t="s">
        <v>84</v>
      </c>
      <c r="AV1351" s="14" t="s">
        <v>84</v>
      </c>
      <c r="AW1351" s="14" t="s">
        <v>35</v>
      </c>
      <c r="AX1351" s="14" t="s">
        <v>74</v>
      </c>
      <c r="AY1351" s="248" t="s">
        <v>158</v>
      </c>
    </row>
    <row r="1352" s="14" customFormat="1">
      <c r="A1352" s="14"/>
      <c r="B1352" s="238"/>
      <c r="C1352" s="239"/>
      <c r="D1352" s="221" t="s">
        <v>170</v>
      </c>
      <c r="E1352" s="240" t="s">
        <v>19</v>
      </c>
      <c r="F1352" s="241" t="s">
        <v>681</v>
      </c>
      <c r="G1352" s="239"/>
      <c r="H1352" s="242">
        <v>2.2930000000000001</v>
      </c>
      <c r="I1352" s="243"/>
      <c r="J1352" s="239"/>
      <c r="K1352" s="239"/>
      <c r="L1352" s="244"/>
      <c r="M1352" s="245"/>
      <c r="N1352" s="246"/>
      <c r="O1352" s="246"/>
      <c r="P1352" s="246"/>
      <c r="Q1352" s="246"/>
      <c r="R1352" s="246"/>
      <c r="S1352" s="246"/>
      <c r="T1352" s="24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8" t="s">
        <v>170</v>
      </c>
      <c r="AU1352" s="248" t="s">
        <v>84</v>
      </c>
      <c r="AV1352" s="14" t="s">
        <v>84</v>
      </c>
      <c r="AW1352" s="14" t="s">
        <v>35</v>
      </c>
      <c r="AX1352" s="14" t="s">
        <v>74</v>
      </c>
      <c r="AY1352" s="248" t="s">
        <v>158</v>
      </c>
    </row>
    <row r="1353" s="14" customFormat="1">
      <c r="A1353" s="14"/>
      <c r="B1353" s="238"/>
      <c r="C1353" s="239"/>
      <c r="D1353" s="221" t="s">
        <v>170</v>
      </c>
      <c r="E1353" s="240" t="s">
        <v>19</v>
      </c>
      <c r="F1353" s="241" t="s">
        <v>1242</v>
      </c>
      <c r="G1353" s="239"/>
      <c r="H1353" s="242">
        <v>-7.4779999999999998</v>
      </c>
      <c r="I1353" s="243"/>
      <c r="J1353" s="239"/>
      <c r="K1353" s="239"/>
      <c r="L1353" s="244"/>
      <c r="M1353" s="245"/>
      <c r="N1353" s="246"/>
      <c r="O1353" s="246"/>
      <c r="P1353" s="246"/>
      <c r="Q1353" s="246"/>
      <c r="R1353" s="246"/>
      <c r="S1353" s="246"/>
      <c r="T1353" s="24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48" t="s">
        <v>170</v>
      </c>
      <c r="AU1353" s="248" t="s">
        <v>84</v>
      </c>
      <c r="AV1353" s="14" t="s">
        <v>84</v>
      </c>
      <c r="AW1353" s="14" t="s">
        <v>35</v>
      </c>
      <c r="AX1353" s="14" t="s">
        <v>74</v>
      </c>
      <c r="AY1353" s="248" t="s">
        <v>158</v>
      </c>
    </row>
    <row r="1354" s="14" customFormat="1">
      <c r="A1354" s="14"/>
      <c r="B1354" s="238"/>
      <c r="C1354" s="239"/>
      <c r="D1354" s="221" t="s">
        <v>170</v>
      </c>
      <c r="E1354" s="240" t="s">
        <v>19</v>
      </c>
      <c r="F1354" s="241" t="s">
        <v>1243</v>
      </c>
      <c r="G1354" s="239"/>
      <c r="H1354" s="242">
        <v>-2.7719999999999998</v>
      </c>
      <c r="I1354" s="243"/>
      <c r="J1354" s="239"/>
      <c r="K1354" s="239"/>
      <c r="L1354" s="244"/>
      <c r="M1354" s="245"/>
      <c r="N1354" s="246"/>
      <c r="O1354" s="246"/>
      <c r="P1354" s="246"/>
      <c r="Q1354" s="246"/>
      <c r="R1354" s="246"/>
      <c r="S1354" s="246"/>
      <c r="T1354" s="24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8" t="s">
        <v>170</v>
      </c>
      <c r="AU1354" s="248" t="s">
        <v>84</v>
      </c>
      <c r="AV1354" s="14" t="s">
        <v>84</v>
      </c>
      <c r="AW1354" s="14" t="s">
        <v>35</v>
      </c>
      <c r="AX1354" s="14" t="s">
        <v>74</v>
      </c>
      <c r="AY1354" s="248" t="s">
        <v>158</v>
      </c>
    </row>
    <row r="1355" s="14" customFormat="1">
      <c r="A1355" s="14"/>
      <c r="B1355" s="238"/>
      <c r="C1355" s="239"/>
      <c r="D1355" s="221" t="s">
        <v>170</v>
      </c>
      <c r="E1355" s="240" t="s">
        <v>19</v>
      </c>
      <c r="F1355" s="241" t="s">
        <v>1244</v>
      </c>
      <c r="G1355" s="239"/>
      <c r="H1355" s="242">
        <v>57.82</v>
      </c>
      <c r="I1355" s="243"/>
      <c r="J1355" s="239"/>
      <c r="K1355" s="239"/>
      <c r="L1355" s="244"/>
      <c r="M1355" s="245"/>
      <c r="N1355" s="246"/>
      <c r="O1355" s="246"/>
      <c r="P1355" s="246"/>
      <c r="Q1355" s="246"/>
      <c r="R1355" s="246"/>
      <c r="S1355" s="246"/>
      <c r="T1355" s="24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48" t="s">
        <v>170</v>
      </c>
      <c r="AU1355" s="248" t="s">
        <v>84</v>
      </c>
      <c r="AV1355" s="14" t="s">
        <v>84</v>
      </c>
      <c r="AW1355" s="14" t="s">
        <v>35</v>
      </c>
      <c r="AX1355" s="14" t="s">
        <v>74</v>
      </c>
      <c r="AY1355" s="248" t="s">
        <v>158</v>
      </c>
    </row>
    <row r="1356" s="16" customFormat="1">
      <c r="A1356" s="16"/>
      <c r="B1356" s="261"/>
      <c r="C1356" s="262"/>
      <c r="D1356" s="221" t="s">
        <v>170</v>
      </c>
      <c r="E1356" s="263" t="s">
        <v>19</v>
      </c>
      <c r="F1356" s="264" t="s">
        <v>187</v>
      </c>
      <c r="G1356" s="262"/>
      <c r="H1356" s="265">
        <v>190.887</v>
      </c>
      <c r="I1356" s="266"/>
      <c r="J1356" s="262"/>
      <c r="K1356" s="262"/>
      <c r="L1356" s="267"/>
      <c r="M1356" s="268"/>
      <c r="N1356" s="269"/>
      <c r="O1356" s="269"/>
      <c r="P1356" s="269"/>
      <c r="Q1356" s="269"/>
      <c r="R1356" s="269"/>
      <c r="S1356" s="269"/>
      <c r="T1356" s="270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1" t="s">
        <v>170</v>
      </c>
      <c r="AU1356" s="271" t="s">
        <v>84</v>
      </c>
      <c r="AV1356" s="16" t="s">
        <v>188</v>
      </c>
      <c r="AW1356" s="16" t="s">
        <v>35</v>
      </c>
      <c r="AX1356" s="16" t="s">
        <v>74</v>
      </c>
      <c r="AY1356" s="271" t="s">
        <v>158</v>
      </c>
    </row>
    <row r="1357" s="13" customFormat="1">
      <c r="A1357" s="13"/>
      <c r="B1357" s="228"/>
      <c r="C1357" s="229"/>
      <c r="D1357" s="221" t="s">
        <v>170</v>
      </c>
      <c r="E1357" s="230" t="s">
        <v>19</v>
      </c>
      <c r="F1357" s="231" t="s">
        <v>341</v>
      </c>
      <c r="G1357" s="229"/>
      <c r="H1357" s="230" t="s">
        <v>19</v>
      </c>
      <c r="I1357" s="232"/>
      <c r="J1357" s="229"/>
      <c r="K1357" s="229"/>
      <c r="L1357" s="233"/>
      <c r="M1357" s="234"/>
      <c r="N1357" s="235"/>
      <c r="O1357" s="235"/>
      <c r="P1357" s="235"/>
      <c r="Q1357" s="235"/>
      <c r="R1357" s="235"/>
      <c r="S1357" s="235"/>
      <c r="T1357" s="23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7" t="s">
        <v>170</v>
      </c>
      <c r="AU1357" s="237" t="s">
        <v>84</v>
      </c>
      <c r="AV1357" s="13" t="s">
        <v>82</v>
      </c>
      <c r="AW1357" s="13" t="s">
        <v>35</v>
      </c>
      <c r="AX1357" s="13" t="s">
        <v>74</v>
      </c>
      <c r="AY1357" s="237" t="s">
        <v>158</v>
      </c>
    </row>
    <row r="1358" s="14" customFormat="1">
      <c r="A1358" s="14"/>
      <c r="B1358" s="238"/>
      <c r="C1358" s="239"/>
      <c r="D1358" s="221" t="s">
        <v>170</v>
      </c>
      <c r="E1358" s="240" t="s">
        <v>19</v>
      </c>
      <c r="F1358" s="241" t="s">
        <v>1245</v>
      </c>
      <c r="G1358" s="239"/>
      <c r="H1358" s="242">
        <v>83.694000000000003</v>
      </c>
      <c r="I1358" s="243"/>
      <c r="J1358" s="239"/>
      <c r="K1358" s="239"/>
      <c r="L1358" s="244"/>
      <c r="M1358" s="245"/>
      <c r="N1358" s="246"/>
      <c r="O1358" s="246"/>
      <c r="P1358" s="246"/>
      <c r="Q1358" s="246"/>
      <c r="R1358" s="246"/>
      <c r="S1358" s="246"/>
      <c r="T1358" s="247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8" t="s">
        <v>170</v>
      </c>
      <c r="AU1358" s="248" t="s">
        <v>84</v>
      </c>
      <c r="AV1358" s="14" t="s">
        <v>84</v>
      </c>
      <c r="AW1358" s="14" t="s">
        <v>35</v>
      </c>
      <c r="AX1358" s="14" t="s">
        <v>74</v>
      </c>
      <c r="AY1358" s="248" t="s">
        <v>158</v>
      </c>
    </row>
    <row r="1359" s="14" customFormat="1">
      <c r="A1359" s="14"/>
      <c r="B1359" s="238"/>
      <c r="C1359" s="239"/>
      <c r="D1359" s="221" t="s">
        <v>170</v>
      </c>
      <c r="E1359" s="240" t="s">
        <v>19</v>
      </c>
      <c r="F1359" s="241" t="s">
        <v>1246</v>
      </c>
      <c r="G1359" s="239"/>
      <c r="H1359" s="242">
        <v>0.51000000000000001</v>
      </c>
      <c r="I1359" s="243"/>
      <c r="J1359" s="239"/>
      <c r="K1359" s="239"/>
      <c r="L1359" s="244"/>
      <c r="M1359" s="245"/>
      <c r="N1359" s="246"/>
      <c r="O1359" s="246"/>
      <c r="P1359" s="246"/>
      <c r="Q1359" s="246"/>
      <c r="R1359" s="246"/>
      <c r="S1359" s="246"/>
      <c r="T1359" s="24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8" t="s">
        <v>170</v>
      </c>
      <c r="AU1359" s="248" t="s">
        <v>84</v>
      </c>
      <c r="AV1359" s="14" t="s">
        <v>84</v>
      </c>
      <c r="AW1359" s="14" t="s">
        <v>35</v>
      </c>
      <c r="AX1359" s="14" t="s">
        <v>74</v>
      </c>
      <c r="AY1359" s="248" t="s">
        <v>158</v>
      </c>
    </row>
    <row r="1360" s="14" customFormat="1">
      <c r="A1360" s="14"/>
      <c r="B1360" s="238"/>
      <c r="C1360" s="239"/>
      <c r="D1360" s="221" t="s">
        <v>170</v>
      </c>
      <c r="E1360" s="240" t="s">
        <v>19</v>
      </c>
      <c r="F1360" s="241" t="s">
        <v>1247</v>
      </c>
      <c r="G1360" s="239"/>
      <c r="H1360" s="242">
        <v>-2.7000000000000002</v>
      </c>
      <c r="I1360" s="243"/>
      <c r="J1360" s="239"/>
      <c r="K1360" s="239"/>
      <c r="L1360" s="244"/>
      <c r="M1360" s="245"/>
      <c r="N1360" s="246"/>
      <c r="O1360" s="246"/>
      <c r="P1360" s="246"/>
      <c r="Q1360" s="246"/>
      <c r="R1360" s="246"/>
      <c r="S1360" s="246"/>
      <c r="T1360" s="24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8" t="s">
        <v>170</v>
      </c>
      <c r="AU1360" s="248" t="s">
        <v>84</v>
      </c>
      <c r="AV1360" s="14" t="s">
        <v>84</v>
      </c>
      <c r="AW1360" s="14" t="s">
        <v>35</v>
      </c>
      <c r="AX1360" s="14" t="s">
        <v>74</v>
      </c>
      <c r="AY1360" s="248" t="s">
        <v>158</v>
      </c>
    </row>
    <row r="1361" s="14" customFormat="1">
      <c r="A1361" s="14"/>
      <c r="B1361" s="238"/>
      <c r="C1361" s="239"/>
      <c r="D1361" s="221" t="s">
        <v>170</v>
      </c>
      <c r="E1361" s="240" t="s">
        <v>19</v>
      </c>
      <c r="F1361" s="241" t="s">
        <v>1248</v>
      </c>
      <c r="G1361" s="239"/>
      <c r="H1361" s="242">
        <v>-7.3650000000000002</v>
      </c>
      <c r="I1361" s="243"/>
      <c r="J1361" s="239"/>
      <c r="K1361" s="239"/>
      <c r="L1361" s="244"/>
      <c r="M1361" s="245"/>
      <c r="N1361" s="246"/>
      <c r="O1361" s="246"/>
      <c r="P1361" s="246"/>
      <c r="Q1361" s="246"/>
      <c r="R1361" s="246"/>
      <c r="S1361" s="246"/>
      <c r="T1361" s="24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8" t="s">
        <v>170</v>
      </c>
      <c r="AU1361" s="248" t="s">
        <v>84</v>
      </c>
      <c r="AV1361" s="14" t="s">
        <v>84</v>
      </c>
      <c r="AW1361" s="14" t="s">
        <v>35</v>
      </c>
      <c r="AX1361" s="14" t="s">
        <v>74</v>
      </c>
      <c r="AY1361" s="248" t="s">
        <v>158</v>
      </c>
    </row>
    <row r="1362" s="14" customFormat="1">
      <c r="A1362" s="14"/>
      <c r="B1362" s="238"/>
      <c r="C1362" s="239"/>
      <c r="D1362" s="221" t="s">
        <v>170</v>
      </c>
      <c r="E1362" s="240" t="s">
        <v>19</v>
      </c>
      <c r="F1362" s="241" t="s">
        <v>1249</v>
      </c>
      <c r="G1362" s="239"/>
      <c r="H1362" s="242">
        <v>-5.1230000000000002</v>
      </c>
      <c r="I1362" s="243"/>
      <c r="J1362" s="239"/>
      <c r="K1362" s="239"/>
      <c r="L1362" s="244"/>
      <c r="M1362" s="245"/>
      <c r="N1362" s="246"/>
      <c r="O1362" s="246"/>
      <c r="P1362" s="246"/>
      <c r="Q1362" s="246"/>
      <c r="R1362" s="246"/>
      <c r="S1362" s="246"/>
      <c r="T1362" s="24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8" t="s">
        <v>170</v>
      </c>
      <c r="AU1362" s="248" t="s">
        <v>84</v>
      </c>
      <c r="AV1362" s="14" t="s">
        <v>84</v>
      </c>
      <c r="AW1362" s="14" t="s">
        <v>35</v>
      </c>
      <c r="AX1362" s="14" t="s">
        <v>74</v>
      </c>
      <c r="AY1362" s="248" t="s">
        <v>158</v>
      </c>
    </row>
    <row r="1363" s="16" customFormat="1">
      <c r="A1363" s="16"/>
      <c r="B1363" s="261"/>
      <c r="C1363" s="262"/>
      <c r="D1363" s="221" t="s">
        <v>170</v>
      </c>
      <c r="E1363" s="263" t="s">
        <v>19</v>
      </c>
      <c r="F1363" s="264" t="s">
        <v>187</v>
      </c>
      <c r="G1363" s="262"/>
      <c r="H1363" s="265">
        <v>69.016000000000005</v>
      </c>
      <c r="I1363" s="266"/>
      <c r="J1363" s="262"/>
      <c r="K1363" s="262"/>
      <c r="L1363" s="267"/>
      <c r="M1363" s="268"/>
      <c r="N1363" s="269"/>
      <c r="O1363" s="269"/>
      <c r="P1363" s="269"/>
      <c r="Q1363" s="269"/>
      <c r="R1363" s="269"/>
      <c r="S1363" s="269"/>
      <c r="T1363" s="270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71" t="s">
        <v>170</v>
      </c>
      <c r="AU1363" s="271" t="s">
        <v>84</v>
      </c>
      <c r="AV1363" s="16" t="s">
        <v>188</v>
      </c>
      <c r="AW1363" s="16" t="s">
        <v>35</v>
      </c>
      <c r="AX1363" s="16" t="s">
        <v>74</v>
      </c>
      <c r="AY1363" s="271" t="s">
        <v>158</v>
      </c>
    </row>
    <row r="1364" s="13" customFormat="1">
      <c r="A1364" s="13"/>
      <c r="B1364" s="228"/>
      <c r="C1364" s="229"/>
      <c r="D1364" s="221" t="s">
        <v>170</v>
      </c>
      <c r="E1364" s="230" t="s">
        <v>19</v>
      </c>
      <c r="F1364" s="231" t="s">
        <v>548</v>
      </c>
      <c r="G1364" s="229"/>
      <c r="H1364" s="230" t="s">
        <v>19</v>
      </c>
      <c r="I1364" s="232"/>
      <c r="J1364" s="229"/>
      <c r="K1364" s="229"/>
      <c r="L1364" s="233"/>
      <c r="M1364" s="234"/>
      <c r="N1364" s="235"/>
      <c r="O1364" s="235"/>
      <c r="P1364" s="235"/>
      <c r="Q1364" s="235"/>
      <c r="R1364" s="235"/>
      <c r="S1364" s="235"/>
      <c r="T1364" s="236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7" t="s">
        <v>170</v>
      </c>
      <c r="AU1364" s="237" t="s">
        <v>84</v>
      </c>
      <c r="AV1364" s="13" t="s">
        <v>82</v>
      </c>
      <c r="AW1364" s="13" t="s">
        <v>35</v>
      </c>
      <c r="AX1364" s="13" t="s">
        <v>74</v>
      </c>
      <c r="AY1364" s="237" t="s">
        <v>158</v>
      </c>
    </row>
    <row r="1365" s="14" customFormat="1">
      <c r="A1365" s="14"/>
      <c r="B1365" s="238"/>
      <c r="C1365" s="239"/>
      <c r="D1365" s="221" t="s">
        <v>170</v>
      </c>
      <c r="E1365" s="240" t="s">
        <v>19</v>
      </c>
      <c r="F1365" s="241" t="s">
        <v>1250</v>
      </c>
      <c r="G1365" s="239"/>
      <c r="H1365" s="242">
        <v>82.741</v>
      </c>
      <c r="I1365" s="243"/>
      <c r="J1365" s="239"/>
      <c r="K1365" s="239"/>
      <c r="L1365" s="244"/>
      <c r="M1365" s="245"/>
      <c r="N1365" s="246"/>
      <c r="O1365" s="246"/>
      <c r="P1365" s="246"/>
      <c r="Q1365" s="246"/>
      <c r="R1365" s="246"/>
      <c r="S1365" s="246"/>
      <c r="T1365" s="247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8" t="s">
        <v>170</v>
      </c>
      <c r="AU1365" s="248" t="s">
        <v>84</v>
      </c>
      <c r="AV1365" s="14" t="s">
        <v>84</v>
      </c>
      <c r="AW1365" s="14" t="s">
        <v>35</v>
      </c>
      <c r="AX1365" s="14" t="s">
        <v>74</v>
      </c>
      <c r="AY1365" s="248" t="s">
        <v>158</v>
      </c>
    </row>
    <row r="1366" s="14" customFormat="1">
      <c r="A1366" s="14"/>
      <c r="B1366" s="238"/>
      <c r="C1366" s="239"/>
      <c r="D1366" s="221" t="s">
        <v>170</v>
      </c>
      <c r="E1366" s="240" t="s">
        <v>19</v>
      </c>
      <c r="F1366" s="241" t="s">
        <v>1238</v>
      </c>
      <c r="G1366" s="239"/>
      <c r="H1366" s="242">
        <v>-3.96</v>
      </c>
      <c r="I1366" s="243"/>
      <c r="J1366" s="239"/>
      <c r="K1366" s="239"/>
      <c r="L1366" s="244"/>
      <c r="M1366" s="245"/>
      <c r="N1366" s="246"/>
      <c r="O1366" s="246"/>
      <c r="P1366" s="246"/>
      <c r="Q1366" s="246"/>
      <c r="R1366" s="246"/>
      <c r="S1366" s="246"/>
      <c r="T1366" s="24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8" t="s">
        <v>170</v>
      </c>
      <c r="AU1366" s="248" t="s">
        <v>84</v>
      </c>
      <c r="AV1366" s="14" t="s">
        <v>84</v>
      </c>
      <c r="AW1366" s="14" t="s">
        <v>35</v>
      </c>
      <c r="AX1366" s="14" t="s">
        <v>74</v>
      </c>
      <c r="AY1366" s="248" t="s">
        <v>158</v>
      </c>
    </row>
    <row r="1367" s="14" customFormat="1">
      <c r="A1367" s="14"/>
      <c r="B1367" s="238"/>
      <c r="C1367" s="239"/>
      <c r="D1367" s="221" t="s">
        <v>170</v>
      </c>
      <c r="E1367" s="240" t="s">
        <v>19</v>
      </c>
      <c r="F1367" s="241" t="s">
        <v>1251</v>
      </c>
      <c r="G1367" s="239"/>
      <c r="H1367" s="242">
        <v>-4.96</v>
      </c>
      <c r="I1367" s="243"/>
      <c r="J1367" s="239"/>
      <c r="K1367" s="239"/>
      <c r="L1367" s="244"/>
      <c r="M1367" s="245"/>
      <c r="N1367" s="246"/>
      <c r="O1367" s="246"/>
      <c r="P1367" s="246"/>
      <c r="Q1367" s="246"/>
      <c r="R1367" s="246"/>
      <c r="S1367" s="246"/>
      <c r="T1367" s="247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48" t="s">
        <v>170</v>
      </c>
      <c r="AU1367" s="248" t="s">
        <v>84</v>
      </c>
      <c r="AV1367" s="14" t="s">
        <v>84</v>
      </c>
      <c r="AW1367" s="14" t="s">
        <v>35</v>
      </c>
      <c r="AX1367" s="14" t="s">
        <v>74</v>
      </c>
      <c r="AY1367" s="248" t="s">
        <v>158</v>
      </c>
    </row>
    <row r="1368" s="16" customFormat="1">
      <c r="A1368" s="16"/>
      <c r="B1368" s="261"/>
      <c r="C1368" s="262"/>
      <c r="D1368" s="221" t="s">
        <v>170</v>
      </c>
      <c r="E1368" s="263" t="s">
        <v>19</v>
      </c>
      <c r="F1368" s="264" t="s">
        <v>187</v>
      </c>
      <c r="G1368" s="262"/>
      <c r="H1368" s="265">
        <v>73.821000000000012</v>
      </c>
      <c r="I1368" s="266"/>
      <c r="J1368" s="262"/>
      <c r="K1368" s="262"/>
      <c r="L1368" s="267"/>
      <c r="M1368" s="268"/>
      <c r="N1368" s="269"/>
      <c r="O1368" s="269"/>
      <c r="P1368" s="269"/>
      <c r="Q1368" s="269"/>
      <c r="R1368" s="269"/>
      <c r="S1368" s="269"/>
      <c r="T1368" s="270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1" t="s">
        <v>170</v>
      </c>
      <c r="AU1368" s="271" t="s">
        <v>84</v>
      </c>
      <c r="AV1368" s="16" t="s">
        <v>188</v>
      </c>
      <c r="AW1368" s="16" t="s">
        <v>35</v>
      </c>
      <c r="AX1368" s="16" t="s">
        <v>74</v>
      </c>
      <c r="AY1368" s="271" t="s">
        <v>158</v>
      </c>
    </row>
    <row r="1369" s="13" customFormat="1">
      <c r="A1369" s="13"/>
      <c r="B1369" s="228"/>
      <c r="C1369" s="229"/>
      <c r="D1369" s="221" t="s">
        <v>170</v>
      </c>
      <c r="E1369" s="230" t="s">
        <v>19</v>
      </c>
      <c r="F1369" s="231" t="s">
        <v>265</v>
      </c>
      <c r="G1369" s="229"/>
      <c r="H1369" s="230" t="s">
        <v>19</v>
      </c>
      <c r="I1369" s="232"/>
      <c r="J1369" s="229"/>
      <c r="K1369" s="229"/>
      <c r="L1369" s="233"/>
      <c r="M1369" s="234"/>
      <c r="N1369" s="235"/>
      <c r="O1369" s="235"/>
      <c r="P1369" s="235"/>
      <c r="Q1369" s="235"/>
      <c r="R1369" s="235"/>
      <c r="S1369" s="235"/>
      <c r="T1369" s="236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7" t="s">
        <v>170</v>
      </c>
      <c r="AU1369" s="237" t="s">
        <v>84</v>
      </c>
      <c r="AV1369" s="13" t="s">
        <v>82</v>
      </c>
      <c r="AW1369" s="13" t="s">
        <v>35</v>
      </c>
      <c r="AX1369" s="13" t="s">
        <v>74</v>
      </c>
      <c r="AY1369" s="237" t="s">
        <v>158</v>
      </c>
    </row>
    <row r="1370" s="14" customFormat="1">
      <c r="A1370" s="14"/>
      <c r="B1370" s="238"/>
      <c r="C1370" s="239"/>
      <c r="D1370" s="221" t="s">
        <v>170</v>
      </c>
      <c r="E1370" s="240" t="s">
        <v>19</v>
      </c>
      <c r="F1370" s="241" t="s">
        <v>1252</v>
      </c>
      <c r="G1370" s="239"/>
      <c r="H1370" s="242">
        <v>210.113</v>
      </c>
      <c r="I1370" s="243"/>
      <c r="J1370" s="239"/>
      <c r="K1370" s="239"/>
      <c r="L1370" s="244"/>
      <c r="M1370" s="245"/>
      <c r="N1370" s="246"/>
      <c r="O1370" s="246"/>
      <c r="P1370" s="246"/>
      <c r="Q1370" s="246"/>
      <c r="R1370" s="246"/>
      <c r="S1370" s="246"/>
      <c r="T1370" s="247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8" t="s">
        <v>170</v>
      </c>
      <c r="AU1370" s="248" t="s">
        <v>84</v>
      </c>
      <c r="AV1370" s="14" t="s">
        <v>84</v>
      </c>
      <c r="AW1370" s="14" t="s">
        <v>35</v>
      </c>
      <c r="AX1370" s="14" t="s">
        <v>74</v>
      </c>
      <c r="AY1370" s="248" t="s">
        <v>158</v>
      </c>
    </row>
    <row r="1371" s="14" customFormat="1">
      <c r="A1371" s="14"/>
      <c r="B1371" s="238"/>
      <c r="C1371" s="239"/>
      <c r="D1371" s="221" t="s">
        <v>170</v>
      </c>
      <c r="E1371" s="240" t="s">
        <v>19</v>
      </c>
      <c r="F1371" s="241" t="s">
        <v>690</v>
      </c>
      <c r="G1371" s="239"/>
      <c r="H1371" s="242">
        <v>9.8000000000000007</v>
      </c>
      <c r="I1371" s="243"/>
      <c r="J1371" s="239"/>
      <c r="K1371" s="239"/>
      <c r="L1371" s="244"/>
      <c r="M1371" s="245"/>
      <c r="N1371" s="246"/>
      <c r="O1371" s="246"/>
      <c r="P1371" s="246"/>
      <c r="Q1371" s="246"/>
      <c r="R1371" s="246"/>
      <c r="S1371" s="246"/>
      <c r="T1371" s="24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48" t="s">
        <v>170</v>
      </c>
      <c r="AU1371" s="248" t="s">
        <v>84</v>
      </c>
      <c r="AV1371" s="14" t="s">
        <v>84</v>
      </c>
      <c r="AW1371" s="14" t="s">
        <v>35</v>
      </c>
      <c r="AX1371" s="14" t="s">
        <v>74</v>
      </c>
      <c r="AY1371" s="248" t="s">
        <v>158</v>
      </c>
    </row>
    <row r="1372" s="14" customFormat="1">
      <c r="A1372" s="14"/>
      <c r="B1372" s="238"/>
      <c r="C1372" s="239"/>
      <c r="D1372" s="221" t="s">
        <v>170</v>
      </c>
      <c r="E1372" s="240" t="s">
        <v>19</v>
      </c>
      <c r="F1372" s="241" t="s">
        <v>1253</v>
      </c>
      <c r="G1372" s="239"/>
      <c r="H1372" s="242">
        <v>1.9350000000000001</v>
      </c>
      <c r="I1372" s="243"/>
      <c r="J1372" s="239"/>
      <c r="K1372" s="239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8" t="s">
        <v>170</v>
      </c>
      <c r="AU1372" s="248" t="s">
        <v>84</v>
      </c>
      <c r="AV1372" s="14" t="s">
        <v>84</v>
      </c>
      <c r="AW1372" s="14" t="s">
        <v>35</v>
      </c>
      <c r="AX1372" s="14" t="s">
        <v>74</v>
      </c>
      <c r="AY1372" s="248" t="s">
        <v>158</v>
      </c>
    </row>
    <row r="1373" s="14" customFormat="1">
      <c r="A1373" s="14"/>
      <c r="B1373" s="238"/>
      <c r="C1373" s="239"/>
      <c r="D1373" s="221" t="s">
        <v>170</v>
      </c>
      <c r="E1373" s="240" t="s">
        <v>19</v>
      </c>
      <c r="F1373" s="241" t="s">
        <v>1254</v>
      </c>
      <c r="G1373" s="239"/>
      <c r="H1373" s="242">
        <v>-4.2590000000000003</v>
      </c>
      <c r="I1373" s="243"/>
      <c r="J1373" s="239"/>
      <c r="K1373" s="239"/>
      <c r="L1373" s="244"/>
      <c r="M1373" s="245"/>
      <c r="N1373" s="246"/>
      <c r="O1373" s="246"/>
      <c r="P1373" s="246"/>
      <c r="Q1373" s="246"/>
      <c r="R1373" s="246"/>
      <c r="S1373" s="246"/>
      <c r="T1373" s="24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48" t="s">
        <v>170</v>
      </c>
      <c r="AU1373" s="248" t="s">
        <v>84</v>
      </c>
      <c r="AV1373" s="14" t="s">
        <v>84</v>
      </c>
      <c r="AW1373" s="14" t="s">
        <v>35</v>
      </c>
      <c r="AX1373" s="14" t="s">
        <v>74</v>
      </c>
      <c r="AY1373" s="248" t="s">
        <v>158</v>
      </c>
    </row>
    <row r="1374" s="14" customFormat="1">
      <c r="A1374" s="14"/>
      <c r="B1374" s="238"/>
      <c r="C1374" s="239"/>
      <c r="D1374" s="221" t="s">
        <v>170</v>
      </c>
      <c r="E1374" s="240" t="s">
        <v>19</v>
      </c>
      <c r="F1374" s="241" t="s">
        <v>1255</v>
      </c>
      <c r="G1374" s="239"/>
      <c r="H1374" s="242">
        <v>-5.2919999999999998</v>
      </c>
      <c r="I1374" s="243"/>
      <c r="J1374" s="239"/>
      <c r="K1374" s="239"/>
      <c r="L1374" s="244"/>
      <c r="M1374" s="245"/>
      <c r="N1374" s="246"/>
      <c r="O1374" s="246"/>
      <c r="P1374" s="246"/>
      <c r="Q1374" s="246"/>
      <c r="R1374" s="246"/>
      <c r="S1374" s="246"/>
      <c r="T1374" s="247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8" t="s">
        <v>170</v>
      </c>
      <c r="AU1374" s="248" t="s">
        <v>84</v>
      </c>
      <c r="AV1374" s="14" t="s">
        <v>84</v>
      </c>
      <c r="AW1374" s="14" t="s">
        <v>35</v>
      </c>
      <c r="AX1374" s="14" t="s">
        <v>74</v>
      </c>
      <c r="AY1374" s="248" t="s">
        <v>158</v>
      </c>
    </row>
    <row r="1375" s="14" customFormat="1">
      <c r="A1375" s="14"/>
      <c r="B1375" s="238"/>
      <c r="C1375" s="239"/>
      <c r="D1375" s="221" t="s">
        <v>170</v>
      </c>
      <c r="E1375" s="240" t="s">
        <v>19</v>
      </c>
      <c r="F1375" s="241" t="s">
        <v>1256</v>
      </c>
      <c r="G1375" s="239"/>
      <c r="H1375" s="242">
        <v>-7.0350000000000001</v>
      </c>
      <c r="I1375" s="243"/>
      <c r="J1375" s="239"/>
      <c r="K1375" s="239"/>
      <c r="L1375" s="244"/>
      <c r="M1375" s="245"/>
      <c r="N1375" s="246"/>
      <c r="O1375" s="246"/>
      <c r="P1375" s="246"/>
      <c r="Q1375" s="246"/>
      <c r="R1375" s="246"/>
      <c r="S1375" s="246"/>
      <c r="T1375" s="247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48" t="s">
        <v>170</v>
      </c>
      <c r="AU1375" s="248" t="s">
        <v>84</v>
      </c>
      <c r="AV1375" s="14" t="s">
        <v>84</v>
      </c>
      <c r="AW1375" s="14" t="s">
        <v>35</v>
      </c>
      <c r="AX1375" s="14" t="s">
        <v>74</v>
      </c>
      <c r="AY1375" s="248" t="s">
        <v>158</v>
      </c>
    </row>
    <row r="1376" s="16" customFormat="1">
      <c r="A1376" s="16"/>
      <c r="B1376" s="261"/>
      <c r="C1376" s="262"/>
      <c r="D1376" s="221" t="s">
        <v>170</v>
      </c>
      <c r="E1376" s="263" t="s">
        <v>19</v>
      </c>
      <c r="F1376" s="264" t="s">
        <v>187</v>
      </c>
      <c r="G1376" s="262"/>
      <c r="H1376" s="265">
        <v>205.262</v>
      </c>
      <c r="I1376" s="266"/>
      <c r="J1376" s="262"/>
      <c r="K1376" s="262"/>
      <c r="L1376" s="267"/>
      <c r="M1376" s="268"/>
      <c r="N1376" s="269"/>
      <c r="O1376" s="269"/>
      <c r="P1376" s="269"/>
      <c r="Q1376" s="269"/>
      <c r="R1376" s="269"/>
      <c r="S1376" s="269"/>
      <c r="T1376" s="270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71" t="s">
        <v>170</v>
      </c>
      <c r="AU1376" s="271" t="s">
        <v>84</v>
      </c>
      <c r="AV1376" s="16" t="s">
        <v>188</v>
      </c>
      <c r="AW1376" s="16" t="s">
        <v>35</v>
      </c>
      <c r="AX1376" s="16" t="s">
        <v>74</v>
      </c>
      <c r="AY1376" s="271" t="s">
        <v>158</v>
      </c>
    </row>
    <row r="1377" s="13" customFormat="1">
      <c r="A1377" s="13"/>
      <c r="B1377" s="228"/>
      <c r="C1377" s="229"/>
      <c r="D1377" s="221" t="s">
        <v>170</v>
      </c>
      <c r="E1377" s="230" t="s">
        <v>19</v>
      </c>
      <c r="F1377" s="231" t="s">
        <v>609</v>
      </c>
      <c r="G1377" s="229"/>
      <c r="H1377" s="230" t="s">
        <v>19</v>
      </c>
      <c r="I1377" s="232"/>
      <c r="J1377" s="229"/>
      <c r="K1377" s="229"/>
      <c r="L1377" s="233"/>
      <c r="M1377" s="234"/>
      <c r="N1377" s="235"/>
      <c r="O1377" s="235"/>
      <c r="P1377" s="235"/>
      <c r="Q1377" s="235"/>
      <c r="R1377" s="235"/>
      <c r="S1377" s="235"/>
      <c r="T1377" s="23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7" t="s">
        <v>170</v>
      </c>
      <c r="AU1377" s="237" t="s">
        <v>84</v>
      </c>
      <c r="AV1377" s="13" t="s">
        <v>82</v>
      </c>
      <c r="AW1377" s="13" t="s">
        <v>35</v>
      </c>
      <c r="AX1377" s="13" t="s">
        <v>74</v>
      </c>
      <c r="AY1377" s="237" t="s">
        <v>158</v>
      </c>
    </row>
    <row r="1378" s="14" customFormat="1">
      <c r="A1378" s="14"/>
      <c r="B1378" s="238"/>
      <c r="C1378" s="239"/>
      <c r="D1378" s="221" t="s">
        <v>170</v>
      </c>
      <c r="E1378" s="240" t="s">
        <v>19</v>
      </c>
      <c r="F1378" s="241" t="s">
        <v>1257</v>
      </c>
      <c r="G1378" s="239"/>
      <c r="H1378" s="242">
        <v>44.499000000000002</v>
      </c>
      <c r="I1378" s="243"/>
      <c r="J1378" s="239"/>
      <c r="K1378" s="239"/>
      <c r="L1378" s="244"/>
      <c r="M1378" s="245"/>
      <c r="N1378" s="246"/>
      <c r="O1378" s="246"/>
      <c r="P1378" s="246"/>
      <c r="Q1378" s="246"/>
      <c r="R1378" s="246"/>
      <c r="S1378" s="246"/>
      <c r="T1378" s="24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48" t="s">
        <v>170</v>
      </c>
      <c r="AU1378" s="248" t="s">
        <v>84</v>
      </c>
      <c r="AV1378" s="14" t="s">
        <v>84</v>
      </c>
      <c r="AW1378" s="14" t="s">
        <v>35</v>
      </c>
      <c r="AX1378" s="14" t="s">
        <v>74</v>
      </c>
      <c r="AY1378" s="248" t="s">
        <v>158</v>
      </c>
    </row>
    <row r="1379" s="14" customFormat="1">
      <c r="A1379" s="14"/>
      <c r="B1379" s="238"/>
      <c r="C1379" s="239"/>
      <c r="D1379" s="221" t="s">
        <v>170</v>
      </c>
      <c r="E1379" s="240" t="s">
        <v>19</v>
      </c>
      <c r="F1379" s="241" t="s">
        <v>1258</v>
      </c>
      <c r="G1379" s="239"/>
      <c r="H1379" s="242">
        <v>4.6079999999999997</v>
      </c>
      <c r="I1379" s="243"/>
      <c r="J1379" s="239"/>
      <c r="K1379" s="239"/>
      <c r="L1379" s="244"/>
      <c r="M1379" s="245"/>
      <c r="N1379" s="246"/>
      <c r="O1379" s="246"/>
      <c r="P1379" s="246"/>
      <c r="Q1379" s="246"/>
      <c r="R1379" s="246"/>
      <c r="S1379" s="246"/>
      <c r="T1379" s="24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48" t="s">
        <v>170</v>
      </c>
      <c r="AU1379" s="248" t="s">
        <v>84</v>
      </c>
      <c r="AV1379" s="14" t="s">
        <v>84</v>
      </c>
      <c r="AW1379" s="14" t="s">
        <v>35</v>
      </c>
      <c r="AX1379" s="14" t="s">
        <v>74</v>
      </c>
      <c r="AY1379" s="248" t="s">
        <v>158</v>
      </c>
    </row>
    <row r="1380" s="14" customFormat="1">
      <c r="A1380" s="14"/>
      <c r="B1380" s="238"/>
      <c r="C1380" s="239"/>
      <c r="D1380" s="221" t="s">
        <v>170</v>
      </c>
      <c r="E1380" s="240" t="s">
        <v>19</v>
      </c>
      <c r="F1380" s="241" t="s">
        <v>1259</v>
      </c>
      <c r="G1380" s="239"/>
      <c r="H1380" s="242">
        <v>-10.050000000000001</v>
      </c>
      <c r="I1380" s="243"/>
      <c r="J1380" s="239"/>
      <c r="K1380" s="239"/>
      <c r="L1380" s="244"/>
      <c r="M1380" s="245"/>
      <c r="N1380" s="246"/>
      <c r="O1380" s="246"/>
      <c r="P1380" s="246"/>
      <c r="Q1380" s="246"/>
      <c r="R1380" s="246"/>
      <c r="S1380" s="246"/>
      <c r="T1380" s="247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8" t="s">
        <v>170</v>
      </c>
      <c r="AU1380" s="248" t="s">
        <v>84</v>
      </c>
      <c r="AV1380" s="14" t="s">
        <v>84</v>
      </c>
      <c r="AW1380" s="14" t="s">
        <v>35</v>
      </c>
      <c r="AX1380" s="14" t="s">
        <v>74</v>
      </c>
      <c r="AY1380" s="248" t="s">
        <v>158</v>
      </c>
    </row>
    <row r="1381" s="14" customFormat="1">
      <c r="A1381" s="14"/>
      <c r="B1381" s="238"/>
      <c r="C1381" s="239"/>
      <c r="D1381" s="221" t="s">
        <v>170</v>
      </c>
      <c r="E1381" s="240" t="s">
        <v>19</v>
      </c>
      <c r="F1381" s="241" t="s">
        <v>1260</v>
      </c>
      <c r="G1381" s="239"/>
      <c r="H1381" s="242">
        <v>-1.95</v>
      </c>
      <c r="I1381" s="243"/>
      <c r="J1381" s="239"/>
      <c r="K1381" s="239"/>
      <c r="L1381" s="244"/>
      <c r="M1381" s="245"/>
      <c r="N1381" s="246"/>
      <c r="O1381" s="246"/>
      <c r="P1381" s="246"/>
      <c r="Q1381" s="246"/>
      <c r="R1381" s="246"/>
      <c r="S1381" s="246"/>
      <c r="T1381" s="247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8" t="s">
        <v>170</v>
      </c>
      <c r="AU1381" s="248" t="s">
        <v>84</v>
      </c>
      <c r="AV1381" s="14" t="s">
        <v>84</v>
      </c>
      <c r="AW1381" s="14" t="s">
        <v>35</v>
      </c>
      <c r="AX1381" s="14" t="s">
        <v>74</v>
      </c>
      <c r="AY1381" s="248" t="s">
        <v>158</v>
      </c>
    </row>
    <row r="1382" s="16" customFormat="1">
      <c r="A1382" s="16"/>
      <c r="B1382" s="261"/>
      <c r="C1382" s="262"/>
      <c r="D1382" s="221" t="s">
        <v>170</v>
      </c>
      <c r="E1382" s="263" t="s">
        <v>19</v>
      </c>
      <c r="F1382" s="264" t="s">
        <v>187</v>
      </c>
      <c r="G1382" s="262"/>
      <c r="H1382" s="265">
        <v>37.106999999999999</v>
      </c>
      <c r="I1382" s="266"/>
      <c r="J1382" s="262"/>
      <c r="K1382" s="262"/>
      <c r="L1382" s="267"/>
      <c r="M1382" s="268"/>
      <c r="N1382" s="269"/>
      <c r="O1382" s="269"/>
      <c r="P1382" s="269"/>
      <c r="Q1382" s="269"/>
      <c r="R1382" s="269"/>
      <c r="S1382" s="269"/>
      <c r="T1382" s="270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71" t="s">
        <v>170</v>
      </c>
      <c r="AU1382" s="271" t="s">
        <v>84</v>
      </c>
      <c r="AV1382" s="16" t="s">
        <v>188</v>
      </c>
      <c r="AW1382" s="16" t="s">
        <v>35</v>
      </c>
      <c r="AX1382" s="16" t="s">
        <v>74</v>
      </c>
      <c r="AY1382" s="271" t="s">
        <v>158</v>
      </c>
    </row>
    <row r="1383" s="15" customFormat="1">
      <c r="A1383" s="15"/>
      <c r="B1383" s="249"/>
      <c r="C1383" s="250"/>
      <c r="D1383" s="221" t="s">
        <v>170</v>
      </c>
      <c r="E1383" s="251" t="s">
        <v>19</v>
      </c>
      <c r="F1383" s="252" t="s">
        <v>175</v>
      </c>
      <c r="G1383" s="250"/>
      <c r="H1383" s="253">
        <v>1143.0929999999996</v>
      </c>
      <c r="I1383" s="254"/>
      <c r="J1383" s="250"/>
      <c r="K1383" s="250"/>
      <c r="L1383" s="255"/>
      <c r="M1383" s="256"/>
      <c r="N1383" s="257"/>
      <c r="O1383" s="257"/>
      <c r="P1383" s="257"/>
      <c r="Q1383" s="257"/>
      <c r="R1383" s="257"/>
      <c r="S1383" s="257"/>
      <c r="T1383" s="258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59" t="s">
        <v>170</v>
      </c>
      <c r="AU1383" s="259" t="s">
        <v>84</v>
      </c>
      <c r="AV1383" s="15" t="s">
        <v>165</v>
      </c>
      <c r="AW1383" s="15" t="s">
        <v>35</v>
      </c>
      <c r="AX1383" s="15" t="s">
        <v>82</v>
      </c>
      <c r="AY1383" s="259" t="s">
        <v>158</v>
      </c>
    </row>
    <row r="1384" s="2" customFormat="1" ht="24.15" customHeight="1">
      <c r="A1384" s="41"/>
      <c r="B1384" s="42"/>
      <c r="C1384" s="208" t="s">
        <v>1261</v>
      </c>
      <c r="D1384" s="208" t="s">
        <v>160</v>
      </c>
      <c r="E1384" s="209" t="s">
        <v>1262</v>
      </c>
      <c r="F1384" s="210" t="s">
        <v>1263</v>
      </c>
      <c r="G1384" s="211" t="s">
        <v>105</v>
      </c>
      <c r="H1384" s="212">
        <v>79.637</v>
      </c>
      <c r="I1384" s="213"/>
      <c r="J1384" s="214">
        <f>ROUND(I1384*H1384,2)</f>
        <v>0</v>
      </c>
      <c r="K1384" s="210" t="s">
        <v>164</v>
      </c>
      <c r="L1384" s="47"/>
      <c r="M1384" s="215" t="s">
        <v>19</v>
      </c>
      <c r="N1384" s="216" t="s">
        <v>45</v>
      </c>
      <c r="O1384" s="87"/>
      <c r="P1384" s="217">
        <f>O1384*H1384</f>
        <v>0</v>
      </c>
      <c r="Q1384" s="217">
        <v>0</v>
      </c>
      <c r="R1384" s="217">
        <f>Q1384*H1384</f>
        <v>0</v>
      </c>
      <c r="S1384" s="217">
        <v>0.058999999999999997</v>
      </c>
      <c r="T1384" s="218">
        <f>S1384*H1384</f>
        <v>4.6985830000000002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19" t="s">
        <v>165</v>
      </c>
      <c r="AT1384" s="219" t="s">
        <v>160</v>
      </c>
      <c r="AU1384" s="219" t="s">
        <v>84</v>
      </c>
      <c r="AY1384" s="20" t="s">
        <v>158</v>
      </c>
      <c r="BE1384" s="220">
        <f>IF(N1384="základní",J1384,0)</f>
        <v>0</v>
      </c>
      <c r="BF1384" s="220">
        <f>IF(N1384="snížená",J1384,0)</f>
        <v>0</v>
      </c>
      <c r="BG1384" s="220">
        <f>IF(N1384="zákl. přenesená",J1384,0)</f>
        <v>0</v>
      </c>
      <c r="BH1384" s="220">
        <f>IF(N1384="sníž. přenesená",J1384,0)</f>
        <v>0</v>
      </c>
      <c r="BI1384" s="220">
        <f>IF(N1384="nulová",J1384,0)</f>
        <v>0</v>
      </c>
      <c r="BJ1384" s="20" t="s">
        <v>82</v>
      </c>
      <c r="BK1384" s="220">
        <f>ROUND(I1384*H1384,2)</f>
        <v>0</v>
      </c>
      <c r="BL1384" s="20" t="s">
        <v>165</v>
      </c>
      <c r="BM1384" s="219" t="s">
        <v>1264</v>
      </c>
    </row>
    <row r="1385" s="2" customFormat="1">
      <c r="A1385" s="41"/>
      <c r="B1385" s="42"/>
      <c r="C1385" s="43"/>
      <c r="D1385" s="221" t="s">
        <v>167</v>
      </c>
      <c r="E1385" s="43"/>
      <c r="F1385" s="222" t="s">
        <v>1263</v>
      </c>
      <c r="G1385" s="43"/>
      <c r="H1385" s="43"/>
      <c r="I1385" s="223"/>
      <c r="J1385" s="43"/>
      <c r="K1385" s="43"/>
      <c r="L1385" s="47"/>
      <c r="M1385" s="224"/>
      <c r="N1385" s="225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167</v>
      </c>
      <c r="AU1385" s="20" t="s">
        <v>84</v>
      </c>
    </row>
    <row r="1386" s="2" customFormat="1">
      <c r="A1386" s="41"/>
      <c r="B1386" s="42"/>
      <c r="C1386" s="43"/>
      <c r="D1386" s="226" t="s">
        <v>168</v>
      </c>
      <c r="E1386" s="43"/>
      <c r="F1386" s="227" t="s">
        <v>1265</v>
      </c>
      <c r="G1386" s="43"/>
      <c r="H1386" s="43"/>
      <c r="I1386" s="223"/>
      <c r="J1386" s="43"/>
      <c r="K1386" s="43"/>
      <c r="L1386" s="47"/>
      <c r="M1386" s="224"/>
      <c r="N1386" s="225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168</v>
      </c>
      <c r="AU1386" s="20" t="s">
        <v>84</v>
      </c>
    </row>
    <row r="1387" s="13" customFormat="1">
      <c r="A1387" s="13"/>
      <c r="B1387" s="228"/>
      <c r="C1387" s="229"/>
      <c r="D1387" s="221" t="s">
        <v>170</v>
      </c>
      <c r="E1387" s="230" t="s">
        <v>19</v>
      </c>
      <c r="F1387" s="231" t="s">
        <v>371</v>
      </c>
      <c r="G1387" s="229"/>
      <c r="H1387" s="230" t="s">
        <v>19</v>
      </c>
      <c r="I1387" s="232"/>
      <c r="J1387" s="229"/>
      <c r="K1387" s="229"/>
      <c r="L1387" s="233"/>
      <c r="M1387" s="234"/>
      <c r="N1387" s="235"/>
      <c r="O1387" s="235"/>
      <c r="P1387" s="235"/>
      <c r="Q1387" s="235"/>
      <c r="R1387" s="235"/>
      <c r="S1387" s="235"/>
      <c r="T1387" s="236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7" t="s">
        <v>170</v>
      </c>
      <c r="AU1387" s="237" t="s">
        <v>84</v>
      </c>
      <c r="AV1387" s="13" t="s">
        <v>82</v>
      </c>
      <c r="AW1387" s="13" t="s">
        <v>35</v>
      </c>
      <c r="AX1387" s="13" t="s">
        <v>74</v>
      </c>
      <c r="AY1387" s="237" t="s">
        <v>158</v>
      </c>
    </row>
    <row r="1388" s="13" customFormat="1">
      <c r="A1388" s="13"/>
      <c r="B1388" s="228"/>
      <c r="C1388" s="229"/>
      <c r="D1388" s="221" t="s">
        <v>170</v>
      </c>
      <c r="E1388" s="230" t="s">
        <v>19</v>
      </c>
      <c r="F1388" s="231" t="s">
        <v>744</v>
      </c>
      <c r="G1388" s="229"/>
      <c r="H1388" s="230" t="s">
        <v>19</v>
      </c>
      <c r="I1388" s="232"/>
      <c r="J1388" s="229"/>
      <c r="K1388" s="229"/>
      <c r="L1388" s="233"/>
      <c r="M1388" s="234"/>
      <c r="N1388" s="235"/>
      <c r="O1388" s="235"/>
      <c r="P1388" s="235"/>
      <c r="Q1388" s="235"/>
      <c r="R1388" s="235"/>
      <c r="S1388" s="235"/>
      <c r="T1388" s="23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7" t="s">
        <v>170</v>
      </c>
      <c r="AU1388" s="237" t="s">
        <v>84</v>
      </c>
      <c r="AV1388" s="13" t="s">
        <v>82</v>
      </c>
      <c r="AW1388" s="13" t="s">
        <v>35</v>
      </c>
      <c r="AX1388" s="13" t="s">
        <v>74</v>
      </c>
      <c r="AY1388" s="237" t="s">
        <v>158</v>
      </c>
    </row>
    <row r="1389" s="14" customFormat="1">
      <c r="A1389" s="14"/>
      <c r="B1389" s="238"/>
      <c r="C1389" s="239"/>
      <c r="D1389" s="221" t="s">
        <v>170</v>
      </c>
      <c r="E1389" s="240" t="s">
        <v>19</v>
      </c>
      <c r="F1389" s="241" t="s">
        <v>745</v>
      </c>
      <c r="G1389" s="239"/>
      <c r="H1389" s="242">
        <v>79.637</v>
      </c>
      <c r="I1389" s="243"/>
      <c r="J1389" s="239"/>
      <c r="K1389" s="239"/>
      <c r="L1389" s="244"/>
      <c r="M1389" s="245"/>
      <c r="N1389" s="246"/>
      <c r="O1389" s="246"/>
      <c r="P1389" s="246"/>
      <c r="Q1389" s="246"/>
      <c r="R1389" s="246"/>
      <c r="S1389" s="246"/>
      <c r="T1389" s="24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8" t="s">
        <v>170</v>
      </c>
      <c r="AU1389" s="248" t="s">
        <v>84</v>
      </c>
      <c r="AV1389" s="14" t="s">
        <v>84</v>
      </c>
      <c r="AW1389" s="14" t="s">
        <v>35</v>
      </c>
      <c r="AX1389" s="14" t="s">
        <v>74</v>
      </c>
      <c r="AY1389" s="248" t="s">
        <v>158</v>
      </c>
    </row>
    <row r="1390" s="15" customFormat="1">
      <c r="A1390" s="15"/>
      <c r="B1390" s="249"/>
      <c r="C1390" s="250"/>
      <c r="D1390" s="221" t="s">
        <v>170</v>
      </c>
      <c r="E1390" s="251" t="s">
        <v>19</v>
      </c>
      <c r="F1390" s="252" t="s">
        <v>175</v>
      </c>
      <c r="G1390" s="250"/>
      <c r="H1390" s="253">
        <v>79.637</v>
      </c>
      <c r="I1390" s="254"/>
      <c r="J1390" s="250"/>
      <c r="K1390" s="250"/>
      <c r="L1390" s="255"/>
      <c r="M1390" s="256"/>
      <c r="N1390" s="257"/>
      <c r="O1390" s="257"/>
      <c r="P1390" s="257"/>
      <c r="Q1390" s="257"/>
      <c r="R1390" s="257"/>
      <c r="S1390" s="257"/>
      <c r="T1390" s="258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59" t="s">
        <v>170</v>
      </c>
      <c r="AU1390" s="259" t="s">
        <v>84</v>
      </c>
      <c r="AV1390" s="15" t="s">
        <v>165</v>
      </c>
      <c r="AW1390" s="15" t="s">
        <v>35</v>
      </c>
      <c r="AX1390" s="15" t="s">
        <v>82</v>
      </c>
      <c r="AY1390" s="259" t="s">
        <v>158</v>
      </c>
    </row>
    <row r="1391" s="12" customFormat="1" ht="22.8" customHeight="1">
      <c r="A1391" s="12"/>
      <c r="B1391" s="192"/>
      <c r="C1391" s="193"/>
      <c r="D1391" s="194" t="s">
        <v>73</v>
      </c>
      <c r="E1391" s="206" t="s">
        <v>1266</v>
      </c>
      <c r="F1391" s="206" t="s">
        <v>1267</v>
      </c>
      <c r="G1391" s="193"/>
      <c r="H1391" s="193"/>
      <c r="I1391" s="196"/>
      <c r="J1391" s="207">
        <f>BK1391</f>
        <v>0</v>
      </c>
      <c r="K1391" s="193"/>
      <c r="L1391" s="198"/>
      <c r="M1391" s="199"/>
      <c r="N1391" s="200"/>
      <c r="O1391" s="200"/>
      <c r="P1391" s="201">
        <f>SUM(P1392:P1410)</f>
        <v>0</v>
      </c>
      <c r="Q1391" s="200"/>
      <c r="R1391" s="201">
        <f>SUM(R1392:R1410)</f>
        <v>0</v>
      </c>
      <c r="S1391" s="200"/>
      <c r="T1391" s="202">
        <f>SUM(T1392:T1410)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03" t="s">
        <v>82</v>
      </c>
      <c r="AT1391" s="204" t="s">
        <v>73</v>
      </c>
      <c r="AU1391" s="204" t="s">
        <v>82</v>
      </c>
      <c r="AY1391" s="203" t="s">
        <v>158</v>
      </c>
      <c r="BK1391" s="205">
        <f>SUM(BK1392:BK1410)</f>
        <v>0</v>
      </c>
    </row>
    <row r="1392" s="2" customFormat="1" ht="24.15" customHeight="1">
      <c r="A1392" s="41"/>
      <c r="B1392" s="42"/>
      <c r="C1392" s="208" t="s">
        <v>1268</v>
      </c>
      <c r="D1392" s="208" t="s">
        <v>160</v>
      </c>
      <c r="E1392" s="209" t="s">
        <v>1269</v>
      </c>
      <c r="F1392" s="210" t="s">
        <v>1270</v>
      </c>
      <c r="G1392" s="211" t="s">
        <v>224</v>
      </c>
      <c r="H1392" s="212">
        <v>553.09299999999996</v>
      </c>
      <c r="I1392" s="213"/>
      <c r="J1392" s="214">
        <f>ROUND(I1392*H1392,2)</f>
        <v>0</v>
      </c>
      <c r="K1392" s="210" t="s">
        <v>164</v>
      </c>
      <c r="L1392" s="47"/>
      <c r="M1392" s="215" t="s">
        <v>19</v>
      </c>
      <c r="N1392" s="216" t="s">
        <v>45</v>
      </c>
      <c r="O1392" s="87"/>
      <c r="P1392" s="217">
        <f>O1392*H1392</f>
        <v>0</v>
      </c>
      <c r="Q1392" s="217">
        <v>0</v>
      </c>
      <c r="R1392" s="217">
        <f>Q1392*H1392</f>
        <v>0</v>
      </c>
      <c r="S1392" s="217">
        <v>0</v>
      </c>
      <c r="T1392" s="218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19" t="s">
        <v>165</v>
      </c>
      <c r="AT1392" s="219" t="s">
        <v>160</v>
      </c>
      <c r="AU1392" s="219" t="s">
        <v>84</v>
      </c>
      <c r="AY1392" s="20" t="s">
        <v>158</v>
      </c>
      <c r="BE1392" s="220">
        <f>IF(N1392="základní",J1392,0)</f>
        <v>0</v>
      </c>
      <c r="BF1392" s="220">
        <f>IF(N1392="snížená",J1392,0)</f>
        <v>0</v>
      </c>
      <c r="BG1392" s="220">
        <f>IF(N1392="zákl. přenesená",J1392,0)</f>
        <v>0</v>
      </c>
      <c r="BH1392" s="220">
        <f>IF(N1392="sníž. přenesená",J1392,0)</f>
        <v>0</v>
      </c>
      <c r="BI1392" s="220">
        <f>IF(N1392="nulová",J1392,0)</f>
        <v>0</v>
      </c>
      <c r="BJ1392" s="20" t="s">
        <v>82</v>
      </c>
      <c r="BK1392" s="220">
        <f>ROUND(I1392*H1392,2)</f>
        <v>0</v>
      </c>
      <c r="BL1392" s="20" t="s">
        <v>165</v>
      </c>
      <c r="BM1392" s="219" t="s">
        <v>1271</v>
      </c>
    </row>
    <row r="1393" s="2" customFormat="1">
      <c r="A1393" s="41"/>
      <c r="B1393" s="42"/>
      <c r="C1393" s="43"/>
      <c r="D1393" s="221" t="s">
        <v>167</v>
      </c>
      <c r="E1393" s="43"/>
      <c r="F1393" s="222" t="s">
        <v>1270</v>
      </c>
      <c r="G1393" s="43"/>
      <c r="H1393" s="43"/>
      <c r="I1393" s="223"/>
      <c r="J1393" s="43"/>
      <c r="K1393" s="43"/>
      <c r="L1393" s="47"/>
      <c r="M1393" s="224"/>
      <c r="N1393" s="225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167</v>
      </c>
      <c r="AU1393" s="20" t="s">
        <v>84</v>
      </c>
    </row>
    <row r="1394" s="2" customFormat="1">
      <c r="A1394" s="41"/>
      <c r="B1394" s="42"/>
      <c r="C1394" s="43"/>
      <c r="D1394" s="226" t="s">
        <v>168</v>
      </c>
      <c r="E1394" s="43"/>
      <c r="F1394" s="227" t="s">
        <v>1272</v>
      </c>
      <c r="G1394" s="43"/>
      <c r="H1394" s="43"/>
      <c r="I1394" s="223"/>
      <c r="J1394" s="43"/>
      <c r="K1394" s="43"/>
      <c r="L1394" s="47"/>
      <c r="M1394" s="224"/>
      <c r="N1394" s="225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168</v>
      </c>
      <c r="AU1394" s="20" t="s">
        <v>84</v>
      </c>
    </row>
    <row r="1395" s="2" customFormat="1" ht="33" customHeight="1">
      <c r="A1395" s="41"/>
      <c r="B1395" s="42"/>
      <c r="C1395" s="208" t="s">
        <v>1273</v>
      </c>
      <c r="D1395" s="208" t="s">
        <v>160</v>
      </c>
      <c r="E1395" s="209" t="s">
        <v>1274</v>
      </c>
      <c r="F1395" s="210" t="s">
        <v>1275</v>
      </c>
      <c r="G1395" s="211" t="s">
        <v>224</v>
      </c>
      <c r="H1395" s="212">
        <v>2765.4650000000001</v>
      </c>
      <c r="I1395" s="213"/>
      <c r="J1395" s="214">
        <f>ROUND(I1395*H1395,2)</f>
        <v>0</v>
      </c>
      <c r="K1395" s="210" t="s">
        <v>164</v>
      </c>
      <c r="L1395" s="47"/>
      <c r="M1395" s="215" t="s">
        <v>19</v>
      </c>
      <c r="N1395" s="216" t="s">
        <v>45</v>
      </c>
      <c r="O1395" s="87"/>
      <c r="P1395" s="217">
        <f>O1395*H1395</f>
        <v>0</v>
      </c>
      <c r="Q1395" s="217">
        <v>0</v>
      </c>
      <c r="R1395" s="217">
        <f>Q1395*H1395</f>
        <v>0</v>
      </c>
      <c r="S1395" s="217">
        <v>0</v>
      </c>
      <c r="T1395" s="218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19" t="s">
        <v>165</v>
      </c>
      <c r="AT1395" s="219" t="s">
        <v>160</v>
      </c>
      <c r="AU1395" s="219" t="s">
        <v>84</v>
      </c>
      <c r="AY1395" s="20" t="s">
        <v>158</v>
      </c>
      <c r="BE1395" s="220">
        <f>IF(N1395="základní",J1395,0)</f>
        <v>0</v>
      </c>
      <c r="BF1395" s="220">
        <f>IF(N1395="snížená",J1395,0)</f>
        <v>0</v>
      </c>
      <c r="BG1395" s="220">
        <f>IF(N1395="zákl. přenesená",J1395,0)</f>
        <v>0</v>
      </c>
      <c r="BH1395" s="220">
        <f>IF(N1395="sníž. přenesená",J1395,0)</f>
        <v>0</v>
      </c>
      <c r="BI1395" s="220">
        <f>IF(N1395="nulová",J1395,0)</f>
        <v>0</v>
      </c>
      <c r="BJ1395" s="20" t="s">
        <v>82</v>
      </c>
      <c r="BK1395" s="220">
        <f>ROUND(I1395*H1395,2)</f>
        <v>0</v>
      </c>
      <c r="BL1395" s="20" t="s">
        <v>165</v>
      </c>
      <c r="BM1395" s="219" t="s">
        <v>1276</v>
      </c>
    </row>
    <row r="1396" s="2" customFormat="1">
      <c r="A1396" s="41"/>
      <c r="B1396" s="42"/>
      <c r="C1396" s="43"/>
      <c r="D1396" s="221" t="s">
        <v>167</v>
      </c>
      <c r="E1396" s="43"/>
      <c r="F1396" s="222" t="s">
        <v>1275</v>
      </c>
      <c r="G1396" s="43"/>
      <c r="H1396" s="43"/>
      <c r="I1396" s="223"/>
      <c r="J1396" s="43"/>
      <c r="K1396" s="43"/>
      <c r="L1396" s="47"/>
      <c r="M1396" s="224"/>
      <c r="N1396" s="225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167</v>
      </c>
      <c r="AU1396" s="20" t="s">
        <v>84</v>
      </c>
    </row>
    <row r="1397" s="2" customFormat="1">
      <c r="A1397" s="41"/>
      <c r="B1397" s="42"/>
      <c r="C1397" s="43"/>
      <c r="D1397" s="226" t="s">
        <v>168</v>
      </c>
      <c r="E1397" s="43"/>
      <c r="F1397" s="227" t="s">
        <v>1277</v>
      </c>
      <c r="G1397" s="43"/>
      <c r="H1397" s="43"/>
      <c r="I1397" s="223"/>
      <c r="J1397" s="43"/>
      <c r="K1397" s="43"/>
      <c r="L1397" s="47"/>
      <c r="M1397" s="224"/>
      <c r="N1397" s="225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168</v>
      </c>
      <c r="AU1397" s="20" t="s">
        <v>84</v>
      </c>
    </row>
    <row r="1398" s="14" customFormat="1">
      <c r="A1398" s="14"/>
      <c r="B1398" s="238"/>
      <c r="C1398" s="239"/>
      <c r="D1398" s="221" t="s">
        <v>170</v>
      </c>
      <c r="E1398" s="240" t="s">
        <v>19</v>
      </c>
      <c r="F1398" s="241" t="s">
        <v>1278</v>
      </c>
      <c r="G1398" s="239"/>
      <c r="H1398" s="242">
        <v>2765.4650000000001</v>
      </c>
      <c r="I1398" s="243"/>
      <c r="J1398" s="239"/>
      <c r="K1398" s="239"/>
      <c r="L1398" s="244"/>
      <c r="M1398" s="245"/>
      <c r="N1398" s="246"/>
      <c r="O1398" s="246"/>
      <c r="P1398" s="246"/>
      <c r="Q1398" s="246"/>
      <c r="R1398" s="246"/>
      <c r="S1398" s="246"/>
      <c r="T1398" s="247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8" t="s">
        <v>170</v>
      </c>
      <c r="AU1398" s="248" t="s">
        <v>84</v>
      </c>
      <c r="AV1398" s="14" t="s">
        <v>84</v>
      </c>
      <c r="AW1398" s="14" t="s">
        <v>35</v>
      </c>
      <c r="AX1398" s="14" t="s">
        <v>74</v>
      </c>
      <c r="AY1398" s="248" t="s">
        <v>158</v>
      </c>
    </row>
    <row r="1399" s="15" customFormat="1">
      <c r="A1399" s="15"/>
      <c r="B1399" s="249"/>
      <c r="C1399" s="250"/>
      <c r="D1399" s="221" t="s">
        <v>170</v>
      </c>
      <c r="E1399" s="251" t="s">
        <v>19</v>
      </c>
      <c r="F1399" s="252" t="s">
        <v>175</v>
      </c>
      <c r="G1399" s="250"/>
      <c r="H1399" s="253">
        <v>2765.4650000000001</v>
      </c>
      <c r="I1399" s="254"/>
      <c r="J1399" s="250"/>
      <c r="K1399" s="250"/>
      <c r="L1399" s="255"/>
      <c r="M1399" s="256"/>
      <c r="N1399" s="257"/>
      <c r="O1399" s="257"/>
      <c r="P1399" s="257"/>
      <c r="Q1399" s="257"/>
      <c r="R1399" s="257"/>
      <c r="S1399" s="257"/>
      <c r="T1399" s="258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59" t="s">
        <v>170</v>
      </c>
      <c r="AU1399" s="259" t="s">
        <v>84</v>
      </c>
      <c r="AV1399" s="15" t="s">
        <v>165</v>
      </c>
      <c r="AW1399" s="15" t="s">
        <v>35</v>
      </c>
      <c r="AX1399" s="15" t="s">
        <v>82</v>
      </c>
      <c r="AY1399" s="259" t="s">
        <v>158</v>
      </c>
    </row>
    <row r="1400" s="2" customFormat="1" ht="21.75" customHeight="1">
      <c r="A1400" s="41"/>
      <c r="B1400" s="42"/>
      <c r="C1400" s="208" t="s">
        <v>1279</v>
      </c>
      <c r="D1400" s="208" t="s">
        <v>160</v>
      </c>
      <c r="E1400" s="209" t="s">
        <v>1280</v>
      </c>
      <c r="F1400" s="210" t="s">
        <v>1281</v>
      </c>
      <c r="G1400" s="211" t="s">
        <v>224</v>
      </c>
      <c r="H1400" s="212">
        <v>553.09299999999996</v>
      </c>
      <c r="I1400" s="213"/>
      <c r="J1400" s="214">
        <f>ROUND(I1400*H1400,2)</f>
        <v>0</v>
      </c>
      <c r="K1400" s="210" t="s">
        <v>164</v>
      </c>
      <c r="L1400" s="47"/>
      <c r="M1400" s="215" t="s">
        <v>19</v>
      </c>
      <c r="N1400" s="216" t="s">
        <v>45</v>
      </c>
      <c r="O1400" s="87"/>
      <c r="P1400" s="217">
        <f>O1400*H1400</f>
        <v>0</v>
      </c>
      <c r="Q1400" s="217">
        <v>0</v>
      </c>
      <c r="R1400" s="217">
        <f>Q1400*H1400</f>
        <v>0</v>
      </c>
      <c r="S1400" s="217">
        <v>0</v>
      </c>
      <c r="T1400" s="218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19" t="s">
        <v>165</v>
      </c>
      <c r="AT1400" s="219" t="s">
        <v>160</v>
      </c>
      <c r="AU1400" s="219" t="s">
        <v>84</v>
      </c>
      <c r="AY1400" s="20" t="s">
        <v>158</v>
      </c>
      <c r="BE1400" s="220">
        <f>IF(N1400="základní",J1400,0)</f>
        <v>0</v>
      </c>
      <c r="BF1400" s="220">
        <f>IF(N1400="snížená",J1400,0)</f>
        <v>0</v>
      </c>
      <c r="BG1400" s="220">
        <f>IF(N1400="zákl. přenesená",J1400,0)</f>
        <v>0</v>
      </c>
      <c r="BH1400" s="220">
        <f>IF(N1400="sníž. přenesená",J1400,0)</f>
        <v>0</v>
      </c>
      <c r="BI1400" s="220">
        <f>IF(N1400="nulová",J1400,0)</f>
        <v>0</v>
      </c>
      <c r="BJ1400" s="20" t="s">
        <v>82</v>
      </c>
      <c r="BK1400" s="220">
        <f>ROUND(I1400*H1400,2)</f>
        <v>0</v>
      </c>
      <c r="BL1400" s="20" t="s">
        <v>165</v>
      </c>
      <c r="BM1400" s="219" t="s">
        <v>1282</v>
      </c>
    </row>
    <row r="1401" s="2" customFormat="1">
      <c r="A1401" s="41"/>
      <c r="B1401" s="42"/>
      <c r="C1401" s="43"/>
      <c r="D1401" s="221" t="s">
        <v>167</v>
      </c>
      <c r="E1401" s="43"/>
      <c r="F1401" s="222" t="s">
        <v>1281</v>
      </c>
      <c r="G1401" s="43"/>
      <c r="H1401" s="43"/>
      <c r="I1401" s="223"/>
      <c r="J1401" s="43"/>
      <c r="K1401" s="43"/>
      <c r="L1401" s="47"/>
      <c r="M1401" s="224"/>
      <c r="N1401" s="225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167</v>
      </c>
      <c r="AU1401" s="20" t="s">
        <v>84</v>
      </c>
    </row>
    <row r="1402" s="2" customFormat="1">
      <c r="A1402" s="41"/>
      <c r="B1402" s="42"/>
      <c r="C1402" s="43"/>
      <c r="D1402" s="226" t="s">
        <v>168</v>
      </c>
      <c r="E1402" s="43"/>
      <c r="F1402" s="227" t="s">
        <v>1283</v>
      </c>
      <c r="G1402" s="43"/>
      <c r="H1402" s="43"/>
      <c r="I1402" s="223"/>
      <c r="J1402" s="43"/>
      <c r="K1402" s="43"/>
      <c r="L1402" s="47"/>
      <c r="M1402" s="224"/>
      <c r="N1402" s="225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168</v>
      </c>
      <c r="AU1402" s="20" t="s">
        <v>84</v>
      </c>
    </row>
    <row r="1403" s="2" customFormat="1" ht="24.15" customHeight="1">
      <c r="A1403" s="41"/>
      <c r="B1403" s="42"/>
      <c r="C1403" s="208" t="s">
        <v>1284</v>
      </c>
      <c r="D1403" s="208" t="s">
        <v>160</v>
      </c>
      <c r="E1403" s="209" t="s">
        <v>1285</v>
      </c>
      <c r="F1403" s="210" t="s">
        <v>1286</v>
      </c>
      <c r="G1403" s="211" t="s">
        <v>224</v>
      </c>
      <c r="H1403" s="212">
        <v>4977.8370000000004</v>
      </c>
      <c r="I1403" s="213"/>
      <c r="J1403" s="214">
        <f>ROUND(I1403*H1403,2)</f>
        <v>0</v>
      </c>
      <c r="K1403" s="210" t="s">
        <v>164</v>
      </c>
      <c r="L1403" s="47"/>
      <c r="M1403" s="215" t="s">
        <v>19</v>
      </c>
      <c r="N1403" s="216" t="s">
        <v>45</v>
      </c>
      <c r="O1403" s="87"/>
      <c r="P1403" s="217">
        <f>O1403*H1403</f>
        <v>0</v>
      </c>
      <c r="Q1403" s="217">
        <v>0</v>
      </c>
      <c r="R1403" s="217">
        <f>Q1403*H1403</f>
        <v>0</v>
      </c>
      <c r="S1403" s="217">
        <v>0</v>
      </c>
      <c r="T1403" s="218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19" t="s">
        <v>165</v>
      </c>
      <c r="AT1403" s="219" t="s">
        <v>160</v>
      </c>
      <c r="AU1403" s="219" t="s">
        <v>84</v>
      </c>
      <c r="AY1403" s="20" t="s">
        <v>158</v>
      </c>
      <c r="BE1403" s="220">
        <f>IF(N1403="základní",J1403,0)</f>
        <v>0</v>
      </c>
      <c r="BF1403" s="220">
        <f>IF(N1403="snížená",J1403,0)</f>
        <v>0</v>
      </c>
      <c r="BG1403" s="220">
        <f>IF(N1403="zákl. přenesená",J1403,0)</f>
        <v>0</v>
      </c>
      <c r="BH1403" s="220">
        <f>IF(N1403="sníž. přenesená",J1403,0)</f>
        <v>0</v>
      </c>
      <c r="BI1403" s="220">
        <f>IF(N1403="nulová",J1403,0)</f>
        <v>0</v>
      </c>
      <c r="BJ1403" s="20" t="s">
        <v>82</v>
      </c>
      <c r="BK1403" s="220">
        <f>ROUND(I1403*H1403,2)</f>
        <v>0</v>
      </c>
      <c r="BL1403" s="20" t="s">
        <v>165</v>
      </c>
      <c r="BM1403" s="219" t="s">
        <v>1287</v>
      </c>
    </row>
    <row r="1404" s="2" customFormat="1">
      <c r="A1404" s="41"/>
      <c r="B1404" s="42"/>
      <c r="C1404" s="43"/>
      <c r="D1404" s="221" t="s">
        <v>167</v>
      </c>
      <c r="E1404" s="43"/>
      <c r="F1404" s="222" t="s">
        <v>1286</v>
      </c>
      <c r="G1404" s="43"/>
      <c r="H1404" s="43"/>
      <c r="I1404" s="223"/>
      <c r="J1404" s="43"/>
      <c r="K1404" s="43"/>
      <c r="L1404" s="47"/>
      <c r="M1404" s="224"/>
      <c r="N1404" s="225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167</v>
      </c>
      <c r="AU1404" s="20" t="s">
        <v>84</v>
      </c>
    </row>
    <row r="1405" s="2" customFormat="1">
      <c r="A1405" s="41"/>
      <c r="B1405" s="42"/>
      <c r="C1405" s="43"/>
      <c r="D1405" s="226" t="s">
        <v>168</v>
      </c>
      <c r="E1405" s="43"/>
      <c r="F1405" s="227" t="s">
        <v>1288</v>
      </c>
      <c r="G1405" s="43"/>
      <c r="H1405" s="43"/>
      <c r="I1405" s="223"/>
      <c r="J1405" s="43"/>
      <c r="K1405" s="43"/>
      <c r="L1405" s="47"/>
      <c r="M1405" s="224"/>
      <c r="N1405" s="225"/>
      <c r="O1405" s="87"/>
      <c r="P1405" s="87"/>
      <c r="Q1405" s="87"/>
      <c r="R1405" s="87"/>
      <c r="S1405" s="87"/>
      <c r="T1405" s="88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T1405" s="20" t="s">
        <v>168</v>
      </c>
      <c r="AU1405" s="20" t="s">
        <v>84</v>
      </c>
    </row>
    <row r="1406" s="14" customFormat="1">
      <c r="A1406" s="14"/>
      <c r="B1406" s="238"/>
      <c r="C1406" s="239"/>
      <c r="D1406" s="221" t="s">
        <v>170</v>
      </c>
      <c r="E1406" s="240" t="s">
        <v>19</v>
      </c>
      <c r="F1406" s="241" t="s">
        <v>1289</v>
      </c>
      <c r="G1406" s="239"/>
      <c r="H1406" s="242">
        <v>4977.8370000000004</v>
      </c>
      <c r="I1406" s="243"/>
      <c r="J1406" s="239"/>
      <c r="K1406" s="239"/>
      <c r="L1406" s="244"/>
      <c r="M1406" s="245"/>
      <c r="N1406" s="246"/>
      <c r="O1406" s="246"/>
      <c r="P1406" s="246"/>
      <c r="Q1406" s="246"/>
      <c r="R1406" s="246"/>
      <c r="S1406" s="246"/>
      <c r="T1406" s="24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8" t="s">
        <v>170</v>
      </c>
      <c r="AU1406" s="248" t="s">
        <v>84</v>
      </c>
      <c r="AV1406" s="14" t="s">
        <v>84</v>
      </c>
      <c r="AW1406" s="14" t="s">
        <v>35</v>
      </c>
      <c r="AX1406" s="14" t="s">
        <v>74</v>
      </c>
      <c r="AY1406" s="248" t="s">
        <v>158</v>
      </c>
    </row>
    <row r="1407" s="15" customFormat="1">
      <c r="A1407" s="15"/>
      <c r="B1407" s="249"/>
      <c r="C1407" s="250"/>
      <c r="D1407" s="221" t="s">
        <v>170</v>
      </c>
      <c r="E1407" s="251" t="s">
        <v>19</v>
      </c>
      <c r="F1407" s="252" t="s">
        <v>175</v>
      </c>
      <c r="G1407" s="250"/>
      <c r="H1407" s="253">
        <v>4977.8370000000004</v>
      </c>
      <c r="I1407" s="254"/>
      <c r="J1407" s="250"/>
      <c r="K1407" s="250"/>
      <c r="L1407" s="255"/>
      <c r="M1407" s="256"/>
      <c r="N1407" s="257"/>
      <c r="O1407" s="257"/>
      <c r="P1407" s="257"/>
      <c r="Q1407" s="257"/>
      <c r="R1407" s="257"/>
      <c r="S1407" s="257"/>
      <c r="T1407" s="258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59" t="s">
        <v>170</v>
      </c>
      <c r="AU1407" s="259" t="s">
        <v>84</v>
      </c>
      <c r="AV1407" s="15" t="s">
        <v>165</v>
      </c>
      <c r="AW1407" s="15" t="s">
        <v>35</v>
      </c>
      <c r="AX1407" s="15" t="s">
        <v>82</v>
      </c>
      <c r="AY1407" s="259" t="s">
        <v>158</v>
      </c>
    </row>
    <row r="1408" s="2" customFormat="1" ht="24.15" customHeight="1">
      <c r="A1408" s="41"/>
      <c r="B1408" s="42"/>
      <c r="C1408" s="208" t="s">
        <v>1290</v>
      </c>
      <c r="D1408" s="208" t="s">
        <v>160</v>
      </c>
      <c r="E1408" s="209" t="s">
        <v>1291</v>
      </c>
      <c r="F1408" s="210" t="s">
        <v>1292</v>
      </c>
      <c r="G1408" s="211" t="s">
        <v>224</v>
      </c>
      <c r="H1408" s="212">
        <v>553.09299999999996</v>
      </c>
      <c r="I1408" s="213"/>
      <c r="J1408" s="214">
        <f>ROUND(I1408*H1408,2)</f>
        <v>0</v>
      </c>
      <c r="K1408" s="210" t="s">
        <v>164</v>
      </c>
      <c r="L1408" s="47"/>
      <c r="M1408" s="215" t="s">
        <v>19</v>
      </c>
      <c r="N1408" s="216" t="s">
        <v>45</v>
      </c>
      <c r="O1408" s="87"/>
      <c r="P1408" s="217">
        <f>O1408*H1408</f>
        <v>0</v>
      </c>
      <c r="Q1408" s="217">
        <v>0</v>
      </c>
      <c r="R1408" s="217">
        <f>Q1408*H1408</f>
        <v>0</v>
      </c>
      <c r="S1408" s="217">
        <v>0</v>
      </c>
      <c r="T1408" s="218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19" t="s">
        <v>165</v>
      </c>
      <c r="AT1408" s="219" t="s">
        <v>160</v>
      </c>
      <c r="AU1408" s="219" t="s">
        <v>84</v>
      </c>
      <c r="AY1408" s="20" t="s">
        <v>158</v>
      </c>
      <c r="BE1408" s="220">
        <f>IF(N1408="základní",J1408,0)</f>
        <v>0</v>
      </c>
      <c r="BF1408" s="220">
        <f>IF(N1408="snížená",J1408,0)</f>
        <v>0</v>
      </c>
      <c r="BG1408" s="220">
        <f>IF(N1408="zákl. přenesená",J1408,0)</f>
        <v>0</v>
      </c>
      <c r="BH1408" s="220">
        <f>IF(N1408="sníž. přenesená",J1408,0)</f>
        <v>0</v>
      </c>
      <c r="BI1408" s="220">
        <f>IF(N1408="nulová",J1408,0)</f>
        <v>0</v>
      </c>
      <c r="BJ1408" s="20" t="s">
        <v>82</v>
      </c>
      <c r="BK1408" s="220">
        <f>ROUND(I1408*H1408,2)</f>
        <v>0</v>
      </c>
      <c r="BL1408" s="20" t="s">
        <v>165</v>
      </c>
      <c r="BM1408" s="219" t="s">
        <v>1293</v>
      </c>
    </row>
    <row r="1409" s="2" customFormat="1">
      <c r="A1409" s="41"/>
      <c r="B1409" s="42"/>
      <c r="C1409" s="43"/>
      <c r="D1409" s="221" t="s">
        <v>167</v>
      </c>
      <c r="E1409" s="43"/>
      <c r="F1409" s="222" t="s">
        <v>1292</v>
      </c>
      <c r="G1409" s="43"/>
      <c r="H1409" s="43"/>
      <c r="I1409" s="223"/>
      <c r="J1409" s="43"/>
      <c r="K1409" s="43"/>
      <c r="L1409" s="47"/>
      <c r="M1409" s="224"/>
      <c r="N1409" s="225"/>
      <c r="O1409" s="87"/>
      <c r="P1409" s="87"/>
      <c r="Q1409" s="87"/>
      <c r="R1409" s="87"/>
      <c r="S1409" s="87"/>
      <c r="T1409" s="88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20" t="s">
        <v>167</v>
      </c>
      <c r="AU1409" s="20" t="s">
        <v>84</v>
      </c>
    </row>
    <row r="1410" s="2" customFormat="1">
      <c r="A1410" s="41"/>
      <c r="B1410" s="42"/>
      <c r="C1410" s="43"/>
      <c r="D1410" s="226" t="s">
        <v>168</v>
      </c>
      <c r="E1410" s="43"/>
      <c r="F1410" s="227" t="s">
        <v>1294</v>
      </c>
      <c r="G1410" s="43"/>
      <c r="H1410" s="43"/>
      <c r="I1410" s="223"/>
      <c r="J1410" s="43"/>
      <c r="K1410" s="43"/>
      <c r="L1410" s="47"/>
      <c r="M1410" s="224"/>
      <c r="N1410" s="225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168</v>
      </c>
      <c r="AU1410" s="20" t="s">
        <v>84</v>
      </c>
    </row>
    <row r="1411" s="12" customFormat="1" ht="22.8" customHeight="1">
      <c r="A1411" s="12"/>
      <c r="B1411" s="192"/>
      <c r="C1411" s="193"/>
      <c r="D1411" s="194" t="s">
        <v>73</v>
      </c>
      <c r="E1411" s="206" t="s">
        <v>1295</v>
      </c>
      <c r="F1411" s="206" t="s">
        <v>1296</v>
      </c>
      <c r="G1411" s="193"/>
      <c r="H1411" s="193"/>
      <c r="I1411" s="196"/>
      <c r="J1411" s="207">
        <f>BK1411</f>
        <v>0</v>
      </c>
      <c r="K1411" s="193"/>
      <c r="L1411" s="198"/>
      <c r="M1411" s="199"/>
      <c r="N1411" s="200"/>
      <c r="O1411" s="200"/>
      <c r="P1411" s="201">
        <f>SUM(P1412:P1414)</f>
        <v>0</v>
      </c>
      <c r="Q1411" s="200"/>
      <c r="R1411" s="201">
        <f>SUM(R1412:R1414)</f>
        <v>0</v>
      </c>
      <c r="S1411" s="200"/>
      <c r="T1411" s="202">
        <f>SUM(T1412:T1414)</f>
        <v>0</v>
      </c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R1411" s="203" t="s">
        <v>82</v>
      </c>
      <c r="AT1411" s="204" t="s">
        <v>73</v>
      </c>
      <c r="AU1411" s="204" t="s">
        <v>82</v>
      </c>
      <c r="AY1411" s="203" t="s">
        <v>158</v>
      </c>
      <c r="BK1411" s="205">
        <f>SUM(BK1412:BK1414)</f>
        <v>0</v>
      </c>
    </row>
    <row r="1412" s="2" customFormat="1" ht="33" customHeight="1">
      <c r="A1412" s="41"/>
      <c r="B1412" s="42"/>
      <c r="C1412" s="208" t="s">
        <v>1297</v>
      </c>
      <c r="D1412" s="208" t="s">
        <v>160</v>
      </c>
      <c r="E1412" s="209" t="s">
        <v>1298</v>
      </c>
      <c r="F1412" s="210" t="s">
        <v>1299</v>
      </c>
      <c r="G1412" s="211" t="s">
        <v>224</v>
      </c>
      <c r="H1412" s="212">
        <v>841.85500000000002</v>
      </c>
      <c r="I1412" s="213"/>
      <c r="J1412" s="214">
        <f>ROUND(I1412*H1412,2)</f>
        <v>0</v>
      </c>
      <c r="K1412" s="210" t="s">
        <v>164</v>
      </c>
      <c r="L1412" s="47"/>
      <c r="M1412" s="215" t="s">
        <v>19</v>
      </c>
      <c r="N1412" s="216" t="s">
        <v>45</v>
      </c>
      <c r="O1412" s="87"/>
      <c r="P1412" s="217">
        <f>O1412*H1412</f>
        <v>0</v>
      </c>
      <c r="Q1412" s="217">
        <v>0</v>
      </c>
      <c r="R1412" s="217">
        <f>Q1412*H1412</f>
        <v>0</v>
      </c>
      <c r="S1412" s="217">
        <v>0</v>
      </c>
      <c r="T1412" s="218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19" t="s">
        <v>165</v>
      </c>
      <c r="AT1412" s="219" t="s">
        <v>160</v>
      </c>
      <c r="AU1412" s="219" t="s">
        <v>84</v>
      </c>
      <c r="AY1412" s="20" t="s">
        <v>158</v>
      </c>
      <c r="BE1412" s="220">
        <f>IF(N1412="základní",J1412,0)</f>
        <v>0</v>
      </c>
      <c r="BF1412" s="220">
        <f>IF(N1412="snížená",J1412,0)</f>
        <v>0</v>
      </c>
      <c r="BG1412" s="220">
        <f>IF(N1412="zákl. přenesená",J1412,0)</f>
        <v>0</v>
      </c>
      <c r="BH1412" s="220">
        <f>IF(N1412="sníž. přenesená",J1412,0)</f>
        <v>0</v>
      </c>
      <c r="BI1412" s="220">
        <f>IF(N1412="nulová",J1412,0)</f>
        <v>0</v>
      </c>
      <c r="BJ1412" s="20" t="s">
        <v>82</v>
      </c>
      <c r="BK1412" s="220">
        <f>ROUND(I1412*H1412,2)</f>
        <v>0</v>
      </c>
      <c r="BL1412" s="20" t="s">
        <v>165</v>
      </c>
      <c r="BM1412" s="219" t="s">
        <v>1300</v>
      </c>
    </row>
    <row r="1413" s="2" customFormat="1">
      <c r="A1413" s="41"/>
      <c r="B1413" s="42"/>
      <c r="C1413" s="43"/>
      <c r="D1413" s="221" t="s">
        <v>167</v>
      </c>
      <c r="E1413" s="43"/>
      <c r="F1413" s="222" t="s">
        <v>1299</v>
      </c>
      <c r="G1413" s="43"/>
      <c r="H1413" s="43"/>
      <c r="I1413" s="223"/>
      <c r="J1413" s="43"/>
      <c r="K1413" s="43"/>
      <c r="L1413" s="47"/>
      <c r="M1413" s="224"/>
      <c r="N1413" s="225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167</v>
      </c>
      <c r="AU1413" s="20" t="s">
        <v>84</v>
      </c>
    </row>
    <row r="1414" s="2" customFormat="1">
      <c r="A1414" s="41"/>
      <c r="B1414" s="42"/>
      <c r="C1414" s="43"/>
      <c r="D1414" s="226" t="s">
        <v>168</v>
      </c>
      <c r="E1414" s="43"/>
      <c r="F1414" s="227" t="s">
        <v>1301</v>
      </c>
      <c r="G1414" s="43"/>
      <c r="H1414" s="43"/>
      <c r="I1414" s="223"/>
      <c r="J1414" s="43"/>
      <c r="K1414" s="43"/>
      <c r="L1414" s="47"/>
      <c r="M1414" s="224"/>
      <c r="N1414" s="225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T1414" s="20" t="s">
        <v>168</v>
      </c>
      <c r="AU1414" s="20" t="s">
        <v>84</v>
      </c>
    </row>
    <row r="1415" s="12" customFormat="1" ht="25.92" customHeight="1">
      <c r="A1415" s="12"/>
      <c r="B1415" s="192"/>
      <c r="C1415" s="193"/>
      <c r="D1415" s="194" t="s">
        <v>73</v>
      </c>
      <c r="E1415" s="195" t="s">
        <v>1302</v>
      </c>
      <c r="F1415" s="195" t="s">
        <v>1303</v>
      </c>
      <c r="G1415" s="193"/>
      <c r="H1415" s="193"/>
      <c r="I1415" s="196"/>
      <c r="J1415" s="197">
        <f>BK1415</f>
        <v>0</v>
      </c>
      <c r="K1415" s="193"/>
      <c r="L1415" s="198"/>
      <c r="M1415" s="199"/>
      <c r="N1415" s="200"/>
      <c r="O1415" s="200"/>
      <c r="P1415" s="201">
        <f>P1416+P1478+P1606+P1625+P1629+P1644+P1664+P1684+P1722+P1805+P1948+P2151+P2183</f>
        <v>0</v>
      </c>
      <c r="Q1415" s="200"/>
      <c r="R1415" s="201">
        <f>R1416+R1478+R1606+R1625+R1629+R1644+R1664+R1684+R1722+R1805+R1948+R2151+R2183</f>
        <v>54.572416559999994</v>
      </c>
      <c r="S1415" s="200"/>
      <c r="T1415" s="202">
        <f>T1416+T1478+T1606+T1625+T1629+T1644+T1664+T1684+T1722+T1805+T1948+T2151+T2183</f>
        <v>0.45595259999999993</v>
      </c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R1415" s="203" t="s">
        <v>84</v>
      </c>
      <c r="AT1415" s="204" t="s">
        <v>73</v>
      </c>
      <c r="AU1415" s="204" t="s">
        <v>74</v>
      </c>
      <c r="AY1415" s="203" t="s">
        <v>158</v>
      </c>
      <c r="BK1415" s="205">
        <f>BK1416+BK1478+BK1606+BK1625+BK1629+BK1644+BK1664+BK1684+BK1722+BK1805+BK1948+BK2151+BK2183</f>
        <v>0</v>
      </c>
    </row>
    <row r="1416" s="12" customFormat="1" ht="22.8" customHeight="1">
      <c r="A1416" s="12"/>
      <c r="B1416" s="192"/>
      <c r="C1416" s="193"/>
      <c r="D1416" s="194" t="s">
        <v>73</v>
      </c>
      <c r="E1416" s="206" t="s">
        <v>1304</v>
      </c>
      <c r="F1416" s="206" t="s">
        <v>1305</v>
      </c>
      <c r="G1416" s="193"/>
      <c r="H1416" s="193"/>
      <c r="I1416" s="196"/>
      <c r="J1416" s="207">
        <f>BK1416</f>
        <v>0</v>
      </c>
      <c r="K1416" s="193"/>
      <c r="L1416" s="198"/>
      <c r="M1416" s="199"/>
      <c r="N1416" s="200"/>
      <c r="O1416" s="200"/>
      <c r="P1416" s="201">
        <f>SUM(P1417:P1477)</f>
        <v>0</v>
      </c>
      <c r="Q1416" s="200"/>
      <c r="R1416" s="201">
        <f>SUM(R1417:R1477)</f>
        <v>11.903677879999998</v>
      </c>
      <c r="S1416" s="200"/>
      <c r="T1416" s="202">
        <f>SUM(T1417:T1477)</f>
        <v>0</v>
      </c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R1416" s="203" t="s">
        <v>84</v>
      </c>
      <c r="AT1416" s="204" t="s">
        <v>73</v>
      </c>
      <c r="AU1416" s="204" t="s">
        <v>82</v>
      </c>
      <c r="AY1416" s="203" t="s">
        <v>158</v>
      </c>
      <c r="BK1416" s="205">
        <f>SUM(BK1417:BK1477)</f>
        <v>0</v>
      </c>
    </row>
    <row r="1417" s="2" customFormat="1" ht="21.75" customHeight="1">
      <c r="A1417" s="41"/>
      <c r="B1417" s="42"/>
      <c r="C1417" s="208" t="s">
        <v>1306</v>
      </c>
      <c r="D1417" s="208" t="s">
        <v>160</v>
      </c>
      <c r="E1417" s="209" t="s">
        <v>1307</v>
      </c>
      <c r="F1417" s="210" t="s">
        <v>1308</v>
      </c>
      <c r="G1417" s="211" t="s">
        <v>105</v>
      </c>
      <c r="H1417" s="212">
        <v>774.47500000000002</v>
      </c>
      <c r="I1417" s="213"/>
      <c r="J1417" s="214">
        <f>ROUND(I1417*H1417,2)</f>
        <v>0</v>
      </c>
      <c r="K1417" s="210" t="s">
        <v>164</v>
      </c>
      <c r="L1417" s="47"/>
      <c r="M1417" s="215" t="s">
        <v>19</v>
      </c>
      <c r="N1417" s="216" t="s">
        <v>45</v>
      </c>
      <c r="O1417" s="87"/>
      <c r="P1417" s="217">
        <f>O1417*H1417</f>
        <v>0</v>
      </c>
      <c r="Q1417" s="217">
        <v>0</v>
      </c>
      <c r="R1417" s="217">
        <f>Q1417*H1417</f>
        <v>0</v>
      </c>
      <c r="S1417" s="217">
        <v>0</v>
      </c>
      <c r="T1417" s="218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19" t="s">
        <v>290</v>
      </c>
      <c r="AT1417" s="219" t="s">
        <v>160</v>
      </c>
      <c r="AU1417" s="219" t="s">
        <v>84</v>
      </c>
      <c r="AY1417" s="20" t="s">
        <v>158</v>
      </c>
      <c r="BE1417" s="220">
        <f>IF(N1417="základní",J1417,0)</f>
        <v>0</v>
      </c>
      <c r="BF1417" s="220">
        <f>IF(N1417="snížená",J1417,0)</f>
        <v>0</v>
      </c>
      <c r="BG1417" s="220">
        <f>IF(N1417="zákl. přenesená",J1417,0)</f>
        <v>0</v>
      </c>
      <c r="BH1417" s="220">
        <f>IF(N1417="sníž. přenesená",J1417,0)</f>
        <v>0</v>
      </c>
      <c r="BI1417" s="220">
        <f>IF(N1417="nulová",J1417,0)</f>
        <v>0</v>
      </c>
      <c r="BJ1417" s="20" t="s">
        <v>82</v>
      </c>
      <c r="BK1417" s="220">
        <f>ROUND(I1417*H1417,2)</f>
        <v>0</v>
      </c>
      <c r="BL1417" s="20" t="s">
        <v>290</v>
      </c>
      <c r="BM1417" s="219" t="s">
        <v>1309</v>
      </c>
    </row>
    <row r="1418" s="2" customFormat="1">
      <c r="A1418" s="41"/>
      <c r="B1418" s="42"/>
      <c r="C1418" s="43"/>
      <c r="D1418" s="221" t="s">
        <v>167</v>
      </c>
      <c r="E1418" s="43"/>
      <c r="F1418" s="222" t="s">
        <v>1308</v>
      </c>
      <c r="G1418" s="43"/>
      <c r="H1418" s="43"/>
      <c r="I1418" s="223"/>
      <c r="J1418" s="43"/>
      <c r="K1418" s="43"/>
      <c r="L1418" s="47"/>
      <c r="M1418" s="224"/>
      <c r="N1418" s="225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167</v>
      </c>
      <c r="AU1418" s="20" t="s">
        <v>84</v>
      </c>
    </row>
    <row r="1419" s="2" customFormat="1">
      <c r="A1419" s="41"/>
      <c r="B1419" s="42"/>
      <c r="C1419" s="43"/>
      <c r="D1419" s="226" t="s">
        <v>168</v>
      </c>
      <c r="E1419" s="43"/>
      <c r="F1419" s="227" t="s">
        <v>1310</v>
      </c>
      <c r="G1419" s="43"/>
      <c r="H1419" s="43"/>
      <c r="I1419" s="223"/>
      <c r="J1419" s="43"/>
      <c r="K1419" s="43"/>
      <c r="L1419" s="47"/>
      <c r="M1419" s="224"/>
      <c r="N1419" s="225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168</v>
      </c>
      <c r="AU1419" s="20" t="s">
        <v>84</v>
      </c>
    </row>
    <row r="1420" s="13" customFormat="1">
      <c r="A1420" s="13"/>
      <c r="B1420" s="228"/>
      <c r="C1420" s="229"/>
      <c r="D1420" s="221" t="s">
        <v>170</v>
      </c>
      <c r="E1420" s="230" t="s">
        <v>19</v>
      </c>
      <c r="F1420" s="231" t="s">
        <v>331</v>
      </c>
      <c r="G1420" s="229"/>
      <c r="H1420" s="230" t="s">
        <v>19</v>
      </c>
      <c r="I1420" s="232"/>
      <c r="J1420" s="229"/>
      <c r="K1420" s="229"/>
      <c r="L1420" s="233"/>
      <c r="M1420" s="234"/>
      <c r="N1420" s="235"/>
      <c r="O1420" s="235"/>
      <c r="P1420" s="235"/>
      <c r="Q1420" s="235"/>
      <c r="R1420" s="235"/>
      <c r="S1420" s="235"/>
      <c r="T1420" s="236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7" t="s">
        <v>170</v>
      </c>
      <c r="AU1420" s="237" t="s">
        <v>84</v>
      </c>
      <c r="AV1420" s="13" t="s">
        <v>82</v>
      </c>
      <c r="AW1420" s="13" t="s">
        <v>35</v>
      </c>
      <c r="AX1420" s="13" t="s">
        <v>74</v>
      </c>
      <c r="AY1420" s="237" t="s">
        <v>158</v>
      </c>
    </row>
    <row r="1421" s="14" customFormat="1">
      <c r="A1421" s="14"/>
      <c r="B1421" s="238"/>
      <c r="C1421" s="239"/>
      <c r="D1421" s="221" t="s">
        <v>170</v>
      </c>
      <c r="E1421" s="240" t="s">
        <v>19</v>
      </c>
      <c r="F1421" s="241" t="s">
        <v>289</v>
      </c>
      <c r="G1421" s="239"/>
      <c r="H1421" s="242">
        <v>774.47500000000002</v>
      </c>
      <c r="I1421" s="243"/>
      <c r="J1421" s="239"/>
      <c r="K1421" s="239"/>
      <c r="L1421" s="244"/>
      <c r="M1421" s="245"/>
      <c r="N1421" s="246"/>
      <c r="O1421" s="246"/>
      <c r="P1421" s="246"/>
      <c r="Q1421" s="246"/>
      <c r="R1421" s="246"/>
      <c r="S1421" s="246"/>
      <c r="T1421" s="247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48" t="s">
        <v>170</v>
      </c>
      <c r="AU1421" s="248" t="s">
        <v>84</v>
      </c>
      <c r="AV1421" s="14" t="s">
        <v>84</v>
      </c>
      <c r="AW1421" s="14" t="s">
        <v>35</v>
      </c>
      <c r="AX1421" s="14" t="s">
        <v>74</v>
      </c>
      <c r="AY1421" s="248" t="s">
        <v>158</v>
      </c>
    </row>
    <row r="1422" s="15" customFormat="1">
      <c r="A1422" s="15"/>
      <c r="B1422" s="249"/>
      <c r="C1422" s="250"/>
      <c r="D1422" s="221" t="s">
        <v>170</v>
      </c>
      <c r="E1422" s="251" t="s">
        <v>19</v>
      </c>
      <c r="F1422" s="252" t="s">
        <v>175</v>
      </c>
      <c r="G1422" s="250"/>
      <c r="H1422" s="253">
        <v>774.47500000000002</v>
      </c>
      <c r="I1422" s="254"/>
      <c r="J1422" s="250"/>
      <c r="K1422" s="250"/>
      <c r="L1422" s="255"/>
      <c r="M1422" s="256"/>
      <c r="N1422" s="257"/>
      <c r="O1422" s="257"/>
      <c r="P1422" s="257"/>
      <c r="Q1422" s="257"/>
      <c r="R1422" s="257"/>
      <c r="S1422" s="257"/>
      <c r="T1422" s="258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59" t="s">
        <v>170</v>
      </c>
      <c r="AU1422" s="259" t="s">
        <v>84</v>
      </c>
      <c r="AV1422" s="15" t="s">
        <v>165</v>
      </c>
      <c r="AW1422" s="15" t="s">
        <v>35</v>
      </c>
      <c r="AX1422" s="15" t="s">
        <v>82</v>
      </c>
      <c r="AY1422" s="259" t="s">
        <v>158</v>
      </c>
    </row>
    <row r="1423" s="2" customFormat="1" ht="16.5" customHeight="1">
      <c r="A1423" s="41"/>
      <c r="B1423" s="42"/>
      <c r="C1423" s="272" t="s">
        <v>1311</v>
      </c>
      <c r="D1423" s="272" t="s">
        <v>244</v>
      </c>
      <c r="E1423" s="273" t="s">
        <v>1312</v>
      </c>
      <c r="F1423" s="274" t="s">
        <v>1313</v>
      </c>
      <c r="G1423" s="275" t="s">
        <v>224</v>
      </c>
      <c r="H1423" s="276">
        <v>0.25600000000000001</v>
      </c>
      <c r="I1423" s="277"/>
      <c r="J1423" s="278">
        <f>ROUND(I1423*H1423,2)</f>
        <v>0</v>
      </c>
      <c r="K1423" s="274" t="s">
        <v>164</v>
      </c>
      <c r="L1423" s="279"/>
      <c r="M1423" s="280" t="s">
        <v>19</v>
      </c>
      <c r="N1423" s="281" t="s">
        <v>45</v>
      </c>
      <c r="O1423" s="87"/>
      <c r="P1423" s="217">
        <f>O1423*H1423</f>
        <v>0</v>
      </c>
      <c r="Q1423" s="217">
        <v>1</v>
      </c>
      <c r="R1423" s="217">
        <f>Q1423*H1423</f>
        <v>0.25600000000000001</v>
      </c>
      <c r="S1423" s="217">
        <v>0</v>
      </c>
      <c r="T1423" s="218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19" t="s">
        <v>403</v>
      </c>
      <c r="AT1423" s="219" t="s">
        <v>244</v>
      </c>
      <c r="AU1423" s="219" t="s">
        <v>84</v>
      </c>
      <c r="AY1423" s="20" t="s">
        <v>158</v>
      </c>
      <c r="BE1423" s="220">
        <f>IF(N1423="základní",J1423,0)</f>
        <v>0</v>
      </c>
      <c r="BF1423" s="220">
        <f>IF(N1423="snížená",J1423,0)</f>
        <v>0</v>
      </c>
      <c r="BG1423" s="220">
        <f>IF(N1423="zákl. přenesená",J1423,0)</f>
        <v>0</v>
      </c>
      <c r="BH1423" s="220">
        <f>IF(N1423="sníž. přenesená",J1423,0)</f>
        <v>0</v>
      </c>
      <c r="BI1423" s="220">
        <f>IF(N1423="nulová",J1423,0)</f>
        <v>0</v>
      </c>
      <c r="BJ1423" s="20" t="s">
        <v>82</v>
      </c>
      <c r="BK1423" s="220">
        <f>ROUND(I1423*H1423,2)</f>
        <v>0</v>
      </c>
      <c r="BL1423" s="20" t="s">
        <v>290</v>
      </c>
      <c r="BM1423" s="219" t="s">
        <v>1314</v>
      </c>
    </row>
    <row r="1424" s="2" customFormat="1">
      <c r="A1424" s="41"/>
      <c r="B1424" s="42"/>
      <c r="C1424" s="43"/>
      <c r="D1424" s="221" t="s">
        <v>167</v>
      </c>
      <c r="E1424" s="43"/>
      <c r="F1424" s="222" t="s">
        <v>1313</v>
      </c>
      <c r="G1424" s="43"/>
      <c r="H1424" s="43"/>
      <c r="I1424" s="223"/>
      <c r="J1424" s="43"/>
      <c r="K1424" s="43"/>
      <c r="L1424" s="47"/>
      <c r="M1424" s="224"/>
      <c r="N1424" s="225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167</v>
      </c>
      <c r="AU1424" s="20" t="s">
        <v>84</v>
      </c>
    </row>
    <row r="1425" s="14" customFormat="1">
      <c r="A1425" s="14"/>
      <c r="B1425" s="238"/>
      <c r="C1425" s="239"/>
      <c r="D1425" s="221" t="s">
        <v>170</v>
      </c>
      <c r="E1425" s="240" t="s">
        <v>19</v>
      </c>
      <c r="F1425" s="241" t="s">
        <v>1315</v>
      </c>
      <c r="G1425" s="239"/>
      <c r="H1425" s="242">
        <v>0.25600000000000001</v>
      </c>
      <c r="I1425" s="243"/>
      <c r="J1425" s="239"/>
      <c r="K1425" s="239"/>
      <c r="L1425" s="244"/>
      <c r="M1425" s="245"/>
      <c r="N1425" s="246"/>
      <c r="O1425" s="246"/>
      <c r="P1425" s="246"/>
      <c r="Q1425" s="246"/>
      <c r="R1425" s="246"/>
      <c r="S1425" s="246"/>
      <c r="T1425" s="24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48" t="s">
        <v>170</v>
      </c>
      <c r="AU1425" s="248" t="s">
        <v>84</v>
      </c>
      <c r="AV1425" s="14" t="s">
        <v>84</v>
      </c>
      <c r="AW1425" s="14" t="s">
        <v>35</v>
      </c>
      <c r="AX1425" s="14" t="s">
        <v>82</v>
      </c>
      <c r="AY1425" s="248" t="s">
        <v>158</v>
      </c>
    </row>
    <row r="1426" s="2" customFormat="1" ht="21.75" customHeight="1">
      <c r="A1426" s="41"/>
      <c r="B1426" s="42"/>
      <c r="C1426" s="208" t="s">
        <v>1316</v>
      </c>
      <c r="D1426" s="208" t="s">
        <v>160</v>
      </c>
      <c r="E1426" s="209" t="s">
        <v>1317</v>
      </c>
      <c r="F1426" s="210" t="s">
        <v>1318</v>
      </c>
      <c r="G1426" s="211" t="s">
        <v>105</v>
      </c>
      <c r="H1426" s="212">
        <v>85.384</v>
      </c>
      <c r="I1426" s="213"/>
      <c r="J1426" s="214">
        <f>ROUND(I1426*H1426,2)</f>
        <v>0</v>
      </c>
      <c r="K1426" s="210" t="s">
        <v>164</v>
      </c>
      <c r="L1426" s="47"/>
      <c r="M1426" s="215" t="s">
        <v>19</v>
      </c>
      <c r="N1426" s="216" t="s">
        <v>45</v>
      </c>
      <c r="O1426" s="87"/>
      <c r="P1426" s="217">
        <f>O1426*H1426</f>
        <v>0</v>
      </c>
      <c r="Q1426" s="217">
        <v>0</v>
      </c>
      <c r="R1426" s="217">
        <f>Q1426*H1426</f>
        <v>0</v>
      </c>
      <c r="S1426" s="217">
        <v>0</v>
      </c>
      <c r="T1426" s="218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19" t="s">
        <v>290</v>
      </c>
      <c r="AT1426" s="219" t="s">
        <v>160</v>
      </c>
      <c r="AU1426" s="219" t="s">
        <v>84</v>
      </c>
      <c r="AY1426" s="20" t="s">
        <v>158</v>
      </c>
      <c r="BE1426" s="220">
        <f>IF(N1426="základní",J1426,0)</f>
        <v>0</v>
      </c>
      <c r="BF1426" s="220">
        <f>IF(N1426="snížená",J1426,0)</f>
        <v>0</v>
      </c>
      <c r="BG1426" s="220">
        <f>IF(N1426="zákl. přenesená",J1426,0)</f>
        <v>0</v>
      </c>
      <c r="BH1426" s="220">
        <f>IF(N1426="sníž. přenesená",J1426,0)</f>
        <v>0</v>
      </c>
      <c r="BI1426" s="220">
        <f>IF(N1426="nulová",J1426,0)</f>
        <v>0</v>
      </c>
      <c r="BJ1426" s="20" t="s">
        <v>82</v>
      </c>
      <c r="BK1426" s="220">
        <f>ROUND(I1426*H1426,2)</f>
        <v>0</v>
      </c>
      <c r="BL1426" s="20" t="s">
        <v>290</v>
      </c>
      <c r="BM1426" s="219" t="s">
        <v>1319</v>
      </c>
    </row>
    <row r="1427" s="2" customFormat="1">
      <c r="A1427" s="41"/>
      <c r="B1427" s="42"/>
      <c r="C1427" s="43"/>
      <c r="D1427" s="221" t="s">
        <v>167</v>
      </c>
      <c r="E1427" s="43"/>
      <c r="F1427" s="222" t="s">
        <v>1318</v>
      </c>
      <c r="G1427" s="43"/>
      <c r="H1427" s="43"/>
      <c r="I1427" s="223"/>
      <c r="J1427" s="43"/>
      <c r="K1427" s="43"/>
      <c r="L1427" s="47"/>
      <c r="M1427" s="224"/>
      <c r="N1427" s="225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T1427" s="20" t="s">
        <v>167</v>
      </c>
      <c r="AU1427" s="20" t="s">
        <v>84</v>
      </c>
    </row>
    <row r="1428" s="2" customFormat="1">
      <c r="A1428" s="41"/>
      <c r="B1428" s="42"/>
      <c r="C1428" s="43"/>
      <c r="D1428" s="226" t="s">
        <v>168</v>
      </c>
      <c r="E1428" s="43"/>
      <c r="F1428" s="227" t="s">
        <v>1320</v>
      </c>
      <c r="G1428" s="43"/>
      <c r="H1428" s="43"/>
      <c r="I1428" s="223"/>
      <c r="J1428" s="43"/>
      <c r="K1428" s="43"/>
      <c r="L1428" s="47"/>
      <c r="M1428" s="224"/>
      <c r="N1428" s="225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20" t="s">
        <v>168</v>
      </c>
      <c r="AU1428" s="20" t="s">
        <v>84</v>
      </c>
    </row>
    <row r="1429" s="13" customFormat="1">
      <c r="A1429" s="13"/>
      <c r="B1429" s="228"/>
      <c r="C1429" s="229"/>
      <c r="D1429" s="221" t="s">
        <v>170</v>
      </c>
      <c r="E1429" s="230" t="s">
        <v>19</v>
      </c>
      <c r="F1429" s="231" t="s">
        <v>171</v>
      </c>
      <c r="G1429" s="229"/>
      <c r="H1429" s="230" t="s">
        <v>19</v>
      </c>
      <c r="I1429" s="232"/>
      <c r="J1429" s="229"/>
      <c r="K1429" s="229"/>
      <c r="L1429" s="233"/>
      <c r="M1429" s="234"/>
      <c r="N1429" s="235"/>
      <c r="O1429" s="235"/>
      <c r="P1429" s="235"/>
      <c r="Q1429" s="235"/>
      <c r="R1429" s="235"/>
      <c r="S1429" s="235"/>
      <c r="T1429" s="236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7" t="s">
        <v>170</v>
      </c>
      <c r="AU1429" s="237" t="s">
        <v>84</v>
      </c>
      <c r="AV1429" s="13" t="s">
        <v>82</v>
      </c>
      <c r="AW1429" s="13" t="s">
        <v>35</v>
      </c>
      <c r="AX1429" s="13" t="s">
        <v>74</v>
      </c>
      <c r="AY1429" s="237" t="s">
        <v>158</v>
      </c>
    </row>
    <row r="1430" s="13" customFormat="1">
      <c r="A1430" s="13"/>
      <c r="B1430" s="228"/>
      <c r="C1430" s="229"/>
      <c r="D1430" s="221" t="s">
        <v>170</v>
      </c>
      <c r="E1430" s="230" t="s">
        <v>19</v>
      </c>
      <c r="F1430" s="231" t="s">
        <v>1321</v>
      </c>
      <c r="G1430" s="229"/>
      <c r="H1430" s="230" t="s">
        <v>19</v>
      </c>
      <c r="I1430" s="232"/>
      <c r="J1430" s="229"/>
      <c r="K1430" s="229"/>
      <c r="L1430" s="233"/>
      <c r="M1430" s="234"/>
      <c r="N1430" s="235"/>
      <c r="O1430" s="235"/>
      <c r="P1430" s="235"/>
      <c r="Q1430" s="235"/>
      <c r="R1430" s="235"/>
      <c r="S1430" s="235"/>
      <c r="T1430" s="236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7" t="s">
        <v>170</v>
      </c>
      <c r="AU1430" s="237" t="s">
        <v>84</v>
      </c>
      <c r="AV1430" s="13" t="s">
        <v>82</v>
      </c>
      <c r="AW1430" s="13" t="s">
        <v>35</v>
      </c>
      <c r="AX1430" s="13" t="s">
        <v>74</v>
      </c>
      <c r="AY1430" s="237" t="s">
        <v>158</v>
      </c>
    </row>
    <row r="1431" s="14" customFormat="1">
      <c r="A1431" s="14"/>
      <c r="B1431" s="238"/>
      <c r="C1431" s="239"/>
      <c r="D1431" s="221" t="s">
        <v>170</v>
      </c>
      <c r="E1431" s="240" t="s">
        <v>19</v>
      </c>
      <c r="F1431" s="241" t="s">
        <v>1322</v>
      </c>
      <c r="G1431" s="239"/>
      <c r="H1431" s="242">
        <v>85.384</v>
      </c>
      <c r="I1431" s="243"/>
      <c r="J1431" s="239"/>
      <c r="K1431" s="239"/>
      <c r="L1431" s="244"/>
      <c r="M1431" s="245"/>
      <c r="N1431" s="246"/>
      <c r="O1431" s="246"/>
      <c r="P1431" s="246"/>
      <c r="Q1431" s="246"/>
      <c r="R1431" s="246"/>
      <c r="S1431" s="246"/>
      <c r="T1431" s="24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8" t="s">
        <v>170</v>
      </c>
      <c r="AU1431" s="248" t="s">
        <v>84</v>
      </c>
      <c r="AV1431" s="14" t="s">
        <v>84</v>
      </c>
      <c r="AW1431" s="14" t="s">
        <v>35</v>
      </c>
      <c r="AX1431" s="14" t="s">
        <v>74</v>
      </c>
      <c r="AY1431" s="248" t="s">
        <v>158</v>
      </c>
    </row>
    <row r="1432" s="15" customFormat="1">
      <c r="A1432" s="15"/>
      <c r="B1432" s="249"/>
      <c r="C1432" s="250"/>
      <c r="D1432" s="221" t="s">
        <v>170</v>
      </c>
      <c r="E1432" s="251" t="s">
        <v>19</v>
      </c>
      <c r="F1432" s="252" t="s">
        <v>175</v>
      </c>
      <c r="G1432" s="250"/>
      <c r="H1432" s="253">
        <v>85.384</v>
      </c>
      <c r="I1432" s="254"/>
      <c r="J1432" s="250"/>
      <c r="K1432" s="250"/>
      <c r="L1432" s="255"/>
      <c r="M1432" s="256"/>
      <c r="N1432" s="257"/>
      <c r="O1432" s="257"/>
      <c r="P1432" s="257"/>
      <c r="Q1432" s="257"/>
      <c r="R1432" s="257"/>
      <c r="S1432" s="257"/>
      <c r="T1432" s="258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9" t="s">
        <v>170</v>
      </c>
      <c r="AU1432" s="259" t="s">
        <v>84</v>
      </c>
      <c r="AV1432" s="15" t="s">
        <v>165</v>
      </c>
      <c r="AW1432" s="15" t="s">
        <v>35</v>
      </c>
      <c r="AX1432" s="15" t="s">
        <v>82</v>
      </c>
      <c r="AY1432" s="259" t="s">
        <v>158</v>
      </c>
    </row>
    <row r="1433" s="2" customFormat="1" ht="16.5" customHeight="1">
      <c r="A1433" s="41"/>
      <c r="B1433" s="42"/>
      <c r="C1433" s="272" t="s">
        <v>1323</v>
      </c>
      <c r="D1433" s="272" t="s">
        <v>244</v>
      </c>
      <c r="E1433" s="273" t="s">
        <v>1312</v>
      </c>
      <c r="F1433" s="274" t="s">
        <v>1313</v>
      </c>
      <c r="G1433" s="275" t="s">
        <v>224</v>
      </c>
      <c r="H1433" s="276">
        <v>0.029000000000000001</v>
      </c>
      <c r="I1433" s="277"/>
      <c r="J1433" s="278">
        <f>ROUND(I1433*H1433,2)</f>
        <v>0</v>
      </c>
      <c r="K1433" s="274" t="s">
        <v>164</v>
      </c>
      <c r="L1433" s="279"/>
      <c r="M1433" s="280" t="s">
        <v>19</v>
      </c>
      <c r="N1433" s="281" t="s">
        <v>45</v>
      </c>
      <c r="O1433" s="87"/>
      <c r="P1433" s="217">
        <f>O1433*H1433</f>
        <v>0</v>
      </c>
      <c r="Q1433" s="217">
        <v>1</v>
      </c>
      <c r="R1433" s="217">
        <f>Q1433*H1433</f>
        <v>0.029000000000000001</v>
      </c>
      <c r="S1433" s="217">
        <v>0</v>
      </c>
      <c r="T1433" s="218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19" t="s">
        <v>403</v>
      </c>
      <c r="AT1433" s="219" t="s">
        <v>244</v>
      </c>
      <c r="AU1433" s="219" t="s">
        <v>84</v>
      </c>
      <c r="AY1433" s="20" t="s">
        <v>158</v>
      </c>
      <c r="BE1433" s="220">
        <f>IF(N1433="základní",J1433,0)</f>
        <v>0</v>
      </c>
      <c r="BF1433" s="220">
        <f>IF(N1433="snížená",J1433,0)</f>
        <v>0</v>
      </c>
      <c r="BG1433" s="220">
        <f>IF(N1433="zákl. přenesená",J1433,0)</f>
        <v>0</v>
      </c>
      <c r="BH1433" s="220">
        <f>IF(N1433="sníž. přenesená",J1433,0)</f>
        <v>0</v>
      </c>
      <c r="BI1433" s="220">
        <f>IF(N1433="nulová",J1433,0)</f>
        <v>0</v>
      </c>
      <c r="BJ1433" s="20" t="s">
        <v>82</v>
      </c>
      <c r="BK1433" s="220">
        <f>ROUND(I1433*H1433,2)</f>
        <v>0</v>
      </c>
      <c r="BL1433" s="20" t="s">
        <v>290</v>
      </c>
      <c r="BM1433" s="219" t="s">
        <v>1324</v>
      </c>
    </row>
    <row r="1434" s="2" customFormat="1">
      <c r="A1434" s="41"/>
      <c r="B1434" s="42"/>
      <c r="C1434" s="43"/>
      <c r="D1434" s="221" t="s">
        <v>167</v>
      </c>
      <c r="E1434" s="43"/>
      <c r="F1434" s="222" t="s">
        <v>1313</v>
      </c>
      <c r="G1434" s="43"/>
      <c r="H1434" s="43"/>
      <c r="I1434" s="223"/>
      <c r="J1434" s="43"/>
      <c r="K1434" s="43"/>
      <c r="L1434" s="47"/>
      <c r="M1434" s="224"/>
      <c r="N1434" s="225"/>
      <c r="O1434" s="87"/>
      <c r="P1434" s="87"/>
      <c r="Q1434" s="87"/>
      <c r="R1434" s="87"/>
      <c r="S1434" s="87"/>
      <c r="T1434" s="88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T1434" s="20" t="s">
        <v>167</v>
      </c>
      <c r="AU1434" s="20" t="s">
        <v>84</v>
      </c>
    </row>
    <row r="1435" s="14" customFormat="1">
      <c r="A1435" s="14"/>
      <c r="B1435" s="238"/>
      <c r="C1435" s="239"/>
      <c r="D1435" s="221" t="s">
        <v>170</v>
      </c>
      <c r="E1435" s="240" t="s">
        <v>19</v>
      </c>
      <c r="F1435" s="241" t="s">
        <v>1325</v>
      </c>
      <c r="G1435" s="239"/>
      <c r="H1435" s="242">
        <v>0.029000000000000001</v>
      </c>
      <c r="I1435" s="243"/>
      <c r="J1435" s="239"/>
      <c r="K1435" s="239"/>
      <c r="L1435" s="244"/>
      <c r="M1435" s="245"/>
      <c r="N1435" s="246"/>
      <c r="O1435" s="246"/>
      <c r="P1435" s="246"/>
      <c r="Q1435" s="246"/>
      <c r="R1435" s="246"/>
      <c r="S1435" s="246"/>
      <c r="T1435" s="247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48" t="s">
        <v>170</v>
      </c>
      <c r="AU1435" s="248" t="s">
        <v>84</v>
      </c>
      <c r="AV1435" s="14" t="s">
        <v>84</v>
      </c>
      <c r="AW1435" s="14" t="s">
        <v>35</v>
      </c>
      <c r="AX1435" s="14" t="s">
        <v>82</v>
      </c>
      <c r="AY1435" s="248" t="s">
        <v>158</v>
      </c>
    </row>
    <row r="1436" s="2" customFormat="1" ht="16.5" customHeight="1">
      <c r="A1436" s="41"/>
      <c r="B1436" s="42"/>
      <c r="C1436" s="208" t="s">
        <v>1326</v>
      </c>
      <c r="D1436" s="208" t="s">
        <v>160</v>
      </c>
      <c r="E1436" s="209" t="s">
        <v>1327</v>
      </c>
      <c r="F1436" s="210" t="s">
        <v>1328</v>
      </c>
      <c r="G1436" s="211" t="s">
        <v>105</v>
      </c>
      <c r="H1436" s="212">
        <v>1548.9500000000001</v>
      </c>
      <c r="I1436" s="213"/>
      <c r="J1436" s="214">
        <f>ROUND(I1436*H1436,2)</f>
        <v>0</v>
      </c>
      <c r="K1436" s="210" t="s">
        <v>164</v>
      </c>
      <c r="L1436" s="47"/>
      <c r="M1436" s="215" t="s">
        <v>19</v>
      </c>
      <c r="N1436" s="216" t="s">
        <v>45</v>
      </c>
      <c r="O1436" s="87"/>
      <c r="P1436" s="217">
        <f>O1436*H1436</f>
        <v>0</v>
      </c>
      <c r="Q1436" s="217">
        <v>0.00040000000000000002</v>
      </c>
      <c r="R1436" s="217">
        <f>Q1436*H1436</f>
        <v>0.61958000000000002</v>
      </c>
      <c r="S1436" s="217">
        <v>0</v>
      </c>
      <c r="T1436" s="218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19" t="s">
        <v>290</v>
      </c>
      <c r="AT1436" s="219" t="s">
        <v>160</v>
      </c>
      <c r="AU1436" s="219" t="s">
        <v>84</v>
      </c>
      <c r="AY1436" s="20" t="s">
        <v>158</v>
      </c>
      <c r="BE1436" s="220">
        <f>IF(N1436="základní",J1436,0)</f>
        <v>0</v>
      </c>
      <c r="BF1436" s="220">
        <f>IF(N1436="snížená",J1436,0)</f>
        <v>0</v>
      </c>
      <c r="BG1436" s="220">
        <f>IF(N1436="zákl. přenesená",J1436,0)</f>
        <v>0</v>
      </c>
      <c r="BH1436" s="220">
        <f>IF(N1436="sníž. přenesená",J1436,0)</f>
        <v>0</v>
      </c>
      <c r="BI1436" s="220">
        <f>IF(N1436="nulová",J1436,0)</f>
        <v>0</v>
      </c>
      <c r="BJ1436" s="20" t="s">
        <v>82</v>
      </c>
      <c r="BK1436" s="220">
        <f>ROUND(I1436*H1436,2)</f>
        <v>0</v>
      </c>
      <c r="BL1436" s="20" t="s">
        <v>290</v>
      </c>
      <c r="BM1436" s="219" t="s">
        <v>1329</v>
      </c>
    </row>
    <row r="1437" s="2" customFormat="1">
      <c r="A1437" s="41"/>
      <c r="B1437" s="42"/>
      <c r="C1437" s="43"/>
      <c r="D1437" s="221" t="s">
        <v>167</v>
      </c>
      <c r="E1437" s="43"/>
      <c r="F1437" s="222" t="s">
        <v>1328</v>
      </c>
      <c r="G1437" s="43"/>
      <c r="H1437" s="43"/>
      <c r="I1437" s="223"/>
      <c r="J1437" s="43"/>
      <c r="K1437" s="43"/>
      <c r="L1437" s="47"/>
      <c r="M1437" s="224"/>
      <c r="N1437" s="225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T1437" s="20" t="s">
        <v>167</v>
      </c>
      <c r="AU1437" s="20" t="s">
        <v>84</v>
      </c>
    </row>
    <row r="1438" s="2" customFormat="1">
      <c r="A1438" s="41"/>
      <c r="B1438" s="42"/>
      <c r="C1438" s="43"/>
      <c r="D1438" s="226" t="s">
        <v>168</v>
      </c>
      <c r="E1438" s="43"/>
      <c r="F1438" s="227" t="s">
        <v>1330</v>
      </c>
      <c r="G1438" s="43"/>
      <c r="H1438" s="43"/>
      <c r="I1438" s="223"/>
      <c r="J1438" s="43"/>
      <c r="K1438" s="43"/>
      <c r="L1438" s="47"/>
      <c r="M1438" s="224"/>
      <c r="N1438" s="225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168</v>
      </c>
      <c r="AU1438" s="20" t="s">
        <v>84</v>
      </c>
    </row>
    <row r="1439" s="13" customFormat="1">
      <c r="A1439" s="13"/>
      <c r="B1439" s="228"/>
      <c r="C1439" s="229"/>
      <c r="D1439" s="221" t="s">
        <v>170</v>
      </c>
      <c r="E1439" s="230" t="s">
        <v>19</v>
      </c>
      <c r="F1439" s="231" t="s">
        <v>331</v>
      </c>
      <c r="G1439" s="229"/>
      <c r="H1439" s="230" t="s">
        <v>19</v>
      </c>
      <c r="I1439" s="232"/>
      <c r="J1439" s="229"/>
      <c r="K1439" s="229"/>
      <c r="L1439" s="233"/>
      <c r="M1439" s="234"/>
      <c r="N1439" s="235"/>
      <c r="O1439" s="235"/>
      <c r="P1439" s="235"/>
      <c r="Q1439" s="235"/>
      <c r="R1439" s="235"/>
      <c r="S1439" s="235"/>
      <c r="T1439" s="23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7" t="s">
        <v>170</v>
      </c>
      <c r="AU1439" s="237" t="s">
        <v>84</v>
      </c>
      <c r="AV1439" s="13" t="s">
        <v>82</v>
      </c>
      <c r="AW1439" s="13" t="s">
        <v>35</v>
      </c>
      <c r="AX1439" s="13" t="s">
        <v>74</v>
      </c>
      <c r="AY1439" s="237" t="s">
        <v>158</v>
      </c>
    </row>
    <row r="1440" s="14" customFormat="1">
      <c r="A1440" s="14"/>
      <c r="B1440" s="238"/>
      <c r="C1440" s="239"/>
      <c r="D1440" s="221" t="s">
        <v>170</v>
      </c>
      <c r="E1440" s="240" t="s">
        <v>19</v>
      </c>
      <c r="F1440" s="241" t="s">
        <v>289</v>
      </c>
      <c r="G1440" s="239"/>
      <c r="H1440" s="242">
        <v>774.47500000000002</v>
      </c>
      <c r="I1440" s="243"/>
      <c r="J1440" s="239"/>
      <c r="K1440" s="239"/>
      <c r="L1440" s="244"/>
      <c r="M1440" s="245"/>
      <c r="N1440" s="246"/>
      <c r="O1440" s="246"/>
      <c r="P1440" s="246"/>
      <c r="Q1440" s="246"/>
      <c r="R1440" s="246"/>
      <c r="S1440" s="246"/>
      <c r="T1440" s="247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8" t="s">
        <v>170</v>
      </c>
      <c r="AU1440" s="248" t="s">
        <v>84</v>
      </c>
      <c r="AV1440" s="14" t="s">
        <v>84</v>
      </c>
      <c r="AW1440" s="14" t="s">
        <v>35</v>
      </c>
      <c r="AX1440" s="14" t="s">
        <v>74</v>
      </c>
      <c r="AY1440" s="248" t="s">
        <v>158</v>
      </c>
    </row>
    <row r="1441" s="16" customFormat="1">
      <c r="A1441" s="16"/>
      <c r="B1441" s="261"/>
      <c r="C1441" s="262"/>
      <c r="D1441" s="221" t="s">
        <v>170</v>
      </c>
      <c r="E1441" s="263" t="s">
        <v>19</v>
      </c>
      <c r="F1441" s="264" t="s">
        <v>187</v>
      </c>
      <c r="G1441" s="262"/>
      <c r="H1441" s="265">
        <v>774.47500000000002</v>
      </c>
      <c r="I1441" s="266"/>
      <c r="J1441" s="262"/>
      <c r="K1441" s="262"/>
      <c r="L1441" s="267"/>
      <c r="M1441" s="268"/>
      <c r="N1441" s="269"/>
      <c r="O1441" s="269"/>
      <c r="P1441" s="269"/>
      <c r="Q1441" s="269"/>
      <c r="R1441" s="269"/>
      <c r="S1441" s="269"/>
      <c r="T1441" s="270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T1441" s="271" t="s">
        <v>170</v>
      </c>
      <c r="AU1441" s="271" t="s">
        <v>84</v>
      </c>
      <c r="AV1441" s="16" t="s">
        <v>188</v>
      </c>
      <c r="AW1441" s="16" t="s">
        <v>35</v>
      </c>
      <c r="AX1441" s="16" t="s">
        <v>74</v>
      </c>
      <c r="AY1441" s="271" t="s">
        <v>158</v>
      </c>
    </row>
    <row r="1442" s="14" customFormat="1">
      <c r="A1442" s="14"/>
      <c r="B1442" s="238"/>
      <c r="C1442" s="239"/>
      <c r="D1442" s="221" t="s">
        <v>170</v>
      </c>
      <c r="E1442" s="240" t="s">
        <v>19</v>
      </c>
      <c r="F1442" s="241" t="s">
        <v>1331</v>
      </c>
      <c r="G1442" s="239"/>
      <c r="H1442" s="242">
        <v>774.47500000000002</v>
      </c>
      <c r="I1442" s="243"/>
      <c r="J1442" s="239"/>
      <c r="K1442" s="239"/>
      <c r="L1442" s="244"/>
      <c r="M1442" s="245"/>
      <c r="N1442" s="246"/>
      <c r="O1442" s="246"/>
      <c r="P1442" s="246"/>
      <c r="Q1442" s="246"/>
      <c r="R1442" s="246"/>
      <c r="S1442" s="246"/>
      <c r="T1442" s="24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8" t="s">
        <v>170</v>
      </c>
      <c r="AU1442" s="248" t="s">
        <v>84</v>
      </c>
      <c r="AV1442" s="14" t="s">
        <v>84</v>
      </c>
      <c r="AW1442" s="14" t="s">
        <v>35</v>
      </c>
      <c r="AX1442" s="14" t="s">
        <v>74</v>
      </c>
      <c r="AY1442" s="248" t="s">
        <v>158</v>
      </c>
    </row>
    <row r="1443" s="16" customFormat="1">
      <c r="A1443" s="16"/>
      <c r="B1443" s="261"/>
      <c r="C1443" s="262"/>
      <c r="D1443" s="221" t="s">
        <v>170</v>
      </c>
      <c r="E1443" s="263" t="s">
        <v>19</v>
      </c>
      <c r="F1443" s="264" t="s">
        <v>187</v>
      </c>
      <c r="G1443" s="262"/>
      <c r="H1443" s="265">
        <v>774.47500000000002</v>
      </c>
      <c r="I1443" s="266"/>
      <c r="J1443" s="262"/>
      <c r="K1443" s="262"/>
      <c r="L1443" s="267"/>
      <c r="M1443" s="268"/>
      <c r="N1443" s="269"/>
      <c r="O1443" s="269"/>
      <c r="P1443" s="269"/>
      <c r="Q1443" s="269"/>
      <c r="R1443" s="269"/>
      <c r="S1443" s="269"/>
      <c r="T1443" s="270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1" t="s">
        <v>170</v>
      </c>
      <c r="AU1443" s="271" t="s">
        <v>84</v>
      </c>
      <c r="AV1443" s="16" t="s">
        <v>188</v>
      </c>
      <c r="AW1443" s="16" t="s">
        <v>35</v>
      </c>
      <c r="AX1443" s="16" t="s">
        <v>74</v>
      </c>
      <c r="AY1443" s="271" t="s">
        <v>158</v>
      </c>
    </row>
    <row r="1444" s="15" customFormat="1">
      <c r="A1444" s="15"/>
      <c r="B1444" s="249"/>
      <c r="C1444" s="250"/>
      <c r="D1444" s="221" t="s">
        <v>170</v>
      </c>
      <c r="E1444" s="251" t="s">
        <v>19</v>
      </c>
      <c r="F1444" s="252" t="s">
        <v>175</v>
      </c>
      <c r="G1444" s="250"/>
      <c r="H1444" s="253">
        <v>1548.9500000000001</v>
      </c>
      <c r="I1444" s="254"/>
      <c r="J1444" s="250"/>
      <c r="K1444" s="250"/>
      <c r="L1444" s="255"/>
      <c r="M1444" s="256"/>
      <c r="N1444" s="257"/>
      <c r="O1444" s="257"/>
      <c r="P1444" s="257"/>
      <c r="Q1444" s="257"/>
      <c r="R1444" s="257"/>
      <c r="S1444" s="257"/>
      <c r="T1444" s="258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59" t="s">
        <v>170</v>
      </c>
      <c r="AU1444" s="259" t="s">
        <v>84</v>
      </c>
      <c r="AV1444" s="15" t="s">
        <v>165</v>
      </c>
      <c r="AW1444" s="15" t="s">
        <v>35</v>
      </c>
      <c r="AX1444" s="15" t="s">
        <v>82</v>
      </c>
      <c r="AY1444" s="259" t="s">
        <v>158</v>
      </c>
    </row>
    <row r="1445" s="2" customFormat="1" ht="24.15" customHeight="1">
      <c r="A1445" s="41"/>
      <c r="B1445" s="42"/>
      <c r="C1445" s="272" t="s">
        <v>1332</v>
      </c>
      <c r="D1445" s="272" t="s">
        <v>244</v>
      </c>
      <c r="E1445" s="273" t="s">
        <v>1333</v>
      </c>
      <c r="F1445" s="274" t="s">
        <v>1334</v>
      </c>
      <c r="G1445" s="275" t="s">
        <v>105</v>
      </c>
      <c r="H1445" s="276">
        <v>1805.3009999999999</v>
      </c>
      <c r="I1445" s="277"/>
      <c r="J1445" s="278">
        <f>ROUND(I1445*H1445,2)</f>
        <v>0</v>
      </c>
      <c r="K1445" s="274" t="s">
        <v>164</v>
      </c>
      <c r="L1445" s="279"/>
      <c r="M1445" s="280" t="s">
        <v>19</v>
      </c>
      <c r="N1445" s="281" t="s">
        <v>45</v>
      </c>
      <c r="O1445" s="87"/>
      <c r="P1445" s="217">
        <f>O1445*H1445</f>
        <v>0</v>
      </c>
      <c r="Q1445" s="217">
        <v>0.0054000000000000003</v>
      </c>
      <c r="R1445" s="217">
        <f>Q1445*H1445</f>
        <v>9.7486253999999999</v>
      </c>
      <c r="S1445" s="217">
        <v>0</v>
      </c>
      <c r="T1445" s="218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19" t="s">
        <v>403</v>
      </c>
      <c r="AT1445" s="219" t="s">
        <v>244</v>
      </c>
      <c r="AU1445" s="219" t="s">
        <v>84</v>
      </c>
      <c r="AY1445" s="20" t="s">
        <v>158</v>
      </c>
      <c r="BE1445" s="220">
        <f>IF(N1445="základní",J1445,0)</f>
        <v>0</v>
      </c>
      <c r="BF1445" s="220">
        <f>IF(N1445="snížená",J1445,0)</f>
        <v>0</v>
      </c>
      <c r="BG1445" s="220">
        <f>IF(N1445="zákl. přenesená",J1445,0)</f>
        <v>0</v>
      </c>
      <c r="BH1445" s="220">
        <f>IF(N1445="sníž. přenesená",J1445,0)</f>
        <v>0</v>
      </c>
      <c r="BI1445" s="220">
        <f>IF(N1445="nulová",J1445,0)</f>
        <v>0</v>
      </c>
      <c r="BJ1445" s="20" t="s">
        <v>82</v>
      </c>
      <c r="BK1445" s="220">
        <f>ROUND(I1445*H1445,2)</f>
        <v>0</v>
      </c>
      <c r="BL1445" s="20" t="s">
        <v>290</v>
      </c>
      <c r="BM1445" s="219" t="s">
        <v>1335</v>
      </c>
    </row>
    <row r="1446" s="2" customFormat="1">
      <c r="A1446" s="41"/>
      <c r="B1446" s="42"/>
      <c r="C1446" s="43"/>
      <c r="D1446" s="221" t="s">
        <v>167</v>
      </c>
      <c r="E1446" s="43"/>
      <c r="F1446" s="222" t="s">
        <v>1334</v>
      </c>
      <c r="G1446" s="43"/>
      <c r="H1446" s="43"/>
      <c r="I1446" s="223"/>
      <c r="J1446" s="43"/>
      <c r="K1446" s="43"/>
      <c r="L1446" s="47"/>
      <c r="M1446" s="224"/>
      <c r="N1446" s="225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167</v>
      </c>
      <c r="AU1446" s="20" t="s">
        <v>84</v>
      </c>
    </row>
    <row r="1447" s="14" customFormat="1">
      <c r="A1447" s="14"/>
      <c r="B1447" s="238"/>
      <c r="C1447" s="239"/>
      <c r="D1447" s="221" t="s">
        <v>170</v>
      </c>
      <c r="E1447" s="240" t="s">
        <v>19</v>
      </c>
      <c r="F1447" s="241" t="s">
        <v>1336</v>
      </c>
      <c r="G1447" s="239"/>
      <c r="H1447" s="242">
        <v>1805.3009999999999</v>
      </c>
      <c r="I1447" s="243"/>
      <c r="J1447" s="239"/>
      <c r="K1447" s="239"/>
      <c r="L1447" s="244"/>
      <c r="M1447" s="245"/>
      <c r="N1447" s="246"/>
      <c r="O1447" s="246"/>
      <c r="P1447" s="246"/>
      <c r="Q1447" s="246"/>
      <c r="R1447" s="246"/>
      <c r="S1447" s="246"/>
      <c r="T1447" s="247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8" t="s">
        <v>170</v>
      </c>
      <c r="AU1447" s="248" t="s">
        <v>84</v>
      </c>
      <c r="AV1447" s="14" t="s">
        <v>84</v>
      </c>
      <c r="AW1447" s="14" t="s">
        <v>35</v>
      </c>
      <c r="AX1447" s="14" t="s">
        <v>82</v>
      </c>
      <c r="AY1447" s="248" t="s">
        <v>158</v>
      </c>
    </row>
    <row r="1448" s="2" customFormat="1" ht="16.5" customHeight="1">
      <c r="A1448" s="41"/>
      <c r="B1448" s="42"/>
      <c r="C1448" s="208" t="s">
        <v>1337</v>
      </c>
      <c r="D1448" s="208" t="s">
        <v>160</v>
      </c>
      <c r="E1448" s="209" t="s">
        <v>1338</v>
      </c>
      <c r="F1448" s="210" t="s">
        <v>1339</v>
      </c>
      <c r="G1448" s="211" t="s">
        <v>105</v>
      </c>
      <c r="H1448" s="212">
        <v>170.768</v>
      </c>
      <c r="I1448" s="213"/>
      <c r="J1448" s="214">
        <f>ROUND(I1448*H1448,2)</f>
        <v>0</v>
      </c>
      <c r="K1448" s="210" t="s">
        <v>164</v>
      </c>
      <c r="L1448" s="47"/>
      <c r="M1448" s="215" t="s">
        <v>19</v>
      </c>
      <c r="N1448" s="216" t="s">
        <v>45</v>
      </c>
      <c r="O1448" s="87"/>
      <c r="P1448" s="217">
        <f>O1448*H1448</f>
        <v>0</v>
      </c>
      <c r="Q1448" s="217">
        <v>0.00040000000000000002</v>
      </c>
      <c r="R1448" s="217">
        <f>Q1448*H1448</f>
        <v>0.068307199999999998</v>
      </c>
      <c r="S1448" s="217">
        <v>0</v>
      </c>
      <c r="T1448" s="218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19" t="s">
        <v>290</v>
      </c>
      <c r="AT1448" s="219" t="s">
        <v>160</v>
      </c>
      <c r="AU1448" s="219" t="s">
        <v>84</v>
      </c>
      <c r="AY1448" s="20" t="s">
        <v>158</v>
      </c>
      <c r="BE1448" s="220">
        <f>IF(N1448="základní",J1448,0)</f>
        <v>0</v>
      </c>
      <c r="BF1448" s="220">
        <f>IF(N1448="snížená",J1448,0)</f>
        <v>0</v>
      </c>
      <c r="BG1448" s="220">
        <f>IF(N1448="zákl. přenesená",J1448,0)</f>
        <v>0</v>
      </c>
      <c r="BH1448" s="220">
        <f>IF(N1448="sníž. přenesená",J1448,0)</f>
        <v>0</v>
      </c>
      <c r="BI1448" s="220">
        <f>IF(N1448="nulová",J1448,0)</f>
        <v>0</v>
      </c>
      <c r="BJ1448" s="20" t="s">
        <v>82</v>
      </c>
      <c r="BK1448" s="220">
        <f>ROUND(I1448*H1448,2)</f>
        <v>0</v>
      </c>
      <c r="BL1448" s="20" t="s">
        <v>290</v>
      </c>
      <c r="BM1448" s="219" t="s">
        <v>1340</v>
      </c>
    </row>
    <row r="1449" s="2" customFormat="1">
      <c r="A1449" s="41"/>
      <c r="B1449" s="42"/>
      <c r="C1449" s="43"/>
      <c r="D1449" s="221" t="s">
        <v>167</v>
      </c>
      <c r="E1449" s="43"/>
      <c r="F1449" s="222" t="s">
        <v>1339</v>
      </c>
      <c r="G1449" s="43"/>
      <c r="H1449" s="43"/>
      <c r="I1449" s="223"/>
      <c r="J1449" s="43"/>
      <c r="K1449" s="43"/>
      <c r="L1449" s="47"/>
      <c r="M1449" s="224"/>
      <c r="N1449" s="225"/>
      <c r="O1449" s="87"/>
      <c r="P1449" s="87"/>
      <c r="Q1449" s="87"/>
      <c r="R1449" s="87"/>
      <c r="S1449" s="87"/>
      <c r="T1449" s="88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T1449" s="20" t="s">
        <v>167</v>
      </c>
      <c r="AU1449" s="20" t="s">
        <v>84</v>
      </c>
    </row>
    <row r="1450" s="2" customFormat="1">
      <c r="A1450" s="41"/>
      <c r="B1450" s="42"/>
      <c r="C1450" s="43"/>
      <c r="D1450" s="226" t="s">
        <v>168</v>
      </c>
      <c r="E1450" s="43"/>
      <c r="F1450" s="227" t="s">
        <v>1341</v>
      </c>
      <c r="G1450" s="43"/>
      <c r="H1450" s="43"/>
      <c r="I1450" s="223"/>
      <c r="J1450" s="43"/>
      <c r="K1450" s="43"/>
      <c r="L1450" s="47"/>
      <c r="M1450" s="224"/>
      <c r="N1450" s="225"/>
      <c r="O1450" s="87"/>
      <c r="P1450" s="87"/>
      <c r="Q1450" s="87"/>
      <c r="R1450" s="87"/>
      <c r="S1450" s="87"/>
      <c r="T1450" s="88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T1450" s="20" t="s">
        <v>168</v>
      </c>
      <c r="AU1450" s="20" t="s">
        <v>84</v>
      </c>
    </row>
    <row r="1451" s="13" customFormat="1">
      <c r="A1451" s="13"/>
      <c r="B1451" s="228"/>
      <c r="C1451" s="229"/>
      <c r="D1451" s="221" t="s">
        <v>170</v>
      </c>
      <c r="E1451" s="230" t="s">
        <v>19</v>
      </c>
      <c r="F1451" s="231" t="s">
        <v>171</v>
      </c>
      <c r="G1451" s="229"/>
      <c r="H1451" s="230" t="s">
        <v>19</v>
      </c>
      <c r="I1451" s="232"/>
      <c r="J1451" s="229"/>
      <c r="K1451" s="229"/>
      <c r="L1451" s="233"/>
      <c r="M1451" s="234"/>
      <c r="N1451" s="235"/>
      <c r="O1451" s="235"/>
      <c r="P1451" s="235"/>
      <c r="Q1451" s="235"/>
      <c r="R1451" s="235"/>
      <c r="S1451" s="235"/>
      <c r="T1451" s="23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7" t="s">
        <v>170</v>
      </c>
      <c r="AU1451" s="237" t="s">
        <v>84</v>
      </c>
      <c r="AV1451" s="13" t="s">
        <v>82</v>
      </c>
      <c r="AW1451" s="13" t="s">
        <v>35</v>
      </c>
      <c r="AX1451" s="13" t="s">
        <v>74</v>
      </c>
      <c r="AY1451" s="237" t="s">
        <v>158</v>
      </c>
    </row>
    <row r="1452" s="13" customFormat="1">
      <c r="A1452" s="13"/>
      <c r="B1452" s="228"/>
      <c r="C1452" s="229"/>
      <c r="D1452" s="221" t="s">
        <v>170</v>
      </c>
      <c r="E1452" s="230" t="s">
        <v>19</v>
      </c>
      <c r="F1452" s="231" t="s">
        <v>1321</v>
      </c>
      <c r="G1452" s="229"/>
      <c r="H1452" s="230" t="s">
        <v>19</v>
      </c>
      <c r="I1452" s="232"/>
      <c r="J1452" s="229"/>
      <c r="K1452" s="229"/>
      <c r="L1452" s="233"/>
      <c r="M1452" s="234"/>
      <c r="N1452" s="235"/>
      <c r="O1452" s="235"/>
      <c r="P1452" s="235"/>
      <c r="Q1452" s="235"/>
      <c r="R1452" s="235"/>
      <c r="S1452" s="235"/>
      <c r="T1452" s="236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7" t="s">
        <v>170</v>
      </c>
      <c r="AU1452" s="237" t="s">
        <v>84</v>
      </c>
      <c r="AV1452" s="13" t="s">
        <v>82</v>
      </c>
      <c r="AW1452" s="13" t="s">
        <v>35</v>
      </c>
      <c r="AX1452" s="13" t="s">
        <v>74</v>
      </c>
      <c r="AY1452" s="237" t="s">
        <v>158</v>
      </c>
    </row>
    <row r="1453" s="14" customFormat="1">
      <c r="A1453" s="14"/>
      <c r="B1453" s="238"/>
      <c r="C1453" s="239"/>
      <c r="D1453" s="221" t="s">
        <v>170</v>
      </c>
      <c r="E1453" s="240" t="s">
        <v>19</v>
      </c>
      <c r="F1453" s="241" t="s">
        <v>1342</v>
      </c>
      <c r="G1453" s="239"/>
      <c r="H1453" s="242">
        <v>170.768</v>
      </c>
      <c r="I1453" s="243"/>
      <c r="J1453" s="239"/>
      <c r="K1453" s="239"/>
      <c r="L1453" s="244"/>
      <c r="M1453" s="245"/>
      <c r="N1453" s="246"/>
      <c r="O1453" s="246"/>
      <c r="P1453" s="246"/>
      <c r="Q1453" s="246"/>
      <c r="R1453" s="246"/>
      <c r="S1453" s="246"/>
      <c r="T1453" s="247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48" t="s">
        <v>170</v>
      </c>
      <c r="AU1453" s="248" t="s">
        <v>84</v>
      </c>
      <c r="AV1453" s="14" t="s">
        <v>84</v>
      </c>
      <c r="AW1453" s="14" t="s">
        <v>35</v>
      </c>
      <c r="AX1453" s="14" t="s">
        <v>74</v>
      </c>
      <c r="AY1453" s="248" t="s">
        <v>158</v>
      </c>
    </row>
    <row r="1454" s="15" customFormat="1">
      <c r="A1454" s="15"/>
      <c r="B1454" s="249"/>
      <c r="C1454" s="250"/>
      <c r="D1454" s="221" t="s">
        <v>170</v>
      </c>
      <c r="E1454" s="251" t="s">
        <v>19</v>
      </c>
      <c r="F1454" s="252" t="s">
        <v>175</v>
      </c>
      <c r="G1454" s="250"/>
      <c r="H1454" s="253">
        <v>170.768</v>
      </c>
      <c r="I1454" s="254"/>
      <c r="J1454" s="250"/>
      <c r="K1454" s="250"/>
      <c r="L1454" s="255"/>
      <c r="M1454" s="256"/>
      <c r="N1454" s="257"/>
      <c r="O1454" s="257"/>
      <c r="P1454" s="257"/>
      <c r="Q1454" s="257"/>
      <c r="R1454" s="257"/>
      <c r="S1454" s="257"/>
      <c r="T1454" s="258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59" t="s">
        <v>170</v>
      </c>
      <c r="AU1454" s="259" t="s">
        <v>84</v>
      </c>
      <c r="AV1454" s="15" t="s">
        <v>165</v>
      </c>
      <c r="AW1454" s="15" t="s">
        <v>35</v>
      </c>
      <c r="AX1454" s="15" t="s">
        <v>82</v>
      </c>
      <c r="AY1454" s="259" t="s">
        <v>158</v>
      </c>
    </row>
    <row r="1455" s="2" customFormat="1" ht="24.15" customHeight="1">
      <c r="A1455" s="41"/>
      <c r="B1455" s="42"/>
      <c r="C1455" s="272" t="s">
        <v>1343</v>
      </c>
      <c r="D1455" s="272" t="s">
        <v>244</v>
      </c>
      <c r="E1455" s="273" t="s">
        <v>1333</v>
      </c>
      <c r="F1455" s="274" t="s">
        <v>1334</v>
      </c>
      <c r="G1455" s="275" t="s">
        <v>105</v>
      </c>
      <c r="H1455" s="276">
        <v>208.50800000000001</v>
      </c>
      <c r="I1455" s="277"/>
      <c r="J1455" s="278">
        <f>ROUND(I1455*H1455,2)</f>
        <v>0</v>
      </c>
      <c r="K1455" s="274" t="s">
        <v>164</v>
      </c>
      <c r="L1455" s="279"/>
      <c r="M1455" s="280" t="s">
        <v>19</v>
      </c>
      <c r="N1455" s="281" t="s">
        <v>45</v>
      </c>
      <c r="O1455" s="87"/>
      <c r="P1455" s="217">
        <f>O1455*H1455</f>
        <v>0</v>
      </c>
      <c r="Q1455" s="217">
        <v>0.0054000000000000003</v>
      </c>
      <c r="R1455" s="217">
        <f>Q1455*H1455</f>
        <v>1.1259432</v>
      </c>
      <c r="S1455" s="217">
        <v>0</v>
      </c>
      <c r="T1455" s="218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19" t="s">
        <v>403</v>
      </c>
      <c r="AT1455" s="219" t="s">
        <v>244</v>
      </c>
      <c r="AU1455" s="219" t="s">
        <v>84</v>
      </c>
      <c r="AY1455" s="20" t="s">
        <v>158</v>
      </c>
      <c r="BE1455" s="220">
        <f>IF(N1455="základní",J1455,0)</f>
        <v>0</v>
      </c>
      <c r="BF1455" s="220">
        <f>IF(N1455="snížená",J1455,0)</f>
        <v>0</v>
      </c>
      <c r="BG1455" s="220">
        <f>IF(N1455="zákl. přenesená",J1455,0)</f>
        <v>0</v>
      </c>
      <c r="BH1455" s="220">
        <f>IF(N1455="sníž. přenesená",J1455,0)</f>
        <v>0</v>
      </c>
      <c r="BI1455" s="220">
        <f>IF(N1455="nulová",J1455,0)</f>
        <v>0</v>
      </c>
      <c r="BJ1455" s="20" t="s">
        <v>82</v>
      </c>
      <c r="BK1455" s="220">
        <f>ROUND(I1455*H1455,2)</f>
        <v>0</v>
      </c>
      <c r="BL1455" s="20" t="s">
        <v>290</v>
      </c>
      <c r="BM1455" s="219" t="s">
        <v>1344</v>
      </c>
    </row>
    <row r="1456" s="2" customFormat="1">
      <c r="A1456" s="41"/>
      <c r="B1456" s="42"/>
      <c r="C1456" s="43"/>
      <c r="D1456" s="221" t="s">
        <v>167</v>
      </c>
      <c r="E1456" s="43"/>
      <c r="F1456" s="222" t="s">
        <v>1334</v>
      </c>
      <c r="G1456" s="43"/>
      <c r="H1456" s="43"/>
      <c r="I1456" s="223"/>
      <c r="J1456" s="43"/>
      <c r="K1456" s="43"/>
      <c r="L1456" s="47"/>
      <c r="M1456" s="224"/>
      <c r="N1456" s="225"/>
      <c r="O1456" s="87"/>
      <c r="P1456" s="87"/>
      <c r="Q1456" s="87"/>
      <c r="R1456" s="87"/>
      <c r="S1456" s="87"/>
      <c r="T1456" s="88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T1456" s="20" t="s">
        <v>167</v>
      </c>
      <c r="AU1456" s="20" t="s">
        <v>84</v>
      </c>
    </row>
    <row r="1457" s="14" customFormat="1">
      <c r="A1457" s="14"/>
      <c r="B1457" s="238"/>
      <c r="C1457" s="239"/>
      <c r="D1457" s="221" t="s">
        <v>170</v>
      </c>
      <c r="E1457" s="240" t="s">
        <v>19</v>
      </c>
      <c r="F1457" s="241" t="s">
        <v>1345</v>
      </c>
      <c r="G1457" s="239"/>
      <c r="H1457" s="242">
        <v>208.50800000000001</v>
      </c>
      <c r="I1457" s="243"/>
      <c r="J1457" s="239"/>
      <c r="K1457" s="239"/>
      <c r="L1457" s="244"/>
      <c r="M1457" s="245"/>
      <c r="N1457" s="246"/>
      <c r="O1457" s="246"/>
      <c r="P1457" s="246"/>
      <c r="Q1457" s="246"/>
      <c r="R1457" s="246"/>
      <c r="S1457" s="246"/>
      <c r="T1457" s="24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8" t="s">
        <v>170</v>
      </c>
      <c r="AU1457" s="248" t="s">
        <v>84</v>
      </c>
      <c r="AV1457" s="14" t="s">
        <v>84</v>
      </c>
      <c r="AW1457" s="14" t="s">
        <v>35</v>
      </c>
      <c r="AX1457" s="14" t="s">
        <v>82</v>
      </c>
      <c r="AY1457" s="248" t="s">
        <v>158</v>
      </c>
    </row>
    <row r="1458" s="2" customFormat="1" ht="33" customHeight="1">
      <c r="A1458" s="41"/>
      <c r="B1458" s="42"/>
      <c r="C1458" s="208" t="s">
        <v>1346</v>
      </c>
      <c r="D1458" s="208" t="s">
        <v>160</v>
      </c>
      <c r="E1458" s="209" t="s">
        <v>1347</v>
      </c>
      <c r="F1458" s="210" t="s">
        <v>1348</v>
      </c>
      <c r="G1458" s="211" t="s">
        <v>105</v>
      </c>
      <c r="H1458" s="212">
        <v>79.637</v>
      </c>
      <c r="I1458" s="213"/>
      <c r="J1458" s="214">
        <f>ROUND(I1458*H1458,2)</f>
        <v>0</v>
      </c>
      <c r="K1458" s="210" t="s">
        <v>164</v>
      </c>
      <c r="L1458" s="47"/>
      <c r="M1458" s="215" t="s">
        <v>19</v>
      </c>
      <c r="N1458" s="216" t="s">
        <v>45</v>
      </c>
      <c r="O1458" s="87"/>
      <c r="P1458" s="217">
        <f>O1458*H1458</f>
        <v>0</v>
      </c>
      <c r="Q1458" s="217">
        <v>0.00064000000000000005</v>
      </c>
      <c r="R1458" s="217">
        <f>Q1458*H1458</f>
        <v>0.050967680000000001</v>
      </c>
      <c r="S1458" s="217">
        <v>0</v>
      </c>
      <c r="T1458" s="218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19" t="s">
        <v>290</v>
      </c>
      <c r="AT1458" s="219" t="s">
        <v>160</v>
      </c>
      <c r="AU1458" s="219" t="s">
        <v>84</v>
      </c>
      <c r="AY1458" s="20" t="s">
        <v>158</v>
      </c>
      <c r="BE1458" s="220">
        <f>IF(N1458="základní",J1458,0)</f>
        <v>0</v>
      </c>
      <c r="BF1458" s="220">
        <f>IF(N1458="snížená",J1458,0)</f>
        <v>0</v>
      </c>
      <c r="BG1458" s="220">
        <f>IF(N1458="zákl. přenesená",J1458,0)</f>
        <v>0</v>
      </c>
      <c r="BH1458" s="220">
        <f>IF(N1458="sníž. přenesená",J1458,0)</f>
        <v>0</v>
      </c>
      <c r="BI1458" s="220">
        <f>IF(N1458="nulová",J1458,0)</f>
        <v>0</v>
      </c>
      <c r="BJ1458" s="20" t="s">
        <v>82</v>
      </c>
      <c r="BK1458" s="220">
        <f>ROUND(I1458*H1458,2)</f>
        <v>0</v>
      </c>
      <c r="BL1458" s="20" t="s">
        <v>290</v>
      </c>
      <c r="BM1458" s="219" t="s">
        <v>1349</v>
      </c>
    </row>
    <row r="1459" s="2" customFormat="1">
      <c r="A1459" s="41"/>
      <c r="B1459" s="42"/>
      <c r="C1459" s="43"/>
      <c r="D1459" s="221" t="s">
        <v>167</v>
      </c>
      <c r="E1459" s="43"/>
      <c r="F1459" s="222" t="s">
        <v>1348</v>
      </c>
      <c r="G1459" s="43"/>
      <c r="H1459" s="43"/>
      <c r="I1459" s="223"/>
      <c r="J1459" s="43"/>
      <c r="K1459" s="43"/>
      <c r="L1459" s="47"/>
      <c r="M1459" s="224"/>
      <c r="N1459" s="225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167</v>
      </c>
      <c r="AU1459" s="20" t="s">
        <v>84</v>
      </c>
    </row>
    <row r="1460" s="2" customFormat="1">
      <c r="A1460" s="41"/>
      <c r="B1460" s="42"/>
      <c r="C1460" s="43"/>
      <c r="D1460" s="226" t="s">
        <v>168</v>
      </c>
      <c r="E1460" s="43"/>
      <c r="F1460" s="227" t="s">
        <v>1350</v>
      </c>
      <c r="G1460" s="43"/>
      <c r="H1460" s="43"/>
      <c r="I1460" s="223"/>
      <c r="J1460" s="43"/>
      <c r="K1460" s="43"/>
      <c r="L1460" s="47"/>
      <c r="M1460" s="224"/>
      <c r="N1460" s="225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168</v>
      </c>
      <c r="AU1460" s="20" t="s">
        <v>84</v>
      </c>
    </row>
    <row r="1461" s="13" customFormat="1">
      <c r="A1461" s="13"/>
      <c r="B1461" s="228"/>
      <c r="C1461" s="229"/>
      <c r="D1461" s="221" t="s">
        <v>170</v>
      </c>
      <c r="E1461" s="230" t="s">
        <v>19</v>
      </c>
      <c r="F1461" s="231" t="s">
        <v>171</v>
      </c>
      <c r="G1461" s="229"/>
      <c r="H1461" s="230" t="s">
        <v>19</v>
      </c>
      <c r="I1461" s="232"/>
      <c r="J1461" s="229"/>
      <c r="K1461" s="229"/>
      <c r="L1461" s="233"/>
      <c r="M1461" s="234"/>
      <c r="N1461" s="235"/>
      <c r="O1461" s="235"/>
      <c r="P1461" s="235"/>
      <c r="Q1461" s="235"/>
      <c r="R1461" s="235"/>
      <c r="S1461" s="235"/>
      <c r="T1461" s="23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7" t="s">
        <v>170</v>
      </c>
      <c r="AU1461" s="237" t="s">
        <v>84</v>
      </c>
      <c r="AV1461" s="13" t="s">
        <v>82</v>
      </c>
      <c r="AW1461" s="13" t="s">
        <v>35</v>
      </c>
      <c r="AX1461" s="13" t="s">
        <v>74</v>
      </c>
      <c r="AY1461" s="237" t="s">
        <v>158</v>
      </c>
    </row>
    <row r="1462" s="13" customFormat="1">
      <c r="A1462" s="13"/>
      <c r="B1462" s="228"/>
      <c r="C1462" s="229"/>
      <c r="D1462" s="221" t="s">
        <v>170</v>
      </c>
      <c r="E1462" s="230" t="s">
        <v>19</v>
      </c>
      <c r="F1462" s="231" t="s">
        <v>1321</v>
      </c>
      <c r="G1462" s="229"/>
      <c r="H1462" s="230" t="s">
        <v>19</v>
      </c>
      <c r="I1462" s="232"/>
      <c r="J1462" s="229"/>
      <c r="K1462" s="229"/>
      <c r="L1462" s="233"/>
      <c r="M1462" s="234"/>
      <c r="N1462" s="235"/>
      <c r="O1462" s="235"/>
      <c r="P1462" s="235"/>
      <c r="Q1462" s="235"/>
      <c r="R1462" s="235"/>
      <c r="S1462" s="235"/>
      <c r="T1462" s="236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7" t="s">
        <v>170</v>
      </c>
      <c r="AU1462" s="237" t="s">
        <v>84</v>
      </c>
      <c r="AV1462" s="13" t="s">
        <v>82</v>
      </c>
      <c r="AW1462" s="13" t="s">
        <v>35</v>
      </c>
      <c r="AX1462" s="13" t="s">
        <v>74</v>
      </c>
      <c r="AY1462" s="237" t="s">
        <v>158</v>
      </c>
    </row>
    <row r="1463" s="14" customFormat="1">
      <c r="A1463" s="14"/>
      <c r="B1463" s="238"/>
      <c r="C1463" s="239"/>
      <c r="D1463" s="221" t="s">
        <v>170</v>
      </c>
      <c r="E1463" s="240" t="s">
        <v>19</v>
      </c>
      <c r="F1463" s="241" t="s">
        <v>1351</v>
      </c>
      <c r="G1463" s="239"/>
      <c r="H1463" s="242">
        <v>79.637</v>
      </c>
      <c r="I1463" s="243"/>
      <c r="J1463" s="239"/>
      <c r="K1463" s="239"/>
      <c r="L1463" s="244"/>
      <c r="M1463" s="245"/>
      <c r="N1463" s="246"/>
      <c r="O1463" s="246"/>
      <c r="P1463" s="246"/>
      <c r="Q1463" s="246"/>
      <c r="R1463" s="246"/>
      <c r="S1463" s="246"/>
      <c r="T1463" s="247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48" t="s">
        <v>170</v>
      </c>
      <c r="AU1463" s="248" t="s">
        <v>84</v>
      </c>
      <c r="AV1463" s="14" t="s">
        <v>84</v>
      </c>
      <c r="AW1463" s="14" t="s">
        <v>35</v>
      </c>
      <c r="AX1463" s="14" t="s">
        <v>74</v>
      </c>
      <c r="AY1463" s="248" t="s">
        <v>158</v>
      </c>
    </row>
    <row r="1464" s="15" customFormat="1">
      <c r="A1464" s="15"/>
      <c r="B1464" s="249"/>
      <c r="C1464" s="250"/>
      <c r="D1464" s="221" t="s">
        <v>170</v>
      </c>
      <c r="E1464" s="251" t="s">
        <v>19</v>
      </c>
      <c r="F1464" s="252" t="s">
        <v>175</v>
      </c>
      <c r="G1464" s="250"/>
      <c r="H1464" s="253">
        <v>79.637</v>
      </c>
      <c r="I1464" s="254"/>
      <c r="J1464" s="250"/>
      <c r="K1464" s="250"/>
      <c r="L1464" s="255"/>
      <c r="M1464" s="256"/>
      <c r="N1464" s="257"/>
      <c r="O1464" s="257"/>
      <c r="P1464" s="257"/>
      <c r="Q1464" s="257"/>
      <c r="R1464" s="257"/>
      <c r="S1464" s="257"/>
      <c r="T1464" s="258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59" t="s">
        <v>170</v>
      </c>
      <c r="AU1464" s="259" t="s">
        <v>84</v>
      </c>
      <c r="AV1464" s="15" t="s">
        <v>165</v>
      </c>
      <c r="AW1464" s="15" t="s">
        <v>35</v>
      </c>
      <c r="AX1464" s="15" t="s">
        <v>82</v>
      </c>
      <c r="AY1464" s="259" t="s">
        <v>158</v>
      </c>
    </row>
    <row r="1465" s="2" customFormat="1" ht="16.5" customHeight="1">
      <c r="A1465" s="41"/>
      <c r="B1465" s="42"/>
      <c r="C1465" s="208" t="s">
        <v>1352</v>
      </c>
      <c r="D1465" s="208" t="s">
        <v>160</v>
      </c>
      <c r="E1465" s="209" t="s">
        <v>1353</v>
      </c>
      <c r="F1465" s="210" t="s">
        <v>1354</v>
      </c>
      <c r="G1465" s="211" t="s">
        <v>316</v>
      </c>
      <c r="H1465" s="212">
        <v>32.840000000000003</v>
      </c>
      <c r="I1465" s="213"/>
      <c r="J1465" s="214">
        <f>ROUND(I1465*H1465,2)</f>
        <v>0</v>
      </c>
      <c r="K1465" s="210" t="s">
        <v>164</v>
      </c>
      <c r="L1465" s="47"/>
      <c r="M1465" s="215" t="s">
        <v>19</v>
      </c>
      <c r="N1465" s="216" t="s">
        <v>45</v>
      </c>
      <c r="O1465" s="87"/>
      <c r="P1465" s="217">
        <f>O1465*H1465</f>
        <v>0</v>
      </c>
      <c r="Q1465" s="217">
        <v>0.00016000000000000001</v>
      </c>
      <c r="R1465" s="217">
        <f>Q1465*H1465</f>
        <v>0.0052544000000000011</v>
      </c>
      <c r="S1465" s="217">
        <v>0</v>
      </c>
      <c r="T1465" s="218">
        <f>S1465*H1465</f>
        <v>0</v>
      </c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R1465" s="219" t="s">
        <v>290</v>
      </c>
      <c r="AT1465" s="219" t="s">
        <v>160</v>
      </c>
      <c r="AU1465" s="219" t="s">
        <v>84</v>
      </c>
      <c r="AY1465" s="20" t="s">
        <v>158</v>
      </c>
      <c r="BE1465" s="220">
        <f>IF(N1465="základní",J1465,0)</f>
        <v>0</v>
      </c>
      <c r="BF1465" s="220">
        <f>IF(N1465="snížená",J1465,0)</f>
        <v>0</v>
      </c>
      <c r="BG1465" s="220">
        <f>IF(N1465="zákl. přenesená",J1465,0)</f>
        <v>0</v>
      </c>
      <c r="BH1465" s="220">
        <f>IF(N1465="sníž. přenesená",J1465,0)</f>
        <v>0</v>
      </c>
      <c r="BI1465" s="220">
        <f>IF(N1465="nulová",J1465,0)</f>
        <v>0</v>
      </c>
      <c r="BJ1465" s="20" t="s">
        <v>82</v>
      </c>
      <c r="BK1465" s="220">
        <f>ROUND(I1465*H1465,2)</f>
        <v>0</v>
      </c>
      <c r="BL1465" s="20" t="s">
        <v>290</v>
      </c>
      <c r="BM1465" s="219" t="s">
        <v>1355</v>
      </c>
    </row>
    <row r="1466" s="2" customFormat="1">
      <c r="A1466" s="41"/>
      <c r="B1466" s="42"/>
      <c r="C1466" s="43"/>
      <c r="D1466" s="221" t="s">
        <v>167</v>
      </c>
      <c r="E1466" s="43"/>
      <c r="F1466" s="222" t="s">
        <v>1354</v>
      </c>
      <c r="G1466" s="43"/>
      <c r="H1466" s="43"/>
      <c r="I1466" s="223"/>
      <c r="J1466" s="43"/>
      <c r="K1466" s="43"/>
      <c r="L1466" s="47"/>
      <c r="M1466" s="224"/>
      <c r="N1466" s="225"/>
      <c r="O1466" s="87"/>
      <c r="P1466" s="87"/>
      <c r="Q1466" s="87"/>
      <c r="R1466" s="87"/>
      <c r="S1466" s="87"/>
      <c r="T1466" s="88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20" t="s">
        <v>167</v>
      </c>
      <c r="AU1466" s="20" t="s">
        <v>84</v>
      </c>
    </row>
    <row r="1467" s="2" customFormat="1">
      <c r="A1467" s="41"/>
      <c r="B1467" s="42"/>
      <c r="C1467" s="43"/>
      <c r="D1467" s="226" t="s">
        <v>168</v>
      </c>
      <c r="E1467" s="43"/>
      <c r="F1467" s="227" t="s">
        <v>1356</v>
      </c>
      <c r="G1467" s="43"/>
      <c r="H1467" s="43"/>
      <c r="I1467" s="223"/>
      <c r="J1467" s="43"/>
      <c r="K1467" s="43"/>
      <c r="L1467" s="47"/>
      <c r="M1467" s="224"/>
      <c r="N1467" s="225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168</v>
      </c>
      <c r="AU1467" s="20" t="s">
        <v>84</v>
      </c>
    </row>
    <row r="1468" s="13" customFormat="1">
      <c r="A1468" s="13"/>
      <c r="B1468" s="228"/>
      <c r="C1468" s="229"/>
      <c r="D1468" s="221" t="s">
        <v>170</v>
      </c>
      <c r="E1468" s="230" t="s">
        <v>19</v>
      </c>
      <c r="F1468" s="231" t="s">
        <v>171</v>
      </c>
      <c r="G1468" s="229"/>
      <c r="H1468" s="230" t="s">
        <v>19</v>
      </c>
      <c r="I1468" s="232"/>
      <c r="J1468" s="229"/>
      <c r="K1468" s="229"/>
      <c r="L1468" s="233"/>
      <c r="M1468" s="234"/>
      <c r="N1468" s="235"/>
      <c r="O1468" s="235"/>
      <c r="P1468" s="235"/>
      <c r="Q1468" s="235"/>
      <c r="R1468" s="235"/>
      <c r="S1468" s="235"/>
      <c r="T1468" s="236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7" t="s">
        <v>170</v>
      </c>
      <c r="AU1468" s="237" t="s">
        <v>84</v>
      </c>
      <c r="AV1468" s="13" t="s">
        <v>82</v>
      </c>
      <c r="AW1468" s="13" t="s">
        <v>35</v>
      </c>
      <c r="AX1468" s="13" t="s">
        <v>74</v>
      </c>
      <c r="AY1468" s="237" t="s">
        <v>158</v>
      </c>
    </row>
    <row r="1469" s="13" customFormat="1">
      <c r="A1469" s="13"/>
      <c r="B1469" s="228"/>
      <c r="C1469" s="229"/>
      <c r="D1469" s="221" t="s">
        <v>170</v>
      </c>
      <c r="E1469" s="230" t="s">
        <v>19</v>
      </c>
      <c r="F1469" s="231" t="s">
        <v>1321</v>
      </c>
      <c r="G1469" s="229"/>
      <c r="H1469" s="230" t="s">
        <v>19</v>
      </c>
      <c r="I1469" s="232"/>
      <c r="J1469" s="229"/>
      <c r="K1469" s="229"/>
      <c r="L1469" s="233"/>
      <c r="M1469" s="234"/>
      <c r="N1469" s="235"/>
      <c r="O1469" s="235"/>
      <c r="P1469" s="235"/>
      <c r="Q1469" s="235"/>
      <c r="R1469" s="235"/>
      <c r="S1469" s="235"/>
      <c r="T1469" s="236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7" t="s">
        <v>170</v>
      </c>
      <c r="AU1469" s="237" t="s">
        <v>84</v>
      </c>
      <c r="AV1469" s="13" t="s">
        <v>82</v>
      </c>
      <c r="AW1469" s="13" t="s">
        <v>35</v>
      </c>
      <c r="AX1469" s="13" t="s">
        <v>74</v>
      </c>
      <c r="AY1469" s="237" t="s">
        <v>158</v>
      </c>
    </row>
    <row r="1470" s="14" customFormat="1">
      <c r="A1470" s="14"/>
      <c r="B1470" s="238"/>
      <c r="C1470" s="239"/>
      <c r="D1470" s="221" t="s">
        <v>170</v>
      </c>
      <c r="E1470" s="240" t="s">
        <v>19</v>
      </c>
      <c r="F1470" s="241" t="s">
        <v>1357</v>
      </c>
      <c r="G1470" s="239"/>
      <c r="H1470" s="242">
        <v>32.840000000000003</v>
      </c>
      <c r="I1470" s="243"/>
      <c r="J1470" s="239"/>
      <c r="K1470" s="239"/>
      <c r="L1470" s="244"/>
      <c r="M1470" s="245"/>
      <c r="N1470" s="246"/>
      <c r="O1470" s="246"/>
      <c r="P1470" s="246"/>
      <c r="Q1470" s="246"/>
      <c r="R1470" s="246"/>
      <c r="S1470" s="246"/>
      <c r="T1470" s="24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8" t="s">
        <v>170</v>
      </c>
      <c r="AU1470" s="248" t="s">
        <v>84</v>
      </c>
      <c r="AV1470" s="14" t="s">
        <v>84</v>
      </c>
      <c r="AW1470" s="14" t="s">
        <v>35</v>
      </c>
      <c r="AX1470" s="14" t="s">
        <v>74</v>
      </c>
      <c r="AY1470" s="248" t="s">
        <v>158</v>
      </c>
    </row>
    <row r="1471" s="15" customFormat="1">
      <c r="A1471" s="15"/>
      <c r="B1471" s="249"/>
      <c r="C1471" s="250"/>
      <c r="D1471" s="221" t="s">
        <v>170</v>
      </c>
      <c r="E1471" s="251" t="s">
        <v>19</v>
      </c>
      <c r="F1471" s="252" t="s">
        <v>175</v>
      </c>
      <c r="G1471" s="250"/>
      <c r="H1471" s="253">
        <v>32.840000000000003</v>
      </c>
      <c r="I1471" s="254"/>
      <c r="J1471" s="250"/>
      <c r="K1471" s="250"/>
      <c r="L1471" s="255"/>
      <c r="M1471" s="256"/>
      <c r="N1471" s="257"/>
      <c r="O1471" s="257"/>
      <c r="P1471" s="257"/>
      <c r="Q1471" s="257"/>
      <c r="R1471" s="257"/>
      <c r="S1471" s="257"/>
      <c r="T1471" s="258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9" t="s">
        <v>170</v>
      </c>
      <c r="AU1471" s="259" t="s">
        <v>84</v>
      </c>
      <c r="AV1471" s="15" t="s">
        <v>165</v>
      </c>
      <c r="AW1471" s="15" t="s">
        <v>35</v>
      </c>
      <c r="AX1471" s="15" t="s">
        <v>82</v>
      </c>
      <c r="AY1471" s="259" t="s">
        <v>158</v>
      </c>
    </row>
    <row r="1472" s="2" customFormat="1" ht="24.15" customHeight="1">
      <c r="A1472" s="41"/>
      <c r="B1472" s="42"/>
      <c r="C1472" s="208" t="s">
        <v>1358</v>
      </c>
      <c r="D1472" s="208" t="s">
        <v>160</v>
      </c>
      <c r="E1472" s="209" t="s">
        <v>1359</v>
      </c>
      <c r="F1472" s="210" t="s">
        <v>1360</v>
      </c>
      <c r="G1472" s="211" t="s">
        <v>224</v>
      </c>
      <c r="H1472" s="212">
        <v>11.904</v>
      </c>
      <c r="I1472" s="213"/>
      <c r="J1472" s="214">
        <f>ROUND(I1472*H1472,2)</f>
        <v>0</v>
      </c>
      <c r="K1472" s="210" t="s">
        <v>164</v>
      </c>
      <c r="L1472" s="47"/>
      <c r="M1472" s="215" t="s">
        <v>19</v>
      </c>
      <c r="N1472" s="216" t="s">
        <v>45</v>
      </c>
      <c r="O1472" s="87"/>
      <c r="P1472" s="217">
        <f>O1472*H1472</f>
        <v>0</v>
      </c>
      <c r="Q1472" s="217">
        <v>0</v>
      </c>
      <c r="R1472" s="217">
        <f>Q1472*H1472</f>
        <v>0</v>
      </c>
      <c r="S1472" s="217">
        <v>0</v>
      </c>
      <c r="T1472" s="218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19" t="s">
        <v>290</v>
      </c>
      <c r="AT1472" s="219" t="s">
        <v>160</v>
      </c>
      <c r="AU1472" s="219" t="s">
        <v>84</v>
      </c>
      <c r="AY1472" s="20" t="s">
        <v>158</v>
      </c>
      <c r="BE1472" s="220">
        <f>IF(N1472="základní",J1472,0)</f>
        <v>0</v>
      </c>
      <c r="BF1472" s="220">
        <f>IF(N1472="snížená",J1472,0)</f>
        <v>0</v>
      </c>
      <c r="BG1472" s="220">
        <f>IF(N1472="zákl. přenesená",J1472,0)</f>
        <v>0</v>
      </c>
      <c r="BH1472" s="220">
        <f>IF(N1472="sníž. přenesená",J1472,0)</f>
        <v>0</v>
      </c>
      <c r="BI1472" s="220">
        <f>IF(N1472="nulová",J1472,0)</f>
        <v>0</v>
      </c>
      <c r="BJ1472" s="20" t="s">
        <v>82</v>
      </c>
      <c r="BK1472" s="220">
        <f>ROUND(I1472*H1472,2)</f>
        <v>0</v>
      </c>
      <c r="BL1472" s="20" t="s">
        <v>290</v>
      </c>
      <c r="BM1472" s="219" t="s">
        <v>1361</v>
      </c>
    </row>
    <row r="1473" s="2" customFormat="1">
      <c r="A1473" s="41"/>
      <c r="B1473" s="42"/>
      <c r="C1473" s="43"/>
      <c r="D1473" s="221" t="s">
        <v>167</v>
      </c>
      <c r="E1473" s="43"/>
      <c r="F1473" s="222" t="s">
        <v>1360</v>
      </c>
      <c r="G1473" s="43"/>
      <c r="H1473" s="43"/>
      <c r="I1473" s="223"/>
      <c r="J1473" s="43"/>
      <c r="K1473" s="43"/>
      <c r="L1473" s="47"/>
      <c r="M1473" s="224"/>
      <c r="N1473" s="225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167</v>
      </c>
      <c r="AU1473" s="20" t="s">
        <v>84</v>
      </c>
    </row>
    <row r="1474" s="2" customFormat="1">
      <c r="A1474" s="41"/>
      <c r="B1474" s="42"/>
      <c r="C1474" s="43"/>
      <c r="D1474" s="226" t="s">
        <v>168</v>
      </c>
      <c r="E1474" s="43"/>
      <c r="F1474" s="227" t="s">
        <v>1362</v>
      </c>
      <c r="G1474" s="43"/>
      <c r="H1474" s="43"/>
      <c r="I1474" s="223"/>
      <c r="J1474" s="43"/>
      <c r="K1474" s="43"/>
      <c r="L1474" s="47"/>
      <c r="M1474" s="224"/>
      <c r="N1474" s="225"/>
      <c r="O1474" s="87"/>
      <c r="P1474" s="87"/>
      <c r="Q1474" s="87"/>
      <c r="R1474" s="87"/>
      <c r="S1474" s="87"/>
      <c r="T1474" s="88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T1474" s="20" t="s">
        <v>168</v>
      </c>
      <c r="AU1474" s="20" t="s">
        <v>84</v>
      </c>
    </row>
    <row r="1475" s="2" customFormat="1" ht="33" customHeight="1">
      <c r="A1475" s="41"/>
      <c r="B1475" s="42"/>
      <c r="C1475" s="208" t="s">
        <v>1363</v>
      </c>
      <c r="D1475" s="208" t="s">
        <v>160</v>
      </c>
      <c r="E1475" s="209" t="s">
        <v>1364</v>
      </c>
      <c r="F1475" s="210" t="s">
        <v>1365</v>
      </c>
      <c r="G1475" s="211" t="s">
        <v>224</v>
      </c>
      <c r="H1475" s="212">
        <v>11.904</v>
      </c>
      <c r="I1475" s="213"/>
      <c r="J1475" s="214">
        <f>ROUND(I1475*H1475,2)</f>
        <v>0</v>
      </c>
      <c r="K1475" s="210" t="s">
        <v>164</v>
      </c>
      <c r="L1475" s="47"/>
      <c r="M1475" s="215" t="s">
        <v>19</v>
      </c>
      <c r="N1475" s="216" t="s">
        <v>45</v>
      </c>
      <c r="O1475" s="87"/>
      <c r="P1475" s="217">
        <f>O1475*H1475</f>
        <v>0</v>
      </c>
      <c r="Q1475" s="217">
        <v>0</v>
      </c>
      <c r="R1475" s="217">
        <f>Q1475*H1475</f>
        <v>0</v>
      </c>
      <c r="S1475" s="217">
        <v>0</v>
      </c>
      <c r="T1475" s="218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19" t="s">
        <v>290</v>
      </c>
      <c r="AT1475" s="219" t="s">
        <v>160</v>
      </c>
      <c r="AU1475" s="219" t="s">
        <v>84</v>
      </c>
      <c r="AY1475" s="20" t="s">
        <v>158</v>
      </c>
      <c r="BE1475" s="220">
        <f>IF(N1475="základní",J1475,0)</f>
        <v>0</v>
      </c>
      <c r="BF1475" s="220">
        <f>IF(N1475="snížená",J1475,0)</f>
        <v>0</v>
      </c>
      <c r="BG1475" s="220">
        <f>IF(N1475="zákl. přenesená",J1475,0)</f>
        <v>0</v>
      </c>
      <c r="BH1475" s="220">
        <f>IF(N1475="sníž. přenesená",J1475,0)</f>
        <v>0</v>
      </c>
      <c r="BI1475" s="220">
        <f>IF(N1475="nulová",J1475,0)</f>
        <v>0</v>
      </c>
      <c r="BJ1475" s="20" t="s">
        <v>82</v>
      </c>
      <c r="BK1475" s="220">
        <f>ROUND(I1475*H1475,2)</f>
        <v>0</v>
      </c>
      <c r="BL1475" s="20" t="s">
        <v>290</v>
      </c>
      <c r="BM1475" s="219" t="s">
        <v>1366</v>
      </c>
    </row>
    <row r="1476" s="2" customFormat="1">
      <c r="A1476" s="41"/>
      <c r="B1476" s="42"/>
      <c r="C1476" s="43"/>
      <c r="D1476" s="221" t="s">
        <v>167</v>
      </c>
      <c r="E1476" s="43"/>
      <c r="F1476" s="222" t="s">
        <v>1365</v>
      </c>
      <c r="G1476" s="43"/>
      <c r="H1476" s="43"/>
      <c r="I1476" s="223"/>
      <c r="J1476" s="43"/>
      <c r="K1476" s="43"/>
      <c r="L1476" s="47"/>
      <c r="M1476" s="224"/>
      <c r="N1476" s="225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167</v>
      </c>
      <c r="AU1476" s="20" t="s">
        <v>84</v>
      </c>
    </row>
    <row r="1477" s="2" customFormat="1">
      <c r="A1477" s="41"/>
      <c r="B1477" s="42"/>
      <c r="C1477" s="43"/>
      <c r="D1477" s="226" t="s">
        <v>168</v>
      </c>
      <c r="E1477" s="43"/>
      <c r="F1477" s="227" t="s">
        <v>1367</v>
      </c>
      <c r="G1477" s="43"/>
      <c r="H1477" s="43"/>
      <c r="I1477" s="223"/>
      <c r="J1477" s="43"/>
      <c r="K1477" s="43"/>
      <c r="L1477" s="47"/>
      <c r="M1477" s="224"/>
      <c r="N1477" s="225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168</v>
      </c>
      <c r="AU1477" s="20" t="s">
        <v>84</v>
      </c>
    </row>
    <row r="1478" s="12" customFormat="1" ht="22.8" customHeight="1">
      <c r="A1478" s="12"/>
      <c r="B1478" s="192"/>
      <c r="C1478" s="193"/>
      <c r="D1478" s="194" t="s">
        <v>73</v>
      </c>
      <c r="E1478" s="206" t="s">
        <v>1368</v>
      </c>
      <c r="F1478" s="206" t="s">
        <v>1369</v>
      </c>
      <c r="G1478" s="193"/>
      <c r="H1478" s="193"/>
      <c r="I1478" s="196"/>
      <c r="J1478" s="207">
        <f>BK1478</f>
        <v>0</v>
      </c>
      <c r="K1478" s="193"/>
      <c r="L1478" s="198"/>
      <c r="M1478" s="199"/>
      <c r="N1478" s="200"/>
      <c r="O1478" s="200"/>
      <c r="P1478" s="201">
        <f>SUM(P1479:P1605)</f>
        <v>0</v>
      </c>
      <c r="Q1478" s="200"/>
      <c r="R1478" s="201">
        <f>SUM(R1479:R1605)</f>
        <v>32.832037069999998</v>
      </c>
      <c r="S1478" s="200"/>
      <c r="T1478" s="202">
        <f>SUM(T1479:T1605)</f>
        <v>0</v>
      </c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R1478" s="203" t="s">
        <v>84</v>
      </c>
      <c r="AT1478" s="204" t="s">
        <v>73</v>
      </c>
      <c r="AU1478" s="204" t="s">
        <v>82</v>
      </c>
      <c r="AY1478" s="203" t="s">
        <v>158</v>
      </c>
      <c r="BK1478" s="205">
        <f>SUM(BK1479:BK1605)</f>
        <v>0</v>
      </c>
    </row>
    <row r="1479" s="2" customFormat="1" ht="24.15" customHeight="1">
      <c r="A1479" s="41"/>
      <c r="B1479" s="42"/>
      <c r="C1479" s="208" t="s">
        <v>1370</v>
      </c>
      <c r="D1479" s="208" t="s">
        <v>160</v>
      </c>
      <c r="E1479" s="209" t="s">
        <v>1371</v>
      </c>
      <c r="F1479" s="210" t="s">
        <v>1372</v>
      </c>
      <c r="G1479" s="211" t="s">
        <v>105</v>
      </c>
      <c r="H1479" s="212">
        <v>1206.239</v>
      </c>
      <c r="I1479" s="213"/>
      <c r="J1479" s="214">
        <f>ROUND(I1479*H1479,2)</f>
        <v>0</v>
      </c>
      <c r="K1479" s="210" t="s">
        <v>164</v>
      </c>
      <c r="L1479" s="47"/>
      <c r="M1479" s="215" t="s">
        <v>19</v>
      </c>
      <c r="N1479" s="216" t="s">
        <v>45</v>
      </c>
      <c r="O1479" s="87"/>
      <c r="P1479" s="217">
        <f>O1479*H1479</f>
        <v>0</v>
      </c>
      <c r="Q1479" s="217">
        <v>0.0060299999999999998</v>
      </c>
      <c r="R1479" s="217">
        <f>Q1479*H1479</f>
        <v>7.2736211700000002</v>
      </c>
      <c r="S1479" s="217">
        <v>0</v>
      </c>
      <c r="T1479" s="218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19" t="s">
        <v>290</v>
      </c>
      <c r="AT1479" s="219" t="s">
        <v>160</v>
      </c>
      <c r="AU1479" s="219" t="s">
        <v>84</v>
      </c>
      <c r="AY1479" s="20" t="s">
        <v>158</v>
      </c>
      <c r="BE1479" s="220">
        <f>IF(N1479="základní",J1479,0)</f>
        <v>0</v>
      </c>
      <c r="BF1479" s="220">
        <f>IF(N1479="snížená",J1479,0)</f>
        <v>0</v>
      </c>
      <c r="BG1479" s="220">
        <f>IF(N1479="zákl. přenesená",J1479,0)</f>
        <v>0</v>
      </c>
      <c r="BH1479" s="220">
        <f>IF(N1479="sníž. přenesená",J1479,0)</f>
        <v>0</v>
      </c>
      <c r="BI1479" s="220">
        <f>IF(N1479="nulová",J1479,0)</f>
        <v>0</v>
      </c>
      <c r="BJ1479" s="20" t="s">
        <v>82</v>
      </c>
      <c r="BK1479" s="220">
        <f>ROUND(I1479*H1479,2)</f>
        <v>0</v>
      </c>
      <c r="BL1479" s="20" t="s">
        <v>290</v>
      </c>
      <c r="BM1479" s="219" t="s">
        <v>1373</v>
      </c>
    </row>
    <row r="1480" s="2" customFormat="1">
      <c r="A1480" s="41"/>
      <c r="B1480" s="42"/>
      <c r="C1480" s="43"/>
      <c r="D1480" s="221" t="s">
        <v>167</v>
      </c>
      <c r="E1480" s="43"/>
      <c r="F1480" s="222" t="s">
        <v>1372</v>
      </c>
      <c r="G1480" s="43"/>
      <c r="H1480" s="43"/>
      <c r="I1480" s="223"/>
      <c r="J1480" s="43"/>
      <c r="K1480" s="43"/>
      <c r="L1480" s="47"/>
      <c r="M1480" s="224"/>
      <c r="N1480" s="225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20" t="s">
        <v>167</v>
      </c>
      <c r="AU1480" s="20" t="s">
        <v>84</v>
      </c>
    </row>
    <row r="1481" s="2" customFormat="1">
      <c r="A1481" s="41"/>
      <c r="B1481" s="42"/>
      <c r="C1481" s="43"/>
      <c r="D1481" s="226" t="s">
        <v>168</v>
      </c>
      <c r="E1481" s="43"/>
      <c r="F1481" s="227" t="s">
        <v>1374</v>
      </c>
      <c r="G1481" s="43"/>
      <c r="H1481" s="43"/>
      <c r="I1481" s="223"/>
      <c r="J1481" s="43"/>
      <c r="K1481" s="43"/>
      <c r="L1481" s="47"/>
      <c r="M1481" s="224"/>
      <c r="N1481" s="225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20" t="s">
        <v>168</v>
      </c>
      <c r="AU1481" s="20" t="s">
        <v>84</v>
      </c>
    </row>
    <row r="1482" s="14" customFormat="1">
      <c r="A1482" s="14"/>
      <c r="B1482" s="238"/>
      <c r="C1482" s="239"/>
      <c r="D1482" s="221" t="s">
        <v>170</v>
      </c>
      <c r="E1482" s="240" t="s">
        <v>19</v>
      </c>
      <c r="F1482" s="241" t="s">
        <v>110</v>
      </c>
      <c r="G1482" s="239"/>
      <c r="H1482" s="242">
        <v>1206.239</v>
      </c>
      <c r="I1482" s="243"/>
      <c r="J1482" s="239"/>
      <c r="K1482" s="239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48" t="s">
        <v>170</v>
      </c>
      <c r="AU1482" s="248" t="s">
        <v>84</v>
      </c>
      <c r="AV1482" s="14" t="s">
        <v>84</v>
      </c>
      <c r="AW1482" s="14" t="s">
        <v>35</v>
      </c>
      <c r="AX1482" s="14" t="s">
        <v>74</v>
      </c>
      <c r="AY1482" s="248" t="s">
        <v>158</v>
      </c>
    </row>
    <row r="1483" s="15" customFormat="1">
      <c r="A1483" s="15"/>
      <c r="B1483" s="249"/>
      <c r="C1483" s="250"/>
      <c r="D1483" s="221" t="s">
        <v>170</v>
      </c>
      <c r="E1483" s="251" t="s">
        <v>19</v>
      </c>
      <c r="F1483" s="252" t="s">
        <v>175</v>
      </c>
      <c r="G1483" s="250"/>
      <c r="H1483" s="253">
        <v>1206.239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59" t="s">
        <v>170</v>
      </c>
      <c r="AU1483" s="259" t="s">
        <v>84</v>
      </c>
      <c r="AV1483" s="15" t="s">
        <v>165</v>
      </c>
      <c r="AW1483" s="15" t="s">
        <v>35</v>
      </c>
      <c r="AX1483" s="15" t="s">
        <v>82</v>
      </c>
      <c r="AY1483" s="259" t="s">
        <v>158</v>
      </c>
    </row>
    <row r="1484" s="2" customFormat="1" ht="16.5" customHeight="1">
      <c r="A1484" s="41"/>
      <c r="B1484" s="42"/>
      <c r="C1484" s="272" t="s">
        <v>1375</v>
      </c>
      <c r="D1484" s="272" t="s">
        <v>244</v>
      </c>
      <c r="E1484" s="273" t="s">
        <v>1376</v>
      </c>
      <c r="F1484" s="274" t="s">
        <v>1377</v>
      </c>
      <c r="G1484" s="275" t="s">
        <v>105</v>
      </c>
      <c r="H1484" s="276">
        <v>475.53399999999999</v>
      </c>
      <c r="I1484" s="277"/>
      <c r="J1484" s="278">
        <f>ROUND(I1484*H1484,2)</f>
        <v>0</v>
      </c>
      <c r="K1484" s="274" t="s">
        <v>164</v>
      </c>
      <c r="L1484" s="279"/>
      <c r="M1484" s="280" t="s">
        <v>19</v>
      </c>
      <c r="N1484" s="281" t="s">
        <v>45</v>
      </c>
      <c r="O1484" s="87"/>
      <c r="P1484" s="217">
        <f>O1484*H1484</f>
        <v>0</v>
      </c>
      <c r="Q1484" s="217">
        <v>0.0077499999999999999</v>
      </c>
      <c r="R1484" s="217">
        <f>Q1484*H1484</f>
        <v>3.6853884999999997</v>
      </c>
      <c r="S1484" s="217">
        <v>0</v>
      </c>
      <c r="T1484" s="218">
        <f>S1484*H1484</f>
        <v>0</v>
      </c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R1484" s="219" t="s">
        <v>403</v>
      </c>
      <c r="AT1484" s="219" t="s">
        <v>244</v>
      </c>
      <c r="AU1484" s="219" t="s">
        <v>84</v>
      </c>
      <c r="AY1484" s="20" t="s">
        <v>158</v>
      </c>
      <c r="BE1484" s="220">
        <f>IF(N1484="základní",J1484,0)</f>
        <v>0</v>
      </c>
      <c r="BF1484" s="220">
        <f>IF(N1484="snížená",J1484,0)</f>
        <v>0</v>
      </c>
      <c r="BG1484" s="220">
        <f>IF(N1484="zákl. přenesená",J1484,0)</f>
        <v>0</v>
      </c>
      <c r="BH1484" s="220">
        <f>IF(N1484="sníž. přenesená",J1484,0)</f>
        <v>0</v>
      </c>
      <c r="BI1484" s="220">
        <f>IF(N1484="nulová",J1484,0)</f>
        <v>0</v>
      </c>
      <c r="BJ1484" s="20" t="s">
        <v>82</v>
      </c>
      <c r="BK1484" s="220">
        <f>ROUND(I1484*H1484,2)</f>
        <v>0</v>
      </c>
      <c r="BL1484" s="20" t="s">
        <v>290</v>
      </c>
      <c r="BM1484" s="219" t="s">
        <v>1378</v>
      </c>
    </row>
    <row r="1485" s="2" customFormat="1">
      <c r="A1485" s="41"/>
      <c r="B1485" s="42"/>
      <c r="C1485" s="43"/>
      <c r="D1485" s="221" t="s">
        <v>167</v>
      </c>
      <c r="E1485" s="43"/>
      <c r="F1485" s="222" t="s">
        <v>1377</v>
      </c>
      <c r="G1485" s="43"/>
      <c r="H1485" s="43"/>
      <c r="I1485" s="223"/>
      <c r="J1485" s="43"/>
      <c r="K1485" s="43"/>
      <c r="L1485" s="47"/>
      <c r="M1485" s="224"/>
      <c r="N1485" s="225"/>
      <c r="O1485" s="87"/>
      <c r="P1485" s="87"/>
      <c r="Q1485" s="87"/>
      <c r="R1485" s="87"/>
      <c r="S1485" s="87"/>
      <c r="T1485" s="88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T1485" s="20" t="s">
        <v>167</v>
      </c>
      <c r="AU1485" s="20" t="s">
        <v>84</v>
      </c>
    </row>
    <row r="1486" s="13" customFormat="1">
      <c r="A1486" s="13"/>
      <c r="B1486" s="228"/>
      <c r="C1486" s="229"/>
      <c r="D1486" s="221" t="s">
        <v>170</v>
      </c>
      <c r="E1486" s="230" t="s">
        <v>19</v>
      </c>
      <c r="F1486" s="231" t="s">
        <v>563</v>
      </c>
      <c r="G1486" s="229"/>
      <c r="H1486" s="230" t="s">
        <v>19</v>
      </c>
      <c r="I1486" s="232"/>
      <c r="J1486" s="229"/>
      <c r="K1486" s="229"/>
      <c r="L1486" s="233"/>
      <c r="M1486" s="234"/>
      <c r="N1486" s="235"/>
      <c r="O1486" s="235"/>
      <c r="P1486" s="235"/>
      <c r="Q1486" s="235"/>
      <c r="R1486" s="235"/>
      <c r="S1486" s="235"/>
      <c r="T1486" s="236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7" t="s">
        <v>170</v>
      </c>
      <c r="AU1486" s="237" t="s">
        <v>84</v>
      </c>
      <c r="AV1486" s="13" t="s">
        <v>82</v>
      </c>
      <c r="AW1486" s="13" t="s">
        <v>35</v>
      </c>
      <c r="AX1486" s="13" t="s">
        <v>74</v>
      </c>
      <c r="AY1486" s="237" t="s">
        <v>158</v>
      </c>
    </row>
    <row r="1487" s="13" customFormat="1">
      <c r="A1487" s="13"/>
      <c r="B1487" s="228"/>
      <c r="C1487" s="229"/>
      <c r="D1487" s="221" t="s">
        <v>170</v>
      </c>
      <c r="E1487" s="230" t="s">
        <v>19</v>
      </c>
      <c r="F1487" s="231" t="s">
        <v>1379</v>
      </c>
      <c r="G1487" s="229"/>
      <c r="H1487" s="230" t="s">
        <v>19</v>
      </c>
      <c r="I1487" s="232"/>
      <c r="J1487" s="229"/>
      <c r="K1487" s="229"/>
      <c r="L1487" s="233"/>
      <c r="M1487" s="234"/>
      <c r="N1487" s="235"/>
      <c r="O1487" s="235"/>
      <c r="P1487" s="235"/>
      <c r="Q1487" s="235"/>
      <c r="R1487" s="235"/>
      <c r="S1487" s="235"/>
      <c r="T1487" s="23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7" t="s">
        <v>170</v>
      </c>
      <c r="AU1487" s="237" t="s">
        <v>84</v>
      </c>
      <c r="AV1487" s="13" t="s">
        <v>82</v>
      </c>
      <c r="AW1487" s="13" t="s">
        <v>35</v>
      </c>
      <c r="AX1487" s="13" t="s">
        <v>74</v>
      </c>
      <c r="AY1487" s="237" t="s">
        <v>158</v>
      </c>
    </row>
    <row r="1488" s="13" customFormat="1">
      <c r="A1488" s="13"/>
      <c r="B1488" s="228"/>
      <c r="C1488" s="229"/>
      <c r="D1488" s="221" t="s">
        <v>170</v>
      </c>
      <c r="E1488" s="230" t="s">
        <v>19</v>
      </c>
      <c r="F1488" s="231" t="s">
        <v>565</v>
      </c>
      <c r="G1488" s="229"/>
      <c r="H1488" s="230" t="s">
        <v>19</v>
      </c>
      <c r="I1488" s="232"/>
      <c r="J1488" s="229"/>
      <c r="K1488" s="229"/>
      <c r="L1488" s="233"/>
      <c r="M1488" s="234"/>
      <c r="N1488" s="235"/>
      <c r="O1488" s="235"/>
      <c r="P1488" s="235"/>
      <c r="Q1488" s="235"/>
      <c r="R1488" s="235"/>
      <c r="S1488" s="235"/>
      <c r="T1488" s="236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7" t="s">
        <v>170</v>
      </c>
      <c r="AU1488" s="237" t="s">
        <v>84</v>
      </c>
      <c r="AV1488" s="13" t="s">
        <v>82</v>
      </c>
      <c r="AW1488" s="13" t="s">
        <v>35</v>
      </c>
      <c r="AX1488" s="13" t="s">
        <v>74</v>
      </c>
      <c r="AY1488" s="237" t="s">
        <v>158</v>
      </c>
    </row>
    <row r="1489" s="14" customFormat="1">
      <c r="A1489" s="14"/>
      <c r="B1489" s="238"/>
      <c r="C1489" s="239"/>
      <c r="D1489" s="221" t="s">
        <v>170</v>
      </c>
      <c r="E1489" s="240" t="s">
        <v>19</v>
      </c>
      <c r="F1489" s="241" t="s">
        <v>1380</v>
      </c>
      <c r="G1489" s="239"/>
      <c r="H1489" s="242">
        <v>1.8899999999999999</v>
      </c>
      <c r="I1489" s="243"/>
      <c r="J1489" s="239"/>
      <c r="K1489" s="239"/>
      <c r="L1489" s="244"/>
      <c r="M1489" s="245"/>
      <c r="N1489" s="246"/>
      <c r="O1489" s="246"/>
      <c r="P1489" s="246"/>
      <c r="Q1489" s="246"/>
      <c r="R1489" s="246"/>
      <c r="S1489" s="246"/>
      <c r="T1489" s="247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8" t="s">
        <v>170</v>
      </c>
      <c r="AU1489" s="248" t="s">
        <v>84</v>
      </c>
      <c r="AV1489" s="14" t="s">
        <v>84</v>
      </c>
      <c r="AW1489" s="14" t="s">
        <v>35</v>
      </c>
      <c r="AX1489" s="14" t="s">
        <v>74</v>
      </c>
      <c r="AY1489" s="248" t="s">
        <v>158</v>
      </c>
    </row>
    <row r="1490" s="14" customFormat="1">
      <c r="A1490" s="14"/>
      <c r="B1490" s="238"/>
      <c r="C1490" s="239"/>
      <c r="D1490" s="221" t="s">
        <v>170</v>
      </c>
      <c r="E1490" s="240" t="s">
        <v>19</v>
      </c>
      <c r="F1490" s="241" t="s">
        <v>567</v>
      </c>
      <c r="G1490" s="239"/>
      <c r="H1490" s="242">
        <v>6.4199999999999999</v>
      </c>
      <c r="I1490" s="243"/>
      <c r="J1490" s="239"/>
      <c r="K1490" s="239"/>
      <c r="L1490" s="244"/>
      <c r="M1490" s="245"/>
      <c r="N1490" s="246"/>
      <c r="O1490" s="246"/>
      <c r="P1490" s="246"/>
      <c r="Q1490" s="246"/>
      <c r="R1490" s="246"/>
      <c r="S1490" s="246"/>
      <c r="T1490" s="247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8" t="s">
        <v>170</v>
      </c>
      <c r="AU1490" s="248" t="s">
        <v>84</v>
      </c>
      <c r="AV1490" s="14" t="s">
        <v>84</v>
      </c>
      <c r="AW1490" s="14" t="s">
        <v>35</v>
      </c>
      <c r="AX1490" s="14" t="s">
        <v>74</v>
      </c>
      <c r="AY1490" s="248" t="s">
        <v>158</v>
      </c>
    </row>
    <row r="1491" s="16" customFormat="1">
      <c r="A1491" s="16"/>
      <c r="B1491" s="261"/>
      <c r="C1491" s="262"/>
      <c r="D1491" s="221" t="s">
        <v>170</v>
      </c>
      <c r="E1491" s="263" t="s">
        <v>19</v>
      </c>
      <c r="F1491" s="264" t="s">
        <v>187</v>
      </c>
      <c r="G1491" s="262"/>
      <c r="H1491" s="265">
        <v>8.3100000000000005</v>
      </c>
      <c r="I1491" s="266"/>
      <c r="J1491" s="262"/>
      <c r="K1491" s="262"/>
      <c r="L1491" s="267"/>
      <c r="M1491" s="268"/>
      <c r="N1491" s="269"/>
      <c r="O1491" s="269"/>
      <c r="P1491" s="269"/>
      <c r="Q1491" s="269"/>
      <c r="R1491" s="269"/>
      <c r="S1491" s="269"/>
      <c r="T1491" s="270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T1491" s="271" t="s">
        <v>170</v>
      </c>
      <c r="AU1491" s="271" t="s">
        <v>84</v>
      </c>
      <c r="AV1491" s="16" t="s">
        <v>188</v>
      </c>
      <c r="AW1491" s="16" t="s">
        <v>35</v>
      </c>
      <c r="AX1491" s="16" t="s">
        <v>74</v>
      </c>
      <c r="AY1491" s="271" t="s">
        <v>158</v>
      </c>
    </row>
    <row r="1492" s="13" customFormat="1">
      <c r="A1492" s="13"/>
      <c r="B1492" s="228"/>
      <c r="C1492" s="229"/>
      <c r="D1492" s="221" t="s">
        <v>170</v>
      </c>
      <c r="E1492" s="230" t="s">
        <v>19</v>
      </c>
      <c r="F1492" s="231" t="s">
        <v>568</v>
      </c>
      <c r="G1492" s="229"/>
      <c r="H1492" s="230" t="s">
        <v>19</v>
      </c>
      <c r="I1492" s="232"/>
      <c r="J1492" s="229"/>
      <c r="K1492" s="229"/>
      <c r="L1492" s="233"/>
      <c r="M1492" s="234"/>
      <c r="N1492" s="235"/>
      <c r="O1492" s="235"/>
      <c r="P1492" s="235"/>
      <c r="Q1492" s="235"/>
      <c r="R1492" s="235"/>
      <c r="S1492" s="235"/>
      <c r="T1492" s="236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7" t="s">
        <v>170</v>
      </c>
      <c r="AU1492" s="237" t="s">
        <v>84</v>
      </c>
      <c r="AV1492" s="13" t="s">
        <v>82</v>
      </c>
      <c r="AW1492" s="13" t="s">
        <v>35</v>
      </c>
      <c r="AX1492" s="13" t="s">
        <v>74</v>
      </c>
      <c r="AY1492" s="237" t="s">
        <v>158</v>
      </c>
    </row>
    <row r="1493" s="14" customFormat="1">
      <c r="A1493" s="14"/>
      <c r="B1493" s="238"/>
      <c r="C1493" s="239"/>
      <c r="D1493" s="221" t="s">
        <v>170</v>
      </c>
      <c r="E1493" s="240" t="s">
        <v>19</v>
      </c>
      <c r="F1493" s="241" t="s">
        <v>1381</v>
      </c>
      <c r="G1493" s="239"/>
      <c r="H1493" s="242">
        <v>3.113</v>
      </c>
      <c r="I1493" s="243"/>
      <c r="J1493" s="239"/>
      <c r="K1493" s="239"/>
      <c r="L1493" s="244"/>
      <c r="M1493" s="245"/>
      <c r="N1493" s="246"/>
      <c r="O1493" s="246"/>
      <c r="P1493" s="246"/>
      <c r="Q1493" s="246"/>
      <c r="R1493" s="246"/>
      <c r="S1493" s="246"/>
      <c r="T1493" s="247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8" t="s">
        <v>170</v>
      </c>
      <c r="AU1493" s="248" t="s">
        <v>84</v>
      </c>
      <c r="AV1493" s="14" t="s">
        <v>84</v>
      </c>
      <c r="AW1493" s="14" t="s">
        <v>35</v>
      </c>
      <c r="AX1493" s="14" t="s">
        <v>74</v>
      </c>
      <c r="AY1493" s="248" t="s">
        <v>158</v>
      </c>
    </row>
    <row r="1494" s="14" customFormat="1">
      <c r="A1494" s="14"/>
      <c r="B1494" s="238"/>
      <c r="C1494" s="239"/>
      <c r="D1494" s="221" t="s">
        <v>170</v>
      </c>
      <c r="E1494" s="240" t="s">
        <v>19</v>
      </c>
      <c r="F1494" s="241" t="s">
        <v>570</v>
      </c>
      <c r="G1494" s="239"/>
      <c r="H1494" s="242">
        <v>6.7880000000000003</v>
      </c>
      <c r="I1494" s="243"/>
      <c r="J1494" s="239"/>
      <c r="K1494" s="239"/>
      <c r="L1494" s="244"/>
      <c r="M1494" s="245"/>
      <c r="N1494" s="246"/>
      <c r="O1494" s="246"/>
      <c r="P1494" s="246"/>
      <c r="Q1494" s="246"/>
      <c r="R1494" s="246"/>
      <c r="S1494" s="246"/>
      <c r="T1494" s="247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8" t="s">
        <v>170</v>
      </c>
      <c r="AU1494" s="248" t="s">
        <v>84</v>
      </c>
      <c r="AV1494" s="14" t="s">
        <v>84</v>
      </c>
      <c r="AW1494" s="14" t="s">
        <v>35</v>
      </c>
      <c r="AX1494" s="14" t="s">
        <v>74</v>
      </c>
      <c r="AY1494" s="248" t="s">
        <v>158</v>
      </c>
    </row>
    <row r="1495" s="16" customFormat="1">
      <c r="A1495" s="16"/>
      <c r="B1495" s="261"/>
      <c r="C1495" s="262"/>
      <c r="D1495" s="221" t="s">
        <v>170</v>
      </c>
      <c r="E1495" s="263" t="s">
        <v>19</v>
      </c>
      <c r="F1495" s="264" t="s">
        <v>187</v>
      </c>
      <c r="G1495" s="262"/>
      <c r="H1495" s="265">
        <v>9.9009999999999998</v>
      </c>
      <c r="I1495" s="266"/>
      <c r="J1495" s="262"/>
      <c r="K1495" s="262"/>
      <c r="L1495" s="267"/>
      <c r="M1495" s="268"/>
      <c r="N1495" s="269"/>
      <c r="O1495" s="269"/>
      <c r="P1495" s="269"/>
      <c r="Q1495" s="269"/>
      <c r="R1495" s="269"/>
      <c r="S1495" s="269"/>
      <c r="T1495" s="270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T1495" s="271" t="s">
        <v>170</v>
      </c>
      <c r="AU1495" s="271" t="s">
        <v>84</v>
      </c>
      <c r="AV1495" s="16" t="s">
        <v>188</v>
      </c>
      <c r="AW1495" s="16" t="s">
        <v>35</v>
      </c>
      <c r="AX1495" s="16" t="s">
        <v>74</v>
      </c>
      <c r="AY1495" s="271" t="s">
        <v>158</v>
      </c>
    </row>
    <row r="1496" s="13" customFormat="1">
      <c r="A1496" s="13"/>
      <c r="B1496" s="228"/>
      <c r="C1496" s="229"/>
      <c r="D1496" s="221" t="s">
        <v>170</v>
      </c>
      <c r="E1496" s="230" t="s">
        <v>19</v>
      </c>
      <c r="F1496" s="231" t="s">
        <v>571</v>
      </c>
      <c r="G1496" s="229"/>
      <c r="H1496" s="230" t="s">
        <v>19</v>
      </c>
      <c r="I1496" s="232"/>
      <c r="J1496" s="229"/>
      <c r="K1496" s="229"/>
      <c r="L1496" s="233"/>
      <c r="M1496" s="234"/>
      <c r="N1496" s="235"/>
      <c r="O1496" s="235"/>
      <c r="P1496" s="235"/>
      <c r="Q1496" s="235"/>
      <c r="R1496" s="235"/>
      <c r="S1496" s="235"/>
      <c r="T1496" s="236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37" t="s">
        <v>170</v>
      </c>
      <c r="AU1496" s="237" t="s">
        <v>84</v>
      </c>
      <c r="AV1496" s="13" t="s">
        <v>82</v>
      </c>
      <c r="AW1496" s="13" t="s">
        <v>35</v>
      </c>
      <c r="AX1496" s="13" t="s">
        <v>74</v>
      </c>
      <c r="AY1496" s="237" t="s">
        <v>158</v>
      </c>
    </row>
    <row r="1497" s="14" customFormat="1">
      <c r="A1497" s="14"/>
      <c r="B1497" s="238"/>
      <c r="C1497" s="239"/>
      <c r="D1497" s="221" t="s">
        <v>170</v>
      </c>
      <c r="E1497" s="240" t="s">
        <v>19</v>
      </c>
      <c r="F1497" s="241" t="s">
        <v>1382</v>
      </c>
      <c r="G1497" s="239"/>
      <c r="H1497" s="242">
        <v>4.1849999999999996</v>
      </c>
      <c r="I1497" s="243"/>
      <c r="J1497" s="239"/>
      <c r="K1497" s="239"/>
      <c r="L1497" s="244"/>
      <c r="M1497" s="245"/>
      <c r="N1497" s="246"/>
      <c r="O1497" s="246"/>
      <c r="P1497" s="246"/>
      <c r="Q1497" s="246"/>
      <c r="R1497" s="246"/>
      <c r="S1497" s="246"/>
      <c r="T1497" s="247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48" t="s">
        <v>170</v>
      </c>
      <c r="AU1497" s="248" t="s">
        <v>84</v>
      </c>
      <c r="AV1497" s="14" t="s">
        <v>84</v>
      </c>
      <c r="AW1497" s="14" t="s">
        <v>35</v>
      </c>
      <c r="AX1497" s="14" t="s">
        <v>74</v>
      </c>
      <c r="AY1497" s="248" t="s">
        <v>158</v>
      </c>
    </row>
    <row r="1498" s="14" customFormat="1">
      <c r="A1498" s="14"/>
      <c r="B1498" s="238"/>
      <c r="C1498" s="239"/>
      <c r="D1498" s="221" t="s">
        <v>170</v>
      </c>
      <c r="E1498" s="240" t="s">
        <v>19</v>
      </c>
      <c r="F1498" s="241" t="s">
        <v>1383</v>
      </c>
      <c r="G1498" s="239"/>
      <c r="H1498" s="242">
        <v>-0.16500000000000001</v>
      </c>
      <c r="I1498" s="243"/>
      <c r="J1498" s="239"/>
      <c r="K1498" s="239"/>
      <c r="L1498" s="244"/>
      <c r="M1498" s="245"/>
      <c r="N1498" s="246"/>
      <c r="O1498" s="246"/>
      <c r="P1498" s="246"/>
      <c r="Q1498" s="246"/>
      <c r="R1498" s="246"/>
      <c r="S1498" s="246"/>
      <c r="T1498" s="247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48" t="s">
        <v>170</v>
      </c>
      <c r="AU1498" s="248" t="s">
        <v>84</v>
      </c>
      <c r="AV1498" s="14" t="s">
        <v>84</v>
      </c>
      <c r="AW1498" s="14" t="s">
        <v>35</v>
      </c>
      <c r="AX1498" s="14" t="s">
        <v>74</v>
      </c>
      <c r="AY1498" s="248" t="s">
        <v>158</v>
      </c>
    </row>
    <row r="1499" s="14" customFormat="1">
      <c r="A1499" s="14"/>
      <c r="B1499" s="238"/>
      <c r="C1499" s="239"/>
      <c r="D1499" s="221" t="s">
        <v>170</v>
      </c>
      <c r="E1499" s="240" t="s">
        <v>19</v>
      </c>
      <c r="F1499" s="241" t="s">
        <v>574</v>
      </c>
      <c r="G1499" s="239"/>
      <c r="H1499" s="242">
        <v>12.060000000000001</v>
      </c>
      <c r="I1499" s="243"/>
      <c r="J1499" s="239"/>
      <c r="K1499" s="239"/>
      <c r="L1499" s="244"/>
      <c r="M1499" s="245"/>
      <c r="N1499" s="246"/>
      <c r="O1499" s="246"/>
      <c r="P1499" s="246"/>
      <c r="Q1499" s="246"/>
      <c r="R1499" s="246"/>
      <c r="S1499" s="246"/>
      <c r="T1499" s="247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48" t="s">
        <v>170</v>
      </c>
      <c r="AU1499" s="248" t="s">
        <v>84</v>
      </c>
      <c r="AV1499" s="14" t="s">
        <v>84</v>
      </c>
      <c r="AW1499" s="14" t="s">
        <v>35</v>
      </c>
      <c r="AX1499" s="14" t="s">
        <v>74</v>
      </c>
      <c r="AY1499" s="248" t="s">
        <v>158</v>
      </c>
    </row>
    <row r="1500" s="16" customFormat="1">
      <c r="A1500" s="16"/>
      <c r="B1500" s="261"/>
      <c r="C1500" s="262"/>
      <c r="D1500" s="221" t="s">
        <v>170</v>
      </c>
      <c r="E1500" s="263" t="s">
        <v>19</v>
      </c>
      <c r="F1500" s="264" t="s">
        <v>187</v>
      </c>
      <c r="G1500" s="262"/>
      <c r="H1500" s="265">
        <v>16.079999999999998</v>
      </c>
      <c r="I1500" s="266"/>
      <c r="J1500" s="262"/>
      <c r="K1500" s="262"/>
      <c r="L1500" s="267"/>
      <c r="M1500" s="268"/>
      <c r="N1500" s="269"/>
      <c r="O1500" s="269"/>
      <c r="P1500" s="269"/>
      <c r="Q1500" s="269"/>
      <c r="R1500" s="269"/>
      <c r="S1500" s="269"/>
      <c r="T1500" s="270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T1500" s="271" t="s">
        <v>170</v>
      </c>
      <c r="AU1500" s="271" t="s">
        <v>84</v>
      </c>
      <c r="AV1500" s="16" t="s">
        <v>188</v>
      </c>
      <c r="AW1500" s="16" t="s">
        <v>35</v>
      </c>
      <c r="AX1500" s="16" t="s">
        <v>74</v>
      </c>
      <c r="AY1500" s="271" t="s">
        <v>158</v>
      </c>
    </row>
    <row r="1501" s="13" customFormat="1">
      <c r="A1501" s="13"/>
      <c r="B1501" s="228"/>
      <c r="C1501" s="229"/>
      <c r="D1501" s="221" t="s">
        <v>170</v>
      </c>
      <c r="E1501" s="230" t="s">
        <v>19</v>
      </c>
      <c r="F1501" s="231" t="s">
        <v>575</v>
      </c>
      <c r="G1501" s="229"/>
      <c r="H1501" s="230" t="s">
        <v>19</v>
      </c>
      <c r="I1501" s="232"/>
      <c r="J1501" s="229"/>
      <c r="K1501" s="229"/>
      <c r="L1501" s="233"/>
      <c r="M1501" s="234"/>
      <c r="N1501" s="235"/>
      <c r="O1501" s="235"/>
      <c r="P1501" s="235"/>
      <c r="Q1501" s="235"/>
      <c r="R1501" s="235"/>
      <c r="S1501" s="235"/>
      <c r="T1501" s="23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7" t="s">
        <v>170</v>
      </c>
      <c r="AU1501" s="237" t="s">
        <v>84</v>
      </c>
      <c r="AV1501" s="13" t="s">
        <v>82</v>
      </c>
      <c r="AW1501" s="13" t="s">
        <v>35</v>
      </c>
      <c r="AX1501" s="13" t="s">
        <v>74</v>
      </c>
      <c r="AY1501" s="237" t="s">
        <v>158</v>
      </c>
    </row>
    <row r="1502" s="14" customFormat="1">
      <c r="A1502" s="14"/>
      <c r="B1502" s="238"/>
      <c r="C1502" s="239"/>
      <c r="D1502" s="221" t="s">
        <v>170</v>
      </c>
      <c r="E1502" s="240" t="s">
        <v>19</v>
      </c>
      <c r="F1502" s="241" t="s">
        <v>1384</v>
      </c>
      <c r="G1502" s="239"/>
      <c r="H1502" s="242">
        <v>0.90000000000000002</v>
      </c>
      <c r="I1502" s="243"/>
      <c r="J1502" s="239"/>
      <c r="K1502" s="239"/>
      <c r="L1502" s="244"/>
      <c r="M1502" s="245"/>
      <c r="N1502" s="246"/>
      <c r="O1502" s="246"/>
      <c r="P1502" s="246"/>
      <c r="Q1502" s="246"/>
      <c r="R1502" s="246"/>
      <c r="S1502" s="246"/>
      <c r="T1502" s="247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48" t="s">
        <v>170</v>
      </c>
      <c r="AU1502" s="248" t="s">
        <v>84</v>
      </c>
      <c r="AV1502" s="14" t="s">
        <v>84</v>
      </c>
      <c r="AW1502" s="14" t="s">
        <v>35</v>
      </c>
      <c r="AX1502" s="14" t="s">
        <v>74</v>
      </c>
      <c r="AY1502" s="248" t="s">
        <v>158</v>
      </c>
    </row>
    <row r="1503" s="14" customFormat="1">
      <c r="A1503" s="14"/>
      <c r="B1503" s="238"/>
      <c r="C1503" s="239"/>
      <c r="D1503" s="221" t="s">
        <v>170</v>
      </c>
      <c r="E1503" s="240" t="s">
        <v>19</v>
      </c>
      <c r="F1503" s="241" t="s">
        <v>577</v>
      </c>
      <c r="G1503" s="239"/>
      <c r="H1503" s="242">
        <v>2.7000000000000002</v>
      </c>
      <c r="I1503" s="243"/>
      <c r="J1503" s="239"/>
      <c r="K1503" s="239"/>
      <c r="L1503" s="244"/>
      <c r="M1503" s="245"/>
      <c r="N1503" s="246"/>
      <c r="O1503" s="246"/>
      <c r="P1503" s="246"/>
      <c r="Q1503" s="246"/>
      <c r="R1503" s="246"/>
      <c r="S1503" s="246"/>
      <c r="T1503" s="247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8" t="s">
        <v>170</v>
      </c>
      <c r="AU1503" s="248" t="s">
        <v>84</v>
      </c>
      <c r="AV1503" s="14" t="s">
        <v>84</v>
      </c>
      <c r="AW1503" s="14" t="s">
        <v>35</v>
      </c>
      <c r="AX1503" s="14" t="s">
        <v>74</v>
      </c>
      <c r="AY1503" s="248" t="s">
        <v>158</v>
      </c>
    </row>
    <row r="1504" s="16" customFormat="1">
      <c r="A1504" s="16"/>
      <c r="B1504" s="261"/>
      <c r="C1504" s="262"/>
      <c r="D1504" s="221" t="s">
        <v>170</v>
      </c>
      <c r="E1504" s="263" t="s">
        <v>19</v>
      </c>
      <c r="F1504" s="264" t="s">
        <v>187</v>
      </c>
      <c r="G1504" s="262"/>
      <c r="H1504" s="265">
        <v>3.6000000000000001</v>
      </c>
      <c r="I1504" s="266"/>
      <c r="J1504" s="262"/>
      <c r="K1504" s="262"/>
      <c r="L1504" s="267"/>
      <c r="M1504" s="268"/>
      <c r="N1504" s="269"/>
      <c r="O1504" s="269"/>
      <c r="P1504" s="269"/>
      <c r="Q1504" s="269"/>
      <c r="R1504" s="269"/>
      <c r="S1504" s="269"/>
      <c r="T1504" s="270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T1504" s="271" t="s">
        <v>170</v>
      </c>
      <c r="AU1504" s="271" t="s">
        <v>84</v>
      </c>
      <c r="AV1504" s="16" t="s">
        <v>188</v>
      </c>
      <c r="AW1504" s="16" t="s">
        <v>35</v>
      </c>
      <c r="AX1504" s="16" t="s">
        <v>74</v>
      </c>
      <c r="AY1504" s="271" t="s">
        <v>158</v>
      </c>
    </row>
    <row r="1505" s="13" customFormat="1">
      <c r="A1505" s="13"/>
      <c r="B1505" s="228"/>
      <c r="C1505" s="229"/>
      <c r="D1505" s="221" t="s">
        <v>170</v>
      </c>
      <c r="E1505" s="230" t="s">
        <v>19</v>
      </c>
      <c r="F1505" s="231" t="s">
        <v>578</v>
      </c>
      <c r="G1505" s="229"/>
      <c r="H1505" s="230" t="s">
        <v>19</v>
      </c>
      <c r="I1505" s="232"/>
      <c r="J1505" s="229"/>
      <c r="K1505" s="229"/>
      <c r="L1505" s="233"/>
      <c r="M1505" s="234"/>
      <c r="N1505" s="235"/>
      <c r="O1505" s="235"/>
      <c r="P1505" s="235"/>
      <c r="Q1505" s="235"/>
      <c r="R1505" s="235"/>
      <c r="S1505" s="235"/>
      <c r="T1505" s="236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7" t="s">
        <v>170</v>
      </c>
      <c r="AU1505" s="237" t="s">
        <v>84</v>
      </c>
      <c r="AV1505" s="13" t="s">
        <v>82</v>
      </c>
      <c r="AW1505" s="13" t="s">
        <v>35</v>
      </c>
      <c r="AX1505" s="13" t="s">
        <v>74</v>
      </c>
      <c r="AY1505" s="237" t="s">
        <v>158</v>
      </c>
    </row>
    <row r="1506" s="14" customFormat="1">
      <c r="A1506" s="14"/>
      <c r="B1506" s="238"/>
      <c r="C1506" s="239"/>
      <c r="D1506" s="221" t="s">
        <v>170</v>
      </c>
      <c r="E1506" s="240" t="s">
        <v>19</v>
      </c>
      <c r="F1506" s="241" t="s">
        <v>1385</v>
      </c>
      <c r="G1506" s="239"/>
      <c r="H1506" s="242">
        <v>1.3700000000000001</v>
      </c>
      <c r="I1506" s="243"/>
      <c r="J1506" s="239"/>
      <c r="K1506" s="239"/>
      <c r="L1506" s="244"/>
      <c r="M1506" s="245"/>
      <c r="N1506" s="246"/>
      <c r="O1506" s="246"/>
      <c r="P1506" s="246"/>
      <c r="Q1506" s="246"/>
      <c r="R1506" s="246"/>
      <c r="S1506" s="246"/>
      <c r="T1506" s="247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48" t="s">
        <v>170</v>
      </c>
      <c r="AU1506" s="248" t="s">
        <v>84</v>
      </c>
      <c r="AV1506" s="14" t="s">
        <v>84</v>
      </c>
      <c r="AW1506" s="14" t="s">
        <v>35</v>
      </c>
      <c r="AX1506" s="14" t="s">
        <v>74</v>
      </c>
      <c r="AY1506" s="248" t="s">
        <v>158</v>
      </c>
    </row>
    <row r="1507" s="14" customFormat="1">
      <c r="A1507" s="14"/>
      <c r="B1507" s="238"/>
      <c r="C1507" s="239"/>
      <c r="D1507" s="221" t="s">
        <v>170</v>
      </c>
      <c r="E1507" s="240" t="s">
        <v>19</v>
      </c>
      <c r="F1507" s="241" t="s">
        <v>580</v>
      </c>
      <c r="G1507" s="239"/>
      <c r="H1507" s="242">
        <v>3.915</v>
      </c>
      <c r="I1507" s="243"/>
      <c r="J1507" s="239"/>
      <c r="K1507" s="239"/>
      <c r="L1507" s="244"/>
      <c r="M1507" s="245"/>
      <c r="N1507" s="246"/>
      <c r="O1507" s="246"/>
      <c r="P1507" s="246"/>
      <c r="Q1507" s="246"/>
      <c r="R1507" s="246"/>
      <c r="S1507" s="246"/>
      <c r="T1507" s="247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8" t="s">
        <v>170</v>
      </c>
      <c r="AU1507" s="248" t="s">
        <v>84</v>
      </c>
      <c r="AV1507" s="14" t="s">
        <v>84</v>
      </c>
      <c r="AW1507" s="14" t="s">
        <v>35</v>
      </c>
      <c r="AX1507" s="14" t="s">
        <v>74</v>
      </c>
      <c r="AY1507" s="248" t="s">
        <v>158</v>
      </c>
    </row>
    <row r="1508" s="16" customFormat="1">
      <c r="A1508" s="16"/>
      <c r="B1508" s="261"/>
      <c r="C1508" s="262"/>
      <c r="D1508" s="221" t="s">
        <v>170</v>
      </c>
      <c r="E1508" s="263" t="s">
        <v>19</v>
      </c>
      <c r="F1508" s="264" t="s">
        <v>187</v>
      </c>
      <c r="G1508" s="262"/>
      <c r="H1508" s="265">
        <v>5.2850000000000001</v>
      </c>
      <c r="I1508" s="266"/>
      <c r="J1508" s="262"/>
      <c r="K1508" s="262"/>
      <c r="L1508" s="267"/>
      <c r="M1508" s="268"/>
      <c r="N1508" s="269"/>
      <c r="O1508" s="269"/>
      <c r="P1508" s="269"/>
      <c r="Q1508" s="269"/>
      <c r="R1508" s="269"/>
      <c r="S1508" s="269"/>
      <c r="T1508" s="270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71" t="s">
        <v>170</v>
      </c>
      <c r="AU1508" s="271" t="s">
        <v>84</v>
      </c>
      <c r="AV1508" s="16" t="s">
        <v>188</v>
      </c>
      <c r="AW1508" s="16" t="s">
        <v>35</v>
      </c>
      <c r="AX1508" s="16" t="s">
        <v>74</v>
      </c>
      <c r="AY1508" s="271" t="s">
        <v>158</v>
      </c>
    </row>
    <row r="1509" s="13" customFormat="1">
      <c r="A1509" s="13"/>
      <c r="B1509" s="228"/>
      <c r="C1509" s="229"/>
      <c r="D1509" s="221" t="s">
        <v>170</v>
      </c>
      <c r="E1509" s="230" t="s">
        <v>19</v>
      </c>
      <c r="F1509" s="231" t="s">
        <v>581</v>
      </c>
      <c r="G1509" s="229"/>
      <c r="H1509" s="230" t="s">
        <v>19</v>
      </c>
      <c r="I1509" s="232"/>
      <c r="J1509" s="229"/>
      <c r="K1509" s="229"/>
      <c r="L1509" s="233"/>
      <c r="M1509" s="234"/>
      <c r="N1509" s="235"/>
      <c r="O1509" s="235"/>
      <c r="P1509" s="235"/>
      <c r="Q1509" s="235"/>
      <c r="R1509" s="235"/>
      <c r="S1509" s="235"/>
      <c r="T1509" s="236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7" t="s">
        <v>170</v>
      </c>
      <c r="AU1509" s="237" t="s">
        <v>84</v>
      </c>
      <c r="AV1509" s="13" t="s">
        <v>82</v>
      </c>
      <c r="AW1509" s="13" t="s">
        <v>35</v>
      </c>
      <c r="AX1509" s="13" t="s">
        <v>74</v>
      </c>
      <c r="AY1509" s="237" t="s">
        <v>158</v>
      </c>
    </row>
    <row r="1510" s="14" customFormat="1">
      <c r="A1510" s="14"/>
      <c r="B1510" s="238"/>
      <c r="C1510" s="239"/>
      <c r="D1510" s="221" t="s">
        <v>170</v>
      </c>
      <c r="E1510" s="240" t="s">
        <v>19</v>
      </c>
      <c r="F1510" s="241" t="s">
        <v>1385</v>
      </c>
      <c r="G1510" s="239"/>
      <c r="H1510" s="242">
        <v>1.3700000000000001</v>
      </c>
      <c r="I1510" s="243"/>
      <c r="J1510" s="239"/>
      <c r="K1510" s="239"/>
      <c r="L1510" s="244"/>
      <c r="M1510" s="245"/>
      <c r="N1510" s="246"/>
      <c r="O1510" s="246"/>
      <c r="P1510" s="246"/>
      <c r="Q1510" s="246"/>
      <c r="R1510" s="246"/>
      <c r="S1510" s="246"/>
      <c r="T1510" s="247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48" t="s">
        <v>170</v>
      </c>
      <c r="AU1510" s="248" t="s">
        <v>84</v>
      </c>
      <c r="AV1510" s="14" t="s">
        <v>84</v>
      </c>
      <c r="AW1510" s="14" t="s">
        <v>35</v>
      </c>
      <c r="AX1510" s="14" t="s">
        <v>74</v>
      </c>
      <c r="AY1510" s="248" t="s">
        <v>158</v>
      </c>
    </row>
    <row r="1511" s="14" customFormat="1">
      <c r="A1511" s="14"/>
      <c r="B1511" s="238"/>
      <c r="C1511" s="239"/>
      <c r="D1511" s="221" t="s">
        <v>170</v>
      </c>
      <c r="E1511" s="240" t="s">
        <v>19</v>
      </c>
      <c r="F1511" s="241" t="s">
        <v>583</v>
      </c>
      <c r="G1511" s="239"/>
      <c r="H1511" s="242">
        <v>2.5430000000000001</v>
      </c>
      <c r="I1511" s="243"/>
      <c r="J1511" s="239"/>
      <c r="K1511" s="239"/>
      <c r="L1511" s="244"/>
      <c r="M1511" s="245"/>
      <c r="N1511" s="246"/>
      <c r="O1511" s="246"/>
      <c r="P1511" s="246"/>
      <c r="Q1511" s="246"/>
      <c r="R1511" s="246"/>
      <c r="S1511" s="246"/>
      <c r="T1511" s="247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48" t="s">
        <v>170</v>
      </c>
      <c r="AU1511" s="248" t="s">
        <v>84</v>
      </c>
      <c r="AV1511" s="14" t="s">
        <v>84</v>
      </c>
      <c r="AW1511" s="14" t="s">
        <v>35</v>
      </c>
      <c r="AX1511" s="14" t="s">
        <v>74</v>
      </c>
      <c r="AY1511" s="248" t="s">
        <v>158</v>
      </c>
    </row>
    <row r="1512" s="16" customFormat="1">
      <c r="A1512" s="16"/>
      <c r="B1512" s="261"/>
      <c r="C1512" s="262"/>
      <c r="D1512" s="221" t="s">
        <v>170</v>
      </c>
      <c r="E1512" s="263" t="s">
        <v>19</v>
      </c>
      <c r="F1512" s="264" t="s">
        <v>187</v>
      </c>
      <c r="G1512" s="262"/>
      <c r="H1512" s="265">
        <v>3.9130000000000003</v>
      </c>
      <c r="I1512" s="266"/>
      <c r="J1512" s="262"/>
      <c r="K1512" s="262"/>
      <c r="L1512" s="267"/>
      <c r="M1512" s="268"/>
      <c r="N1512" s="269"/>
      <c r="O1512" s="269"/>
      <c r="P1512" s="269"/>
      <c r="Q1512" s="269"/>
      <c r="R1512" s="269"/>
      <c r="S1512" s="269"/>
      <c r="T1512" s="270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71" t="s">
        <v>170</v>
      </c>
      <c r="AU1512" s="271" t="s">
        <v>84</v>
      </c>
      <c r="AV1512" s="16" t="s">
        <v>188</v>
      </c>
      <c r="AW1512" s="16" t="s">
        <v>35</v>
      </c>
      <c r="AX1512" s="16" t="s">
        <v>74</v>
      </c>
      <c r="AY1512" s="271" t="s">
        <v>158</v>
      </c>
    </row>
    <row r="1513" s="13" customFormat="1">
      <c r="A1513" s="13"/>
      <c r="B1513" s="228"/>
      <c r="C1513" s="229"/>
      <c r="D1513" s="221" t="s">
        <v>170</v>
      </c>
      <c r="E1513" s="230" t="s">
        <v>19</v>
      </c>
      <c r="F1513" s="231" t="s">
        <v>256</v>
      </c>
      <c r="G1513" s="229"/>
      <c r="H1513" s="230" t="s">
        <v>19</v>
      </c>
      <c r="I1513" s="232"/>
      <c r="J1513" s="229"/>
      <c r="K1513" s="229"/>
      <c r="L1513" s="233"/>
      <c r="M1513" s="234"/>
      <c r="N1513" s="235"/>
      <c r="O1513" s="235"/>
      <c r="P1513" s="235"/>
      <c r="Q1513" s="235"/>
      <c r="R1513" s="235"/>
      <c r="S1513" s="235"/>
      <c r="T1513" s="236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7" t="s">
        <v>170</v>
      </c>
      <c r="AU1513" s="237" t="s">
        <v>84</v>
      </c>
      <c r="AV1513" s="13" t="s">
        <v>82</v>
      </c>
      <c r="AW1513" s="13" t="s">
        <v>35</v>
      </c>
      <c r="AX1513" s="13" t="s">
        <v>74</v>
      </c>
      <c r="AY1513" s="237" t="s">
        <v>158</v>
      </c>
    </row>
    <row r="1514" s="14" customFormat="1">
      <c r="A1514" s="14"/>
      <c r="B1514" s="238"/>
      <c r="C1514" s="239"/>
      <c r="D1514" s="221" t="s">
        <v>170</v>
      </c>
      <c r="E1514" s="240" t="s">
        <v>19</v>
      </c>
      <c r="F1514" s="241" t="s">
        <v>1386</v>
      </c>
      <c r="G1514" s="239"/>
      <c r="H1514" s="242">
        <v>19.114000000000001</v>
      </c>
      <c r="I1514" s="243"/>
      <c r="J1514" s="239"/>
      <c r="K1514" s="239"/>
      <c r="L1514" s="244"/>
      <c r="M1514" s="245"/>
      <c r="N1514" s="246"/>
      <c r="O1514" s="246"/>
      <c r="P1514" s="246"/>
      <c r="Q1514" s="246"/>
      <c r="R1514" s="246"/>
      <c r="S1514" s="246"/>
      <c r="T1514" s="247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8" t="s">
        <v>170</v>
      </c>
      <c r="AU1514" s="248" t="s">
        <v>84</v>
      </c>
      <c r="AV1514" s="14" t="s">
        <v>84</v>
      </c>
      <c r="AW1514" s="14" t="s">
        <v>35</v>
      </c>
      <c r="AX1514" s="14" t="s">
        <v>74</v>
      </c>
      <c r="AY1514" s="248" t="s">
        <v>158</v>
      </c>
    </row>
    <row r="1515" s="14" customFormat="1">
      <c r="A1515" s="14"/>
      <c r="B1515" s="238"/>
      <c r="C1515" s="239"/>
      <c r="D1515" s="221" t="s">
        <v>170</v>
      </c>
      <c r="E1515" s="240" t="s">
        <v>19</v>
      </c>
      <c r="F1515" s="241" t="s">
        <v>591</v>
      </c>
      <c r="G1515" s="239"/>
      <c r="H1515" s="242">
        <v>43.133000000000003</v>
      </c>
      <c r="I1515" s="243"/>
      <c r="J1515" s="239"/>
      <c r="K1515" s="239"/>
      <c r="L1515" s="244"/>
      <c r="M1515" s="245"/>
      <c r="N1515" s="246"/>
      <c r="O1515" s="246"/>
      <c r="P1515" s="246"/>
      <c r="Q1515" s="246"/>
      <c r="R1515" s="246"/>
      <c r="S1515" s="246"/>
      <c r="T1515" s="247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48" t="s">
        <v>170</v>
      </c>
      <c r="AU1515" s="248" t="s">
        <v>84</v>
      </c>
      <c r="AV1515" s="14" t="s">
        <v>84</v>
      </c>
      <c r="AW1515" s="14" t="s">
        <v>35</v>
      </c>
      <c r="AX1515" s="14" t="s">
        <v>74</v>
      </c>
      <c r="AY1515" s="248" t="s">
        <v>158</v>
      </c>
    </row>
    <row r="1516" s="16" customFormat="1">
      <c r="A1516" s="16"/>
      <c r="B1516" s="261"/>
      <c r="C1516" s="262"/>
      <c r="D1516" s="221" t="s">
        <v>170</v>
      </c>
      <c r="E1516" s="263" t="s">
        <v>19</v>
      </c>
      <c r="F1516" s="264" t="s">
        <v>187</v>
      </c>
      <c r="G1516" s="262"/>
      <c r="H1516" s="265">
        <v>62.247</v>
      </c>
      <c r="I1516" s="266"/>
      <c r="J1516" s="262"/>
      <c r="K1516" s="262"/>
      <c r="L1516" s="267"/>
      <c r="M1516" s="268"/>
      <c r="N1516" s="269"/>
      <c r="O1516" s="269"/>
      <c r="P1516" s="269"/>
      <c r="Q1516" s="269"/>
      <c r="R1516" s="269"/>
      <c r="S1516" s="269"/>
      <c r="T1516" s="270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71" t="s">
        <v>170</v>
      </c>
      <c r="AU1516" s="271" t="s">
        <v>84</v>
      </c>
      <c r="AV1516" s="16" t="s">
        <v>188</v>
      </c>
      <c r="AW1516" s="16" t="s">
        <v>35</v>
      </c>
      <c r="AX1516" s="16" t="s">
        <v>74</v>
      </c>
      <c r="AY1516" s="271" t="s">
        <v>158</v>
      </c>
    </row>
    <row r="1517" s="13" customFormat="1">
      <c r="A1517" s="13"/>
      <c r="B1517" s="228"/>
      <c r="C1517" s="229"/>
      <c r="D1517" s="221" t="s">
        <v>170</v>
      </c>
      <c r="E1517" s="230" t="s">
        <v>19</v>
      </c>
      <c r="F1517" s="231" t="s">
        <v>259</v>
      </c>
      <c r="G1517" s="229"/>
      <c r="H1517" s="230" t="s">
        <v>19</v>
      </c>
      <c r="I1517" s="232"/>
      <c r="J1517" s="229"/>
      <c r="K1517" s="229"/>
      <c r="L1517" s="233"/>
      <c r="M1517" s="234"/>
      <c r="N1517" s="235"/>
      <c r="O1517" s="235"/>
      <c r="P1517" s="235"/>
      <c r="Q1517" s="235"/>
      <c r="R1517" s="235"/>
      <c r="S1517" s="235"/>
      <c r="T1517" s="236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37" t="s">
        <v>170</v>
      </c>
      <c r="AU1517" s="237" t="s">
        <v>84</v>
      </c>
      <c r="AV1517" s="13" t="s">
        <v>82</v>
      </c>
      <c r="AW1517" s="13" t="s">
        <v>35</v>
      </c>
      <c r="AX1517" s="13" t="s">
        <v>74</v>
      </c>
      <c r="AY1517" s="237" t="s">
        <v>158</v>
      </c>
    </row>
    <row r="1518" s="14" customFormat="1">
      <c r="A1518" s="14"/>
      <c r="B1518" s="238"/>
      <c r="C1518" s="239"/>
      <c r="D1518" s="221" t="s">
        <v>170</v>
      </c>
      <c r="E1518" s="240" t="s">
        <v>19</v>
      </c>
      <c r="F1518" s="241" t="s">
        <v>1387</v>
      </c>
      <c r="G1518" s="239"/>
      <c r="H1518" s="242">
        <v>7.415</v>
      </c>
      <c r="I1518" s="243"/>
      <c r="J1518" s="239"/>
      <c r="K1518" s="239"/>
      <c r="L1518" s="244"/>
      <c r="M1518" s="245"/>
      <c r="N1518" s="246"/>
      <c r="O1518" s="246"/>
      <c r="P1518" s="246"/>
      <c r="Q1518" s="246"/>
      <c r="R1518" s="246"/>
      <c r="S1518" s="246"/>
      <c r="T1518" s="24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48" t="s">
        <v>170</v>
      </c>
      <c r="AU1518" s="248" t="s">
        <v>84</v>
      </c>
      <c r="AV1518" s="14" t="s">
        <v>84</v>
      </c>
      <c r="AW1518" s="14" t="s">
        <v>35</v>
      </c>
      <c r="AX1518" s="14" t="s">
        <v>74</v>
      </c>
      <c r="AY1518" s="248" t="s">
        <v>158</v>
      </c>
    </row>
    <row r="1519" s="14" customFormat="1">
      <c r="A1519" s="14"/>
      <c r="B1519" s="238"/>
      <c r="C1519" s="239"/>
      <c r="D1519" s="221" t="s">
        <v>170</v>
      </c>
      <c r="E1519" s="240" t="s">
        <v>19</v>
      </c>
      <c r="F1519" s="241" t="s">
        <v>593</v>
      </c>
      <c r="G1519" s="239"/>
      <c r="H1519" s="242">
        <v>22.015000000000001</v>
      </c>
      <c r="I1519" s="243"/>
      <c r="J1519" s="239"/>
      <c r="K1519" s="239"/>
      <c r="L1519" s="244"/>
      <c r="M1519" s="245"/>
      <c r="N1519" s="246"/>
      <c r="O1519" s="246"/>
      <c r="P1519" s="246"/>
      <c r="Q1519" s="246"/>
      <c r="R1519" s="246"/>
      <c r="S1519" s="246"/>
      <c r="T1519" s="247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8" t="s">
        <v>170</v>
      </c>
      <c r="AU1519" s="248" t="s">
        <v>84</v>
      </c>
      <c r="AV1519" s="14" t="s">
        <v>84</v>
      </c>
      <c r="AW1519" s="14" t="s">
        <v>35</v>
      </c>
      <c r="AX1519" s="14" t="s">
        <v>74</v>
      </c>
      <c r="AY1519" s="248" t="s">
        <v>158</v>
      </c>
    </row>
    <row r="1520" s="16" customFormat="1">
      <c r="A1520" s="16"/>
      <c r="B1520" s="261"/>
      <c r="C1520" s="262"/>
      <c r="D1520" s="221" t="s">
        <v>170</v>
      </c>
      <c r="E1520" s="263" t="s">
        <v>19</v>
      </c>
      <c r="F1520" s="264" t="s">
        <v>187</v>
      </c>
      <c r="G1520" s="262"/>
      <c r="H1520" s="265">
        <v>29.43</v>
      </c>
      <c r="I1520" s="266"/>
      <c r="J1520" s="262"/>
      <c r="K1520" s="262"/>
      <c r="L1520" s="267"/>
      <c r="M1520" s="268"/>
      <c r="N1520" s="269"/>
      <c r="O1520" s="269"/>
      <c r="P1520" s="269"/>
      <c r="Q1520" s="269"/>
      <c r="R1520" s="269"/>
      <c r="S1520" s="269"/>
      <c r="T1520" s="270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1" t="s">
        <v>170</v>
      </c>
      <c r="AU1520" s="271" t="s">
        <v>84</v>
      </c>
      <c r="AV1520" s="16" t="s">
        <v>188</v>
      </c>
      <c r="AW1520" s="16" t="s">
        <v>35</v>
      </c>
      <c r="AX1520" s="16" t="s">
        <v>74</v>
      </c>
      <c r="AY1520" s="271" t="s">
        <v>158</v>
      </c>
    </row>
    <row r="1521" s="13" customFormat="1">
      <c r="A1521" s="13"/>
      <c r="B1521" s="228"/>
      <c r="C1521" s="229"/>
      <c r="D1521" s="221" t="s">
        <v>170</v>
      </c>
      <c r="E1521" s="230" t="s">
        <v>19</v>
      </c>
      <c r="F1521" s="231" t="s">
        <v>261</v>
      </c>
      <c r="G1521" s="229"/>
      <c r="H1521" s="230" t="s">
        <v>19</v>
      </c>
      <c r="I1521" s="232"/>
      <c r="J1521" s="229"/>
      <c r="K1521" s="229"/>
      <c r="L1521" s="233"/>
      <c r="M1521" s="234"/>
      <c r="N1521" s="235"/>
      <c r="O1521" s="235"/>
      <c r="P1521" s="235"/>
      <c r="Q1521" s="235"/>
      <c r="R1521" s="235"/>
      <c r="S1521" s="235"/>
      <c r="T1521" s="236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7" t="s">
        <v>170</v>
      </c>
      <c r="AU1521" s="237" t="s">
        <v>84</v>
      </c>
      <c r="AV1521" s="13" t="s">
        <v>82</v>
      </c>
      <c r="AW1521" s="13" t="s">
        <v>35</v>
      </c>
      <c r="AX1521" s="13" t="s">
        <v>74</v>
      </c>
      <c r="AY1521" s="237" t="s">
        <v>158</v>
      </c>
    </row>
    <row r="1522" s="14" customFormat="1">
      <c r="A1522" s="14"/>
      <c r="B1522" s="238"/>
      <c r="C1522" s="239"/>
      <c r="D1522" s="221" t="s">
        <v>170</v>
      </c>
      <c r="E1522" s="240" t="s">
        <v>19</v>
      </c>
      <c r="F1522" s="241" t="s">
        <v>1388</v>
      </c>
      <c r="G1522" s="239"/>
      <c r="H1522" s="242">
        <v>13.960000000000001</v>
      </c>
      <c r="I1522" s="243"/>
      <c r="J1522" s="239"/>
      <c r="K1522" s="239"/>
      <c r="L1522" s="244"/>
      <c r="M1522" s="245"/>
      <c r="N1522" s="246"/>
      <c r="O1522" s="246"/>
      <c r="P1522" s="246"/>
      <c r="Q1522" s="246"/>
      <c r="R1522" s="246"/>
      <c r="S1522" s="246"/>
      <c r="T1522" s="247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8" t="s">
        <v>170</v>
      </c>
      <c r="AU1522" s="248" t="s">
        <v>84</v>
      </c>
      <c r="AV1522" s="14" t="s">
        <v>84</v>
      </c>
      <c r="AW1522" s="14" t="s">
        <v>35</v>
      </c>
      <c r="AX1522" s="14" t="s">
        <v>74</v>
      </c>
      <c r="AY1522" s="248" t="s">
        <v>158</v>
      </c>
    </row>
    <row r="1523" s="14" customFormat="1">
      <c r="A1523" s="14"/>
      <c r="B1523" s="238"/>
      <c r="C1523" s="239"/>
      <c r="D1523" s="221" t="s">
        <v>170</v>
      </c>
      <c r="E1523" s="240" t="s">
        <v>19</v>
      </c>
      <c r="F1523" s="241" t="s">
        <v>595</v>
      </c>
      <c r="G1523" s="239"/>
      <c r="H1523" s="242">
        <v>22.77</v>
      </c>
      <c r="I1523" s="243"/>
      <c r="J1523" s="239"/>
      <c r="K1523" s="239"/>
      <c r="L1523" s="244"/>
      <c r="M1523" s="245"/>
      <c r="N1523" s="246"/>
      <c r="O1523" s="246"/>
      <c r="P1523" s="246"/>
      <c r="Q1523" s="246"/>
      <c r="R1523" s="246"/>
      <c r="S1523" s="246"/>
      <c r="T1523" s="247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48" t="s">
        <v>170</v>
      </c>
      <c r="AU1523" s="248" t="s">
        <v>84</v>
      </c>
      <c r="AV1523" s="14" t="s">
        <v>84</v>
      </c>
      <c r="AW1523" s="14" t="s">
        <v>35</v>
      </c>
      <c r="AX1523" s="14" t="s">
        <v>74</v>
      </c>
      <c r="AY1523" s="248" t="s">
        <v>158</v>
      </c>
    </row>
    <row r="1524" s="16" customFormat="1">
      <c r="A1524" s="16"/>
      <c r="B1524" s="261"/>
      <c r="C1524" s="262"/>
      <c r="D1524" s="221" t="s">
        <v>170</v>
      </c>
      <c r="E1524" s="263" t="s">
        <v>19</v>
      </c>
      <c r="F1524" s="264" t="s">
        <v>187</v>
      </c>
      <c r="G1524" s="262"/>
      <c r="H1524" s="265">
        <v>36.730000000000004</v>
      </c>
      <c r="I1524" s="266"/>
      <c r="J1524" s="262"/>
      <c r="K1524" s="262"/>
      <c r="L1524" s="267"/>
      <c r="M1524" s="268"/>
      <c r="N1524" s="269"/>
      <c r="O1524" s="269"/>
      <c r="P1524" s="269"/>
      <c r="Q1524" s="269"/>
      <c r="R1524" s="269"/>
      <c r="S1524" s="269"/>
      <c r="T1524" s="270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T1524" s="271" t="s">
        <v>170</v>
      </c>
      <c r="AU1524" s="271" t="s">
        <v>84</v>
      </c>
      <c r="AV1524" s="16" t="s">
        <v>188</v>
      </c>
      <c r="AW1524" s="16" t="s">
        <v>35</v>
      </c>
      <c r="AX1524" s="16" t="s">
        <v>74</v>
      </c>
      <c r="AY1524" s="271" t="s">
        <v>158</v>
      </c>
    </row>
    <row r="1525" s="13" customFormat="1">
      <c r="A1525" s="13"/>
      <c r="B1525" s="228"/>
      <c r="C1525" s="229"/>
      <c r="D1525" s="221" t="s">
        <v>170</v>
      </c>
      <c r="E1525" s="230" t="s">
        <v>19</v>
      </c>
      <c r="F1525" s="231" t="s">
        <v>263</v>
      </c>
      <c r="G1525" s="229"/>
      <c r="H1525" s="230" t="s">
        <v>19</v>
      </c>
      <c r="I1525" s="232"/>
      <c r="J1525" s="229"/>
      <c r="K1525" s="229"/>
      <c r="L1525" s="233"/>
      <c r="M1525" s="234"/>
      <c r="N1525" s="235"/>
      <c r="O1525" s="235"/>
      <c r="P1525" s="235"/>
      <c r="Q1525" s="235"/>
      <c r="R1525" s="235"/>
      <c r="S1525" s="235"/>
      <c r="T1525" s="23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7" t="s">
        <v>170</v>
      </c>
      <c r="AU1525" s="237" t="s">
        <v>84</v>
      </c>
      <c r="AV1525" s="13" t="s">
        <v>82</v>
      </c>
      <c r="AW1525" s="13" t="s">
        <v>35</v>
      </c>
      <c r="AX1525" s="13" t="s">
        <v>74</v>
      </c>
      <c r="AY1525" s="237" t="s">
        <v>158</v>
      </c>
    </row>
    <row r="1526" s="14" customFormat="1">
      <c r="A1526" s="14"/>
      <c r="B1526" s="238"/>
      <c r="C1526" s="239"/>
      <c r="D1526" s="221" t="s">
        <v>170</v>
      </c>
      <c r="E1526" s="240" t="s">
        <v>19</v>
      </c>
      <c r="F1526" s="241" t="s">
        <v>1389</v>
      </c>
      <c r="G1526" s="239"/>
      <c r="H1526" s="242">
        <v>13.039999999999999</v>
      </c>
      <c r="I1526" s="243"/>
      <c r="J1526" s="239"/>
      <c r="K1526" s="239"/>
      <c r="L1526" s="244"/>
      <c r="M1526" s="245"/>
      <c r="N1526" s="246"/>
      <c r="O1526" s="246"/>
      <c r="P1526" s="246"/>
      <c r="Q1526" s="246"/>
      <c r="R1526" s="246"/>
      <c r="S1526" s="246"/>
      <c r="T1526" s="247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48" t="s">
        <v>170</v>
      </c>
      <c r="AU1526" s="248" t="s">
        <v>84</v>
      </c>
      <c r="AV1526" s="14" t="s">
        <v>84</v>
      </c>
      <c r="AW1526" s="14" t="s">
        <v>35</v>
      </c>
      <c r="AX1526" s="14" t="s">
        <v>74</v>
      </c>
      <c r="AY1526" s="248" t="s">
        <v>158</v>
      </c>
    </row>
    <row r="1527" s="14" customFormat="1">
      <c r="A1527" s="14"/>
      <c r="B1527" s="238"/>
      <c r="C1527" s="239"/>
      <c r="D1527" s="221" t="s">
        <v>170</v>
      </c>
      <c r="E1527" s="240" t="s">
        <v>19</v>
      </c>
      <c r="F1527" s="241" t="s">
        <v>597</v>
      </c>
      <c r="G1527" s="239"/>
      <c r="H1527" s="242">
        <v>24</v>
      </c>
      <c r="I1527" s="243"/>
      <c r="J1527" s="239"/>
      <c r="K1527" s="239"/>
      <c r="L1527" s="244"/>
      <c r="M1527" s="245"/>
      <c r="N1527" s="246"/>
      <c r="O1527" s="246"/>
      <c r="P1527" s="246"/>
      <c r="Q1527" s="246"/>
      <c r="R1527" s="246"/>
      <c r="S1527" s="246"/>
      <c r="T1527" s="247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8" t="s">
        <v>170</v>
      </c>
      <c r="AU1527" s="248" t="s">
        <v>84</v>
      </c>
      <c r="AV1527" s="14" t="s">
        <v>84</v>
      </c>
      <c r="AW1527" s="14" t="s">
        <v>35</v>
      </c>
      <c r="AX1527" s="14" t="s">
        <v>74</v>
      </c>
      <c r="AY1527" s="248" t="s">
        <v>158</v>
      </c>
    </row>
    <row r="1528" s="16" customFormat="1">
      <c r="A1528" s="16"/>
      <c r="B1528" s="261"/>
      <c r="C1528" s="262"/>
      <c r="D1528" s="221" t="s">
        <v>170</v>
      </c>
      <c r="E1528" s="263" t="s">
        <v>19</v>
      </c>
      <c r="F1528" s="264" t="s">
        <v>187</v>
      </c>
      <c r="G1528" s="262"/>
      <c r="H1528" s="265">
        <v>37.039999999999999</v>
      </c>
      <c r="I1528" s="266"/>
      <c r="J1528" s="262"/>
      <c r="K1528" s="262"/>
      <c r="L1528" s="267"/>
      <c r="M1528" s="268"/>
      <c r="N1528" s="269"/>
      <c r="O1528" s="269"/>
      <c r="P1528" s="269"/>
      <c r="Q1528" s="269"/>
      <c r="R1528" s="269"/>
      <c r="S1528" s="269"/>
      <c r="T1528" s="270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T1528" s="271" t="s">
        <v>170</v>
      </c>
      <c r="AU1528" s="271" t="s">
        <v>84</v>
      </c>
      <c r="AV1528" s="16" t="s">
        <v>188</v>
      </c>
      <c r="AW1528" s="16" t="s">
        <v>35</v>
      </c>
      <c r="AX1528" s="16" t="s">
        <v>74</v>
      </c>
      <c r="AY1528" s="271" t="s">
        <v>158</v>
      </c>
    </row>
    <row r="1529" s="13" customFormat="1">
      <c r="A1529" s="13"/>
      <c r="B1529" s="228"/>
      <c r="C1529" s="229"/>
      <c r="D1529" s="221" t="s">
        <v>170</v>
      </c>
      <c r="E1529" s="230" t="s">
        <v>19</v>
      </c>
      <c r="F1529" s="231" t="s">
        <v>598</v>
      </c>
      <c r="G1529" s="229"/>
      <c r="H1529" s="230" t="s">
        <v>19</v>
      </c>
      <c r="I1529" s="232"/>
      <c r="J1529" s="229"/>
      <c r="K1529" s="229"/>
      <c r="L1529" s="233"/>
      <c r="M1529" s="234"/>
      <c r="N1529" s="235"/>
      <c r="O1529" s="235"/>
      <c r="P1529" s="235"/>
      <c r="Q1529" s="235"/>
      <c r="R1529" s="235"/>
      <c r="S1529" s="235"/>
      <c r="T1529" s="236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7" t="s">
        <v>170</v>
      </c>
      <c r="AU1529" s="237" t="s">
        <v>84</v>
      </c>
      <c r="AV1529" s="13" t="s">
        <v>82</v>
      </c>
      <c r="AW1529" s="13" t="s">
        <v>35</v>
      </c>
      <c r="AX1529" s="13" t="s">
        <v>74</v>
      </c>
      <c r="AY1529" s="237" t="s">
        <v>158</v>
      </c>
    </row>
    <row r="1530" s="14" customFormat="1">
      <c r="A1530" s="14"/>
      <c r="B1530" s="238"/>
      <c r="C1530" s="239"/>
      <c r="D1530" s="221" t="s">
        <v>170</v>
      </c>
      <c r="E1530" s="240" t="s">
        <v>19</v>
      </c>
      <c r="F1530" s="241" t="s">
        <v>1390</v>
      </c>
      <c r="G1530" s="239"/>
      <c r="H1530" s="242">
        <v>13.85</v>
      </c>
      <c r="I1530" s="243"/>
      <c r="J1530" s="239"/>
      <c r="K1530" s="239"/>
      <c r="L1530" s="244"/>
      <c r="M1530" s="245"/>
      <c r="N1530" s="246"/>
      <c r="O1530" s="246"/>
      <c r="P1530" s="246"/>
      <c r="Q1530" s="246"/>
      <c r="R1530" s="246"/>
      <c r="S1530" s="246"/>
      <c r="T1530" s="247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48" t="s">
        <v>170</v>
      </c>
      <c r="AU1530" s="248" t="s">
        <v>84</v>
      </c>
      <c r="AV1530" s="14" t="s">
        <v>84</v>
      </c>
      <c r="AW1530" s="14" t="s">
        <v>35</v>
      </c>
      <c r="AX1530" s="14" t="s">
        <v>74</v>
      </c>
      <c r="AY1530" s="248" t="s">
        <v>158</v>
      </c>
    </row>
    <row r="1531" s="14" customFormat="1">
      <c r="A1531" s="14"/>
      <c r="B1531" s="238"/>
      <c r="C1531" s="239"/>
      <c r="D1531" s="221" t="s">
        <v>170</v>
      </c>
      <c r="E1531" s="240" t="s">
        <v>19</v>
      </c>
      <c r="F1531" s="241" t="s">
        <v>600</v>
      </c>
      <c r="G1531" s="239"/>
      <c r="H1531" s="242">
        <v>38.171999999999997</v>
      </c>
      <c r="I1531" s="243"/>
      <c r="J1531" s="239"/>
      <c r="K1531" s="239"/>
      <c r="L1531" s="244"/>
      <c r="M1531" s="245"/>
      <c r="N1531" s="246"/>
      <c r="O1531" s="246"/>
      <c r="P1531" s="246"/>
      <c r="Q1531" s="246"/>
      <c r="R1531" s="246"/>
      <c r="S1531" s="246"/>
      <c r="T1531" s="247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48" t="s">
        <v>170</v>
      </c>
      <c r="AU1531" s="248" t="s">
        <v>84</v>
      </c>
      <c r="AV1531" s="14" t="s">
        <v>84</v>
      </c>
      <c r="AW1531" s="14" t="s">
        <v>35</v>
      </c>
      <c r="AX1531" s="14" t="s">
        <v>74</v>
      </c>
      <c r="AY1531" s="248" t="s">
        <v>158</v>
      </c>
    </row>
    <row r="1532" s="16" customFormat="1">
      <c r="A1532" s="16"/>
      <c r="B1532" s="261"/>
      <c r="C1532" s="262"/>
      <c r="D1532" s="221" t="s">
        <v>170</v>
      </c>
      <c r="E1532" s="263" t="s">
        <v>19</v>
      </c>
      <c r="F1532" s="264" t="s">
        <v>187</v>
      </c>
      <c r="G1532" s="262"/>
      <c r="H1532" s="265">
        <v>52.021999999999998</v>
      </c>
      <c r="I1532" s="266"/>
      <c r="J1532" s="262"/>
      <c r="K1532" s="262"/>
      <c r="L1532" s="267"/>
      <c r="M1532" s="268"/>
      <c r="N1532" s="269"/>
      <c r="O1532" s="269"/>
      <c r="P1532" s="269"/>
      <c r="Q1532" s="269"/>
      <c r="R1532" s="269"/>
      <c r="S1532" s="269"/>
      <c r="T1532" s="270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T1532" s="271" t="s">
        <v>170</v>
      </c>
      <c r="AU1532" s="271" t="s">
        <v>84</v>
      </c>
      <c r="AV1532" s="16" t="s">
        <v>188</v>
      </c>
      <c r="AW1532" s="16" t="s">
        <v>35</v>
      </c>
      <c r="AX1532" s="16" t="s">
        <v>74</v>
      </c>
      <c r="AY1532" s="271" t="s">
        <v>158</v>
      </c>
    </row>
    <row r="1533" s="13" customFormat="1">
      <c r="A1533" s="13"/>
      <c r="B1533" s="228"/>
      <c r="C1533" s="229"/>
      <c r="D1533" s="221" t="s">
        <v>170</v>
      </c>
      <c r="E1533" s="230" t="s">
        <v>19</v>
      </c>
      <c r="F1533" s="231" t="s">
        <v>341</v>
      </c>
      <c r="G1533" s="229"/>
      <c r="H1533" s="230" t="s">
        <v>19</v>
      </c>
      <c r="I1533" s="232"/>
      <c r="J1533" s="229"/>
      <c r="K1533" s="229"/>
      <c r="L1533" s="233"/>
      <c r="M1533" s="234"/>
      <c r="N1533" s="235"/>
      <c r="O1533" s="235"/>
      <c r="P1533" s="235"/>
      <c r="Q1533" s="235"/>
      <c r="R1533" s="235"/>
      <c r="S1533" s="235"/>
      <c r="T1533" s="236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7" t="s">
        <v>170</v>
      </c>
      <c r="AU1533" s="237" t="s">
        <v>84</v>
      </c>
      <c r="AV1533" s="13" t="s">
        <v>82</v>
      </c>
      <c r="AW1533" s="13" t="s">
        <v>35</v>
      </c>
      <c r="AX1533" s="13" t="s">
        <v>74</v>
      </c>
      <c r="AY1533" s="237" t="s">
        <v>158</v>
      </c>
    </row>
    <row r="1534" s="14" customFormat="1">
      <c r="A1534" s="14"/>
      <c r="B1534" s="238"/>
      <c r="C1534" s="239"/>
      <c r="D1534" s="221" t="s">
        <v>170</v>
      </c>
      <c r="E1534" s="240" t="s">
        <v>19</v>
      </c>
      <c r="F1534" s="241" t="s">
        <v>1391</v>
      </c>
      <c r="G1534" s="239"/>
      <c r="H1534" s="242">
        <v>3.831</v>
      </c>
      <c r="I1534" s="243"/>
      <c r="J1534" s="239"/>
      <c r="K1534" s="239"/>
      <c r="L1534" s="244"/>
      <c r="M1534" s="245"/>
      <c r="N1534" s="246"/>
      <c r="O1534" s="246"/>
      <c r="P1534" s="246"/>
      <c r="Q1534" s="246"/>
      <c r="R1534" s="246"/>
      <c r="S1534" s="246"/>
      <c r="T1534" s="247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48" t="s">
        <v>170</v>
      </c>
      <c r="AU1534" s="248" t="s">
        <v>84</v>
      </c>
      <c r="AV1534" s="14" t="s">
        <v>84</v>
      </c>
      <c r="AW1534" s="14" t="s">
        <v>35</v>
      </c>
      <c r="AX1534" s="14" t="s">
        <v>74</v>
      </c>
      <c r="AY1534" s="248" t="s">
        <v>158</v>
      </c>
    </row>
    <row r="1535" s="14" customFormat="1">
      <c r="A1535" s="14"/>
      <c r="B1535" s="238"/>
      <c r="C1535" s="239"/>
      <c r="D1535" s="221" t="s">
        <v>170</v>
      </c>
      <c r="E1535" s="240" t="s">
        <v>19</v>
      </c>
      <c r="F1535" s="241" t="s">
        <v>602</v>
      </c>
      <c r="G1535" s="239"/>
      <c r="H1535" s="242">
        <v>11.888999999999999</v>
      </c>
      <c r="I1535" s="243"/>
      <c r="J1535" s="239"/>
      <c r="K1535" s="239"/>
      <c r="L1535" s="244"/>
      <c r="M1535" s="245"/>
      <c r="N1535" s="246"/>
      <c r="O1535" s="246"/>
      <c r="P1535" s="246"/>
      <c r="Q1535" s="246"/>
      <c r="R1535" s="246"/>
      <c r="S1535" s="246"/>
      <c r="T1535" s="247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8" t="s">
        <v>170</v>
      </c>
      <c r="AU1535" s="248" t="s">
        <v>84</v>
      </c>
      <c r="AV1535" s="14" t="s">
        <v>84</v>
      </c>
      <c r="AW1535" s="14" t="s">
        <v>35</v>
      </c>
      <c r="AX1535" s="14" t="s">
        <v>74</v>
      </c>
      <c r="AY1535" s="248" t="s">
        <v>158</v>
      </c>
    </row>
    <row r="1536" s="16" customFormat="1">
      <c r="A1536" s="16"/>
      <c r="B1536" s="261"/>
      <c r="C1536" s="262"/>
      <c r="D1536" s="221" t="s">
        <v>170</v>
      </c>
      <c r="E1536" s="263" t="s">
        <v>19</v>
      </c>
      <c r="F1536" s="264" t="s">
        <v>187</v>
      </c>
      <c r="G1536" s="262"/>
      <c r="H1536" s="265">
        <v>15.719999999999999</v>
      </c>
      <c r="I1536" s="266"/>
      <c r="J1536" s="262"/>
      <c r="K1536" s="262"/>
      <c r="L1536" s="267"/>
      <c r="M1536" s="268"/>
      <c r="N1536" s="269"/>
      <c r="O1536" s="269"/>
      <c r="P1536" s="269"/>
      <c r="Q1536" s="269"/>
      <c r="R1536" s="269"/>
      <c r="S1536" s="269"/>
      <c r="T1536" s="270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T1536" s="271" t="s">
        <v>170</v>
      </c>
      <c r="AU1536" s="271" t="s">
        <v>84</v>
      </c>
      <c r="AV1536" s="16" t="s">
        <v>188</v>
      </c>
      <c r="AW1536" s="16" t="s">
        <v>35</v>
      </c>
      <c r="AX1536" s="16" t="s">
        <v>74</v>
      </c>
      <c r="AY1536" s="271" t="s">
        <v>158</v>
      </c>
    </row>
    <row r="1537" s="13" customFormat="1">
      <c r="A1537" s="13"/>
      <c r="B1537" s="228"/>
      <c r="C1537" s="229"/>
      <c r="D1537" s="221" t="s">
        <v>170</v>
      </c>
      <c r="E1537" s="230" t="s">
        <v>19</v>
      </c>
      <c r="F1537" s="231" t="s">
        <v>548</v>
      </c>
      <c r="G1537" s="229"/>
      <c r="H1537" s="230" t="s">
        <v>19</v>
      </c>
      <c r="I1537" s="232"/>
      <c r="J1537" s="229"/>
      <c r="K1537" s="229"/>
      <c r="L1537" s="233"/>
      <c r="M1537" s="234"/>
      <c r="N1537" s="235"/>
      <c r="O1537" s="235"/>
      <c r="P1537" s="235"/>
      <c r="Q1537" s="235"/>
      <c r="R1537" s="235"/>
      <c r="S1537" s="235"/>
      <c r="T1537" s="23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37" t="s">
        <v>170</v>
      </c>
      <c r="AU1537" s="237" t="s">
        <v>84</v>
      </c>
      <c r="AV1537" s="13" t="s">
        <v>82</v>
      </c>
      <c r="AW1537" s="13" t="s">
        <v>35</v>
      </c>
      <c r="AX1537" s="13" t="s">
        <v>74</v>
      </c>
      <c r="AY1537" s="237" t="s">
        <v>158</v>
      </c>
    </row>
    <row r="1538" s="14" customFormat="1">
      <c r="A1538" s="14"/>
      <c r="B1538" s="238"/>
      <c r="C1538" s="239"/>
      <c r="D1538" s="221" t="s">
        <v>170</v>
      </c>
      <c r="E1538" s="240" t="s">
        <v>19</v>
      </c>
      <c r="F1538" s="241" t="s">
        <v>1392</v>
      </c>
      <c r="G1538" s="239"/>
      <c r="H1538" s="242">
        <v>4.4329999999999998</v>
      </c>
      <c r="I1538" s="243"/>
      <c r="J1538" s="239"/>
      <c r="K1538" s="239"/>
      <c r="L1538" s="244"/>
      <c r="M1538" s="245"/>
      <c r="N1538" s="246"/>
      <c r="O1538" s="246"/>
      <c r="P1538" s="246"/>
      <c r="Q1538" s="246"/>
      <c r="R1538" s="246"/>
      <c r="S1538" s="246"/>
      <c r="T1538" s="24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48" t="s">
        <v>170</v>
      </c>
      <c r="AU1538" s="248" t="s">
        <v>84</v>
      </c>
      <c r="AV1538" s="14" t="s">
        <v>84</v>
      </c>
      <c r="AW1538" s="14" t="s">
        <v>35</v>
      </c>
      <c r="AX1538" s="14" t="s">
        <v>74</v>
      </c>
      <c r="AY1538" s="248" t="s">
        <v>158</v>
      </c>
    </row>
    <row r="1539" s="14" customFormat="1">
      <c r="A1539" s="14"/>
      <c r="B1539" s="238"/>
      <c r="C1539" s="239"/>
      <c r="D1539" s="221" t="s">
        <v>170</v>
      </c>
      <c r="E1539" s="240" t="s">
        <v>19</v>
      </c>
      <c r="F1539" s="241" t="s">
        <v>604</v>
      </c>
      <c r="G1539" s="239"/>
      <c r="H1539" s="242">
        <v>16.484999999999999</v>
      </c>
      <c r="I1539" s="243"/>
      <c r="J1539" s="239"/>
      <c r="K1539" s="239"/>
      <c r="L1539" s="244"/>
      <c r="M1539" s="245"/>
      <c r="N1539" s="246"/>
      <c r="O1539" s="246"/>
      <c r="P1539" s="246"/>
      <c r="Q1539" s="246"/>
      <c r="R1539" s="246"/>
      <c r="S1539" s="246"/>
      <c r="T1539" s="247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48" t="s">
        <v>170</v>
      </c>
      <c r="AU1539" s="248" t="s">
        <v>84</v>
      </c>
      <c r="AV1539" s="14" t="s">
        <v>84</v>
      </c>
      <c r="AW1539" s="14" t="s">
        <v>35</v>
      </c>
      <c r="AX1539" s="14" t="s">
        <v>74</v>
      </c>
      <c r="AY1539" s="248" t="s">
        <v>158</v>
      </c>
    </row>
    <row r="1540" s="16" customFormat="1">
      <c r="A1540" s="16"/>
      <c r="B1540" s="261"/>
      <c r="C1540" s="262"/>
      <c r="D1540" s="221" t="s">
        <v>170</v>
      </c>
      <c r="E1540" s="263" t="s">
        <v>19</v>
      </c>
      <c r="F1540" s="264" t="s">
        <v>187</v>
      </c>
      <c r="G1540" s="262"/>
      <c r="H1540" s="265">
        <v>20.917999999999999</v>
      </c>
      <c r="I1540" s="266"/>
      <c r="J1540" s="262"/>
      <c r="K1540" s="262"/>
      <c r="L1540" s="267"/>
      <c r="M1540" s="268"/>
      <c r="N1540" s="269"/>
      <c r="O1540" s="269"/>
      <c r="P1540" s="269"/>
      <c r="Q1540" s="269"/>
      <c r="R1540" s="269"/>
      <c r="S1540" s="269"/>
      <c r="T1540" s="270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71" t="s">
        <v>170</v>
      </c>
      <c r="AU1540" s="271" t="s">
        <v>84</v>
      </c>
      <c r="AV1540" s="16" t="s">
        <v>188</v>
      </c>
      <c r="AW1540" s="16" t="s">
        <v>35</v>
      </c>
      <c r="AX1540" s="16" t="s">
        <v>74</v>
      </c>
      <c r="AY1540" s="271" t="s">
        <v>158</v>
      </c>
    </row>
    <row r="1541" s="13" customFormat="1">
      <c r="A1541" s="13"/>
      <c r="B1541" s="228"/>
      <c r="C1541" s="229"/>
      <c r="D1541" s="221" t="s">
        <v>170</v>
      </c>
      <c r="E1541" s="230" t="s">
        <v>19</v>
      </c>
      <c r="F1541" s="231" t="s">
        <v>265</v>
      </c>
      <c r="G1541" s="229"/>
      <c r="H1541" s="230" t="s">
        <v>19</v>
      </c>
      <c r="I1541" s="232"/>
      <c r="J1541" s="229"/>
      <c r="K1541" s="229"/>
      <c r="L1541" s="233"/>
      <c r="M1541" s="234"/>
      <c r="N1541" s="235"/>
      <c r="O1541" s="235"/>
      <c r="P1541" s="235"/>
      <c r="Q1541" s="235"/>
      <c r="R1541" s="235"/>
      <c r="S1541" s="235"/>
      <c r="T1541" s="236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7" t="s">
        <v>170</v>
      </c>
      <c r="AU1541" s="237" t="s">
        <v>84</v>
      </c>
      <c r="AV1541" s="13" t="s">
        <v>82</v>
      </c>
      <c r="AW1541" s="13" t="s">
        <v>35</v>
      </c>
      <c r="AX1541" s="13" t="s">
        <v>74</v>
      </c>
      <c r="AY1541" s="237" t="s">
        <v>158</v>
      </c>
    </row>
    <row r="1542" s="14" customFormat="1">
      <c r="A1542" s="14"/>
      <c r="B1542" s="238"/>
      <c r="C1542" s="239"/>
      <c r="D1542" s="221" t="s">
        <v>170</v>
      </c>
      <c r="E1542" s="240" t="s">
        <v>19</v>
      </c>
      <c r="F1542" s="241" t="s">
        <v>1393</v>
      </c>
      <c r="G1542" s="239"/>
      <c r="H1542" s="242">
        <v>40.173999999999999</v>
      </c>
      <c r="I1542" s="243"/>
      <c r="J1542" s="239"/>
      <c r="K1542" s="239"/>
      <c r="L1542" s="244"/>
      <c r="M1542" s="245"/>
      <c r="N1542" s="246"/>
      <c r="O1542" s="246"/>
      <c r="P1542" s="246"/>
      <c r="Q1542" s="246"/>
      <c r="R1542" s="246"/>
      <c r="S1542" s="246"/>
      <c r="T1542" s="247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8" t="s">
        <v>170</v>
      </c>
      <c r="AU1542" s="248" t="s">
        <v>84</v>
      </c>
      <c r="AV1542" s="14" t="s">
        <v>84</v>
      </c>
      <c r="AW1542" s="14" t="s">
        <v>35</v>
      </c>
      <c r="AX1542" s="14" t="s">
        <v>74</v>
      </c>
      <c r="AY1542" s="248" t="s">
        <v>158</v>
      </c>
    </row>
    <row r="1543" s="14" customFormat="1">
      <c r="A1543" s="14"/>
      <c r="B1543" s="238"/>
      <c r="C1543" s="239"/>
      <c r="D1543" s="221" t="s">
        <v>170</v>
      </c>
      <c r="E1543" s="240" t="s">
        <v>19</v>
      </c>
      <c r="F1543" s="241" t="s">
        <v>608</v>
      </c>
      <c r="G1543" s="239"/>
      <c r="H1543" s="242">
        <v>113.612</v>
      </c>
      <c r="I1543" s="243"/>
      <c r="J1543" s="239"/>
      <c r="K1543" s="239"/>
      <c r="L1543" s="244"/>
      <c r="M1543" s="245"/>
      <c r="N1543" s="246"/>
      <c r="O1543" s="246"/>
      <c r="P1543" s="246"/>
      <c r="Q1543" s="246"/>
      <c r="R1543" s="246"/>
      <c r="S1543" s="246"/>
      <c r="T1543" s="24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8" t="s">
        <v>170</v>
      </c>
      <c r="AU1543" s="248" t="s">
        <v>84</v>
      </c>
      <c r="AV1543" s="14" t="s">
        <v>84</v>
      </c>
      <c r="AW1543" s="14" t="s">
        <v>35</v>
      </c>
      <c r="AX1543" s="14" t="s">
        <v>74</v>
      </c>
      <c r="AY1543" s="248" t="s">
        <v>158</v>
      </c>
    </row>
    <row r="1544" s="16" customFormat="1">
      <c r="A1544" s="16"/>
      <c r="B1544" s="261"/>
      <c r="C1544" s="262"/>
      <c r="D1544" s="221" t="s">
        <v>170</v>
      </c>
      <c r="E1544" s="263" t="s">
        <v>19</v>
      </c>
      <c r="F1544" s="264" t="s">
        <v>187</v>
      </c>
      <c r="G1544" s="262"/>
      <c r="H1544" s="265">
        <v>153.786</v>
      </c>
      <c r="I1544" s="266"/>
      <c r="J1544" s="262"/>
      <c r="K1544" s="262"/>
      <c r="L1544" s="267"/>
      <c r="M1544" s="268"/>
      <c r="N1544" s="269"/>
      <c r="O1544" s="269"/>
      <c r="P1544" s="269"/>
      <c r="Q1544" s="269"/>
      <c r="R1544" s="269"/>
      <c r="S1544" s="269"/>
      <c r="T1544" s="270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T1544" s="271" t="s">
        <v>170</v>
      </c>
      <c r="AU1544" s="271" t="s">
        <v>84</v>
      </c>
      <c r="AV1544" s="16" t="s">
        <v>188</v>
      </c>
      <c r="AW1544" s="16" t="s">
        <v>35</v>
      </c>
      <c r="AX1544" s="16" t="s">
        <v>74</v>
      </c>
      <c r="AY1544" s="271" t="s">
        <v>158</v>
      </c>
    </row>
    <row r="1545" s="13" customFormat="1">
      <c r="A1545" s="13"/>
      <c r="B1545" s="228"/>
      <c r="C1545" s="229"/>
      <c r="D1545" s="221" t="s">
        <v>170</v>
      </c>
      <c r="E1545" s="230" t="s">
        <v>19</v>
      </c>
      <c r="F1545" s="231" t="s">
        <v>609</v>
      </c>
      <c r="G1545" s="229"/>
      <c r="H1545" s="230" t="s">
        <v>19</v>
      </c>
      <c r="I1545" s="232"/>
      <c r="J1545" s="229"/>
      <c r="K1545" s="229"/>
      <c r="L1545" s="233"/>
      <c r="M1545" s="234"/>
      <c r="N1545" s="235"/>
      <c r="O1545" s="235"/>
      <c r="P1545" s="235"/>
      <c r="Q1545" s="235"/>
      <c r="R1545" s="235"/>
      <c r="S1545" s="235"/>
      <c r="T1545" s="236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7" t="s">
        <v>170</v>
      </c>
      <c r="AU1545" s="237" t="s">
        <v>84</v>
      </c>
      <c r="AV1545" s="13" t="s">
        <v>82</v>
      </c>
      <c r="AW1545" s="13" t="s">
        <v>35</v>
      </c>
      <c r="AX1545" s="13" t="s">
        <v>74</v>
      </c>
      <c r="AY1545" s="237" t="s">
        <v>158</v>
      </c>
    </row>
    <row r="1546" s="14" customFormat="1">
      <c r="A1546" s="14"/>
      <c r="B1546" s="238"/>
      <c r="C1546" s="239"/>
      <c r="D1546" s="221" t="s">
        <v>170</v>
      </c>
      <c r="E1546" s="240" t="s">
        <v>19</v>
      </c>
      <c r="F1546" s="241" t="s">
        <v>1394</v>
      </c>
      <c r="G1546" s="239"/>
      <c r="H1546" s="242">
        <v>3.2130000000000001</v>
      </c>
      <c r="I1546" s="243"/>
      <c r="J1546" s="239"/>
      <c r="K1546" s="239"/>
      <c r="L1546" s="244"/>
      <c r="M1546" s="245"/>
      <c r="N1546" s="246"/>
      <c r="O1546" s="246"/>
      <c r="P1546" s="246"/>
      <c r="Q1546" s="246"/>
      <c r="R1546" s="246"/>
      <c r="S1546" s="246"/>
      <c r="T1546" s="247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8" t="s">
        <v>170</v>
      </c>
      <c r="AU1546" s="248" t="s">
        <v>84</v>
      </c>
      <c r="AV1546" s="14" t="s">
        <v>84</v>
      </c>
      <c r="AW1546" s="14" t="s">
        <v>35</v>
      </c>
      <c r="AX1546" s="14" t="s">
        <v>74</v>
      </c>
      <c r="AY1546" s="248" t="s">
        <v>158</v>
      </c>
    </row>
    <row r="1547" s="14" customFormat="1">
      <c r="A1547" s="14"/>
      <c r="B1547" s="238"/>
      <c r="C1547" s="239"/>
      <c r="D1547" s="221" t="s">
        <v>170</v>
      </c>
      <c r="E1547" s="240" t="s">
        <v>19</v>
      </c>
      <c r="F1547" s="241" t="s">
        <v>611</v>
      </c>
      <c r="G1547" s="239"/>
      <c r="H1547" s="242">
        <v>8.0150000000000006</v>
      </c>
      <c r="I1547" s="243"/>
      <c r="J1547" s="239"/>
      <c r="K1547" s="239"/>
      <c r="L1547" s="244"/>
      <c r="M1547" s="245"/>
      <c r="N1547" s="246"/>
      <c r="O1547" s="246"/>
      <c r="P1547" s="246"/>
      <c r="Q1547" s="246"/>
      <c r="R1547" s="246"/>
      <c r="S1547" s="246"/>
      <c r="T1547" s="247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48" t="s">
        <v>170</v>
      </c>
      <c r="AU1547" s="248" t="s">
        <v>84</v>
      </c>
      <c r="AV1547" s="14" t="s">
        <v>84</v>
      </c>
      <c r="AW1547" s="14" t="s">
        <v>35</v>
      </c>
      <c r="AX1547" s="14" t="s">
        <v>74</v>
      </c>
      <c r="AY1547" s="248" t="s">
        <v>158</v>
      </c>
    </row>
    <row r="1548" s="16" customFormat="1">
      <c r="A1548" s="16"/>
      <c r="B1548" s="261"/>
      <c r="C1548" s="262"/>
      <c r="D1548" s="221" t="s">
        <v>170</v>
      </c>
      <c r="E1548" s="263" t="s">
        <v>19</v>
      </c>
      <c r="F1548" s="264" t="s">
        <v>187</v>
      </c>
      <c r="G1548" s="262"/>
      <c r="H1548" s="265">
        <v>11.228000000000002</v>
      </c>
      <c r="I1548" s="266"/>
      <c r="J1548" s="262"/>
      <c r="K1548" s="262"/>
      <c r="L1548" s="267"/>
      <c r="M1548" s="268"/>
      <c r="N1548" s="269"/>
      <c r="O1548" s="269"/>
      <c r="P1548" s="269"/>
      <c r="Q1548" s="269"/>
      <c r="R1548" s="269"/>
      <c r="S1548" s="269"/>
      <c r="T1548" s="270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71" t="s">
        <v>170</v>
      </c>
      <c r="AU1548" s="271" t="s">
        <v>84</v>
      </c>
      <c r="AV1548" s="16" t="s">
        <v>188</v>
      </c>
      <c r="AW1548" s="16" t="s">
        <v>35</v>
      </c>
      <c r="AX1548" s="16" t="s">
        <v>74</v>
      </c>
      <c r="AY1548" s="271" t="s">
        <v>158</v>
      </c>
    </row>
    <row r="1549" s="15" customFormat="1">
      <c r="A1549" s="15"/>
      <c r="B1549" s="249"/>
      <c r="C1549" s="250"/>
      <c r="D1549" s="221" t="s">
        <v>170</v>
      </c>
      <c r="E1549" s="251" t="s">
        <v>19</v>
      </c>
      <c r="F1549" s="252" t="s">
        <v>175</v>
      </c>
      <c r="G1549" s="250"/>
      <c r="H1549" s="253">
        <v>466.20999999999998</v>
      </c>
      <c r="I1549" s="254"/>
      <c r="J1549" s="250"/>
      <c r="K1549" s="250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T1549" s="259" t="s">
        <v>170</v>
      </c>
      <c r="AU1549" s="259" t="s">
        <v>84</v>
      </c>
      <c r="AV1549" s="15" t="s">
        <v>165</v>
      </c>
      <c r="AW1549" s="15" t="s">
        <v>35</v>
      </c>
      <c r="AX1549" s="15" t="s">
        <v>74</v>
      </c>
      <c r="AY1549" s="259" t="s">
        <v>158</v>
      </c>
    </row>
    <row r="1550" s="14" customFormat="1">
      <c r="A1550" s="14"/>
      <c r="B1550" s="238"/>
      <c r="C1550" s="239"/>
      <c r="D1550" s="221" t="s">
        <v>170</v>
      </c>
      <c r="E1550" s="240" t="s">
        <v>19</v>
      </c>
      <c r="F1550" s="241" t="s">
        <v>1395</v>
      </c>
      <c r="G1550" s="239"/>
      <c r="H1550" s="242">
        <v>475.53399999999999</v>
      </c>
      <c r="I1550" s="243"/>
      <c r="J1550" s="239"/>
      <c r="K1550" s="239"/>
      <c r="L1550" s="244"/>
      <c r="M1550" s="245"/>
      <c r="N1550" s="246"/>
      <c r="O1550" s="246"/>
      <c r="P1550" s="246"/>
      <c r="Q1550" s="246"/>
      <c r="R1550" s="246"/>
      <c r="S1550" s="246"/>
      <c r="T1550" s="247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8" t="s">
        <v>170</v>
      </c>
      <c r="AU1550" s="248" t="s">
        <v>84</v>
      </c>
      <c r="AV1550" s="14" t="s">
        <v>84</v>
      </c>
      <c r="AW1550" s="14" t="s">
        <v>35</v>
      </c>
      <c r="AX1550" s="14" t="s">
        <v>82</v>
      </c>
      <c r="AY1550" s="248" t="s">
        <v>158</v>
      </c>
    </row>
    <row r="1551" s="2" customFormat="1" ht="16.5" customHeight="1">
      <c r="A1551" s="41"/>
      <c r="B1551" s="42"/>
      <c r="C1551" s="272" t="s">
        <v>1396</v>
      </c>
      <c r="D1551" s="272" t="s">
        <v>244</v>
      </c>
      <c r="E1551" s="273" t="s">
        <v>1397</v>
      </c>
      <c r="F1551" s="274" t="s">
        <v>1398</v>
      </c>
      <c r="G1551" s="275" t="s">
        <v>105</v>
      </c>
      <c r="H1551" s="276">
        <v>754.83000000000004</v>
      </c>
      <c r="I1551" s="277"/>
      <c r="J1551" s="278">
        <f>ROUND(I1551*H1551,2)</f>
        <v>0</v>
      </c>
      <c r="K1551" s="274" t="s">
        <v>164</v>
      </c>
      <c r="L1551" s="279"/>
      <c r="M1551" s="280" t="s">
        <v>19</v>
      </c>
      <c r="N1551" s="281" t="s">
        <v>45</v>
      </c>
      <c r="O1551" s="87"/>
      <c r="P1551" s="217">
        <f>O1551*H1551</f>
        <v>0</v>
      </c>
      <c r="Q1551" s="217">
        <v>0.0155</v>
      </c>
      <c r="R1551" s="217">
        <f>Q1551*H1551</f>
        <v>11.699865000000001</v>
      </c>
      <c r="S1551" s="217">
        <v>0</v>
      </c>
      <c r="T1551" s="218">
        <f>S1551*H1551</f>
        <v>0</v>
      </c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R1551" s="219" t="s">
        <v>403</v>
      </c>
      <c r="AT1551" s="219" t="s">
        <v>244</v>
      </c>
      <c r="AU1551" s="219" t="s">
        <v>84</v>
      </c>
      <c r="AY1551" s="20" t="s">
        <v>158</v>
      </c>
      <c r="BE1551" s="220">
        <f>IF(N1551="základní",J1551,0)</f>
        <v>0</v>
      </c>
      <c r="BF1551" s="220">
        <f>IF(N1551="snížená",J1551,0)</f>
        <v>0</v>
      </c>
      <c r="BG1551" s="220">
        <f>IF(N1551="zákl. přenesená",J1551,0)</f>
        <v>0</v>
      </c>
      <c r="BH1551" s="220">
        <f>IF(N1551="sníž. přenesená",J1551,0)</f>
        <v>0</v>
      </c>
      <c r="BI1551" s="220">
        <f>IF(N1551="nulová",J1551,0)</f>
        <v>0</v>
      </c>
      <c r="BJ1551" s="20" t="s">
        <v>82</v>
      </c>
      <c r="BK1551" s="220">
        <f>ROUND(I1551*H1551,2)</f>
        <v>0</v>
      </c>
      <c r="BL1551" s="20" t="s">
        <v>290</v>
      </c>
      <c r="BM1551" s="219" t="s">
        <v>1399</v>
      </c>
    </row>
    <row r="1552" s="2" customFormat="1">
      <c r="A1552" s="41"/>
      <c r="B1552" s="42"/>
      <c r="C1552" s="43"/>
      <c r="D1552" s="221" t="s">
        <v>167</v>
      </c>
      <c r="E1552" s="43"/>
      <c r="F1552" s="222" t="s">
        <v>1398</v>
      </c>
      <c r="G1552" s="43"/>
      <c r="H1552" s="43"/>
      <c r="I1552" s="223"/>
      <c r="J1552" s="43"/>
      <c r="K1552" s="43"/>
      <c r="L1552" s="47"/>
      <c r="M1552" s="224"/>
      <c r="N1552" s="225"/>
      <c r="O1552" s="87"/>
      <c r="P1552" s="87"/>
      <c r="Q1552" s="87"/>
      <c r="R1552" s="87"/>
      <c r="S1552" s="87"/>
      <c r="T1552" s="88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T1552" s="20" t="s">
        <v>167</v>
      </c>
      <c r="AU1552" s="20" t="s">
        <v>84</v>
      </c>
    </row>
    <row r="1553" s="14" customFormat="1">
      <c r="A1553" s="14"/>
      <c r="B1553" s="238"/>
      <c r="C1553" s="239"/>
      <c r="D1553" s="221" t="s">
        <v>170</v>
      </c>
      <c r="E1553" s="240" t="s">
        <v>19</v>
      </c>
      <c r="F1553" s="241" t="s">
        <v>1400</v>
      </c>
      <c r="G1553" s="239"/>
      <c r="H1553" s="242">
        <v>1206.239</v>
      </c>
      <c r="I1553" s="243"/>
      <c r="J1553" s="239"/>
      <c r="K1553" s="239"/>
      <c r="L1553" s="244"/>
      <c r="M1553" s="245"/>
      <c r="N1553" s="246"/>
      <c r="O1553" s="246"/>
      <c r="P1553" s="246"/>
      <c r="Q1553" s="246"/>
      <c r="R1553" s="246"/>
      <c r="S1553" s="246"/>
      <c r="T1553" s="247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48" t="s">
        <v>170</v>
      </c>
      <c r="AU1553" s="248" t="s">
        <v>84</v>
      </c>
      <c r="AV1553" s="14" t="s">
        <v>84</v>
      </c>
      <c r="AW1553" s="14" t="s">
        <v>35</v>
      </c>
      <c r="AX1553" s="14" t="s">
        <v>74</v>
      </c>
      <c r="AY1553" s="248" t="s">
        <v>158</v>
      </c>
    </row>
    <row r="1554" s="14" customFormat="1">
      <c r="A1554" s="14"/>
      <c r="B1554" s="238"/>
      <c r="C1554" s="239"/>
      <c r="D1554" s="221" t="s">
        <v>170</v>
      </c>
      <c r="E1554" s="240" t="s">
        <v>19</v>
      </c>
      <c r="F1554" s="241" t="s">
        <v>1401</v>
      </c>
      <c r="G1554" s="239"/>
      <c r="H1554" s="242">
        <v>-466.20999999999998</v>
      </c>
      <c r="I1554" s="243"/>
      <c r="J1554" s="239"/>
      <c r="K1554" s="239"/>
      <c r="L1554" s="244"/>
      <c r="M1554" s="245"/>
      <c r="N1554" s="246"/>
      <c r="O1554" s="246"/>
      <c r="P1554" s="246"/>
      <c r="Q1554" s="246"/>
      <c r="R1554" s="246"/>
      <c r="S1554" s="246"/>
      <c r="T1554" s="247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8" t="s">
        <v>170</v>
      </c>
      <c r="AU1554" s="248" t="s">
        <v>84</v>
      </c>
      <c r="AV1554" s="14" t="s">
        <v>84</v>
      </c>
      <c r="AW1554" s="14" t="s">
        <v>35</v>
      </c>
      <c r="AX1554" s="14" t="s">
        <v>74</v>
      </c>
      <c r="AY1554" s="248" t="s">
        <v>158</v>
      </c>
    </row>
    <row r="1555" s="15" customFormat="1">
      <c r="A1555" s="15"/>
      <c r="B1555" s="249"/>
      <c r="C1555" s="250"/>
      <c r="D1555" s="221" t="s">
        <v>170</v>
      </c>
      <c r="E1555" s="251" t="s">
        <v>19</v>
      </c>
      <c r="F1555" s="252" t="s">
        <v>175</v>
      </c>
      <c r="G1555" s="250"/>
      <c r="H1555" s="253">
        <v>740.029</v>
      </c>
      <c r="I1555" s="254"/>
      <c r="J1555" s="250"/>
      <c r="K1555" s="250"/>
      <c r="L1555" s="255"/>
      <c r="M1555" s="256"/>
      <c r="N1555" s="257"/>
      <c r="O1555" s="257"/>
      <c r="P1555" s="257"/>
      <c r="Q1555" s="257"/>
      <c r="R1555" s="257"/>
      <c r="S1555" s="257"/>
      <c r="T1555" s="258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59" t="s">
        <v>170</v>
      </c>
      <c r="AU1555" s="259" t="s">
        <v>84</v>
      </c>
      <c r="AV1555" s="15" t="s">
        <v>165</v>
      </c>
      <c r="AW1555" s="15" t="s">
        <v>35</v>
      </c>
      <c r="AX1555" s="15" t="s">
        <v>74</v>
      </c>
      <c r="AY1555" s="259" t="s">
        <v>158</v>
      </c>
    </row>
    <row r="1556" s="14" customFormat="1">
      <c r="A1556" s="14"/>
      <c r="B1556" s="238"/>
      <c r="C1556" s="239"/>
      <c r="D1556" s="221" t="s">
        <v>170</v>
      </c>
      <c r="E1556" s="240" t="s">
        <v>19</v>
      </c>
      <c r="F1556" s="241" t="s">
        <v>1402</v>
      </c>
      <c r="G1556" s="239"/>
      <c r="H1556" s="242">
        <v>754.83000000000004</v>
      </c>
      <c r="I1556" s="243"/>
      <c r="J1556" s="239"/>
      <c r="K1556" s="239"/>
      <c r="L1556" s="244"/>
      <c r="M1556" s="245"/>
      <c r="N1556" s="246"/>
      <c r="O1556" s="246"/>
      <c r="P1556" s="246"/>
      <c r="Q1556" s="246"/>
      <c r="R1556" s="246"/>
      <c r="S1556" s="246"/>
      <c r="T1556" s="247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8" t="s">
        <v>170</v>
      </c>
      <c r="AU1556" s="248" t="s">
        <v>84</v>
      </c>
      <c r="AV1556" s="14" t="s">
        <v>84</v>
      </c>
      <c r="AW1556" s="14" t="s">
        <v>35</v>
      </c>
      <c r="AX1556" s="14" t="s">
        <v>82</v>
      </c>
      <c r="AY1556" s="248" t="s">
        <v>158</v>
      </c>
    </row>
    <row r="1557" s="2" customFormat="1" ht="24.15" customHeight="1">
      <c r="A1557" s="41"/>
      <c r="B1557" s="42"/>
      <c r="C1557" s="208" t="s">
        <v>1403</v>
      </c>
      <c r="D1557" s="208" t="s">
        <v>160</v>
      </c>
      <c r="E1557" s="209" t="s">
        <v>1404</v>
      </c>
      <c r="F1557" s="210" t="s">
        <v>1405</v>
      </c>
      <c r="G1557" s="211" t="s">
        <v>105</v>
      </c>
      <c r="H1557" s="212">
        <v>871.70299999999997</v>
      </c>
      <c r="I1557" s="213"/>
      <c r="J1557" s="214">
        <f>ROUND(I1557*H1557,2)</f>
        <v>0</v>
      </c>
      <c r="K1557" s="210" t="s">
        <v>164</v>
      </c>
      <c r="L1557" s="47"/>
      <c r="M1557" s="215" t="s">
        <v>19</v>
      </c>
      <c r="N1557" s="216" t="s">
        <v>45</v>
      </c>
      <c r="O1557" s="87"/>
      <c r="P1557" s="217">
        <f>O1557*H1557</f>
        <v>0</v>
      </c>
      <c r="Q1557" s="217">
        <v>0</v>
      </c>
      <c r="R1557" s="217">
        <f>Q1557*H1557</f>
        <v>0</v>
      </c>
      <c r="S1557" s="217">
        <v>0</v>
      </c>
      <c r="T1557" s="218">
        <f>S1557*H1557</f>
        <v>0</v>
      </c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R1557" s="219" t="s">
        <v>290</v>
      </c>
      <c r="AT1557" s="219" t="s">
        <v>160</v>
      </c>
      <c r="AU1557" s="219" t="s">
        <v>84</v>
      </c>
      <c r="AY1557" s="20" t="s">
        <v>158</v>
      </c>
      <c r="BE1557" s="220">
        <f>IF(N1557="základní",J1557,0)</f>
        <v>0</v>
      </c>
      <c r="BF1557" s="220">
        <f>IF(N1557="snížená",J1557,0)</f>
        <v>0</v>
      </c>
      <c r="BG1557" s="220">
        <f>IF(N1557="zákl. přenesená",J1557,0)</f>
        <v>0</v>
      </c>
      <c r="BH1557" s="220">
        <f>IF(N1557="sníž. přenesená",J1557,0)</f>
        <v>0</v>
      </c>
      <c r="BI1557" s="220">
        <f>IF(N1557="nulová",J1557,0)</f>
        <v>0</v>
      </c>
      <c r="BJ1557" s="20" t="s">
        <v>82</v>
      </c>
      <c r="BK1557" s="220">
        <f>ROUND(I1557*H1557,2)</f>
        <v>0</v>
      </c>
      <c r="BL1557" s="20" t="s">
        <v>290</v>
      </c>
      <c r="BM1557" s="219" t="s">
        <v>1406</v>
      </c>
    </row>
    <row r="1558" s="2" customFormat="1">
      <c r="A1558" s="41"/>
      <c r="B1558" s="42"/>
      <c r="C1558" s="43"/>
      <c r="D1558" s="221" t="s">
        <v>167</v>
      </c>
      <c r="E1558" s="43"/>
      <c r="F1558" s="222" t="s">
        <v>1405</v>
      </c>
      <c r="G1558" s="43"/>
      <c r="H1558" s="43"/>
      <c r="I1558" s="223"/>
      <c r="J1558" s="43"/>
      <c r="K1558" s="43"/>
      <c r="L1558" s="47"/>
      <c r="M1558" s="224"/>
      <c r="N1558" s="225"/>
      <c r="O1558" s="87"/>
      <c r="P1558" s="87"/>
      <c r="Q1558" s="87"/>
      <c r="R1558" s="87"/>
      <c r="S1558" s="87"/>
      <c r="T1558" s="88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T1558" s="20" t="s">
        <v>167</v>
      </c>
      <c r="AU1558" s="20" t="s">
        <v>84</v>
      </c>
    </row>
    <row r="1559" s="2" customFormat="1">
      <c r="A1559" s="41"/>
      <c r="B1559" s="42"/>
      <c r="C1559" s="43"/>
      <c r="D1559" s="226" t="s">
        <v>168</v>
      </c>
      <c r="E1559" s="43"/>
      <c r="F1559" s="227" t="s">
        <v>1407</v>
      </c>
      <c r="G1559" s="43"/>
      <c r="H1559" s="43"/>
      <c r="I1559" s="223"/>
      <c r="J1559" s="43"/>
      <c r="K1559" s="43"/>
      <c r="L1559" s="47"/>
      <c r="M1559" s="224"/>
      <c r="N1559" s="225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168</v>
      </c>
      <c r="AU1559" s="20" t="s">
        <v>84</v>
      </c>
    </row>
    <row r="1560" s="13" customFormat="1">
      <c r="A1560" s="13"/>
      <c r="B1560" s="228"/>
      <c r="C1560" s="229"/>
      <c r="D1560" s="221" t="s">
        <v>170</v>
      </c>
      <c r="E1560" s="230" t="s">
        <v>19</v>
      </c>
      <c r="F1560" s="231" t="s">
        <v>798</v>
      </c>
      <c r="G1560" s="229"/>
      <c r="H1560" s="230" t="s">
        <v>19</v>
      </c>
      <c r="I1560" s="232"/>
      <c r="J1560" s="229"/>
      <c r="K1560" s="229"/>
      <c r="L1560" s="233"/>
      <c r="M1560" s="234"/>
      <c r="N1560" s="235"/>
      <c r="O1560" s="235"/>
      <c r="P1560" s="235"/>
      <c r="Q1560" s="235"/>
      <c r="R1560" s="235"/>
      <c r="S1560" s="235"/>
      <c r="T1560" s="236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7" t="s">
        <v>170</v>
      </c>
      <c r="AU1560" s="237" t="s">
        <v>84</v>
      </c>
      <c r="AV1560" s="13" t="s">
        <v>82</v>
      </c>
      <c r="AW1560" s="13" t="s">
        <v>35</v>
      </c>
      <c r="AX1560" s="13" t="s">
        <v>74</v>
      </c>
      <c r="AY1560" s="237" t="s">
        <v>158</v>
      </c>
    </row>
    <row r="1561" s="14" customFormat="1">
      <c r="A1561" s="14"/>
      <c r="B1561" s="238"/>
      <c r="C1561" s="239"/>
      <c r="D1561" s="221" t="s">
        <v>170</v>
      </c>
      <c r="E1561" s="240" t="s">
        <v>19</v>
      </c>
      <c r="F1561" s="241" t="s">
        <v>814</v>
      </c>
      <c r="G1561" s="239"/>
      <c r="H1561" s="242">
        <v>871.70299999999997</v>
      </c>
      <c r="I1561" s="243"/>
      <c r="J1561" s="239"/>
      <c r="K1561" s="239"/>
      <c r="L1561" s="244"/>
      <c r="M1561" s="245"/>
      <c r="N1561" s="246"/>
      <c r="O1561" s="246"/>
      <c r="P1561" s="246"/>
      <c r="Q1561" s="246"/>
      <c r="R1561" s="246"/>
      <c r="S1561" s="246"/>
      <c r="T1561" s="247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48" t="s">
        <v>170</v>
      </c>
      <c r="AU1561" s="248" t="s">
        <v>84</v>
      </c>
      <c r="AV1561" s="14" t="s">
        <v>84</v>
      </c>
      <c r="AW1561" s="14" t="s">
        <v>35</v>
      </c>
      <c r="AX1561" s="14" t="s">
        <v>74</v>
      </c>
      <c r="AY1561" s="248" t="s">
        <v>158</v>
      </c>
    </row>
    <row r="1562" s="15" customFormat="1">
      <c r="A1562" s="15"/>
      <c r="B1562" s="249"/>
      <c r="C1562" s="250"/>
      <c r="D1562" s="221" t="s">
        <v>170</v>
      </c>
      <c r="E1562" s="251" t="s">
        <v>19</v>
      </c>
      <c r="F1562" s="252" t="s">
        <v>175</v>
      </c>
      <c r="G1562" s="250"/>
      <c r="H1562" s="253">
        <v>871.70299999999997</v>
      </c>
      <c r="I1562" s="254"/>
      <c r="J1562" s="250"/>
      <c r="K1562" s="250"/>
      <c r="L1562" s="255"/>
      <c r="M1562" s="256"/>
      <c r="N1562" s="257"/>
      <c r="O1562" s="257"/>
      <c r="P1562" s="257"/>
      <c r="Q1562" s="257"/>
      <c r="R1562" s="257"/>
      <c r="S1562" s="257"/>
      <c r="T1562" s="258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59" t="s">
        <v>170</v>
      </c>
      <c r="AU1562" s="259" t="s">
        <v>84</v>
      </c>
      <c r="AV1562" s="15" t="s">
        <v>165</v>
      </c>
      <c r="AW1562" s="15" t="s">
        <v>35</v>
      </c>
      <c r="AX1562" s="15" t="s">
        <v>82</v>
      </c>
      <c r="AY1562" s="259" t="s">
        <v>158</v>
      </c>
    </row>
    <row r="1563" s="2" customFormat="1" ht="16.5" customHeight="1">
      <c r="A1563" s="41"/>
      <c r="B1563" s="42"/>
      <c r="C1563" s="272" t="s">
        <v>1408</v>
      </c>
      <c r="D1563" s="272" t="s">
        <v>244</v>
      </c>
      <c r="E1563" s="273" t="s">
        <v>1409</v>
      </c>
      <c r="F1563" s="274" t="s">
        <v>1410</v>
      </c>
      <c r="G1563" s="275" t="s">
        <v>105</v>
      </c>
      <c r="H1563" s="276">
        <v>889.13699999999994</v>
      </c>
      <c r="I1563" s="277"/>
      <c r="J1563" s="278">
        <f>ROUND(I1563*H1563,2)</f>
        <v>0</v>
      </c>
      <c r="K1563" s="274" t="s">
        <v>164</v>
      </c>
      <c r="L1563" s="279"/>
      <c r="M1563" s="280" t="s">
        <v>19</v>
      </c>
      <c r="N1563" s="281" t="s">
        <v>45</v>
      </c>
      <c r="O1563" s="87"/>
      <c r="P1563" s="217">
        <f>O1563*H1563</f>
        <v>0</v>
      </c>
      <c r="Q1563" s="217">
        <v>0.0030000000000000001</v>
      </c>
      <c r="R1563" s="217">
        <f>Q1563*H1563</f>
        <v>2.667411</v>
      </c>
      <c r="S1563" s="217">
        <v>0</v>
      </c>
      <c r="T1563" s="218">
        <f>S1563*H1563</f>
        <v>0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19" t="s">
        <v>403</v>
      </c>
      <c r="AT1563" s="219" t="s">
        <v>244</v>
      </c>
      <c r="AU1563" s="219" t="s">
        <v>84</v>
      </c>
      <c r="AY1563" s="20" t="s">
        <v>158</v>
      </c>
      <c r="BE1563" s="220">
        <f>IF(N1563="základní",J1563,0)</f>
        <v>0</v>
      </c>
      <c r="BF1563" s="220">
        <f>IF(N1563="snížená",J1563,0)</f>
        <v>0</v>
      </c>
      <c r="BG1563" s="220">
        <f>IF(N1563="zákl. přenesená",J1563,0)</f>
        <v>0</v>
      </c>
      <c r="BH1563" s="220">
        <f>IF(N1563="sníž. přenesená",J1563,0)</f>
        <v>0</v>
      </c>
      <c r="BI1563" s="220">
        <f>IF(N1563="nulová",J1563,0)</f>
        <v>0</v>
      </c>
      <c r="BJ1563" s="20" t="s">
        <v>82</v>
      </c>
      <c r="BK1563" s="220">
        <f>ROUND(I1563*H1563,2)</f>
        <v>0</v>
      </c>
      <c r="BL1563" s="20" t="s">
        <v>290</v>
      </c>
      <c r="BM1563" s="219" t="s">
        <v>1411</v>
      </c>
    </row>
    <row r="1564" s="2" customFormat="1">
      <c r="A1564" s="41"/>
      <c r="B1564" s="42"/>
      <c r="C1564" s="43"/>
      <c r="D1564" s="221" t="s">
        <v>167</v>
      </c>
      <c r="E1564" s="43"/>
      <c r="F1564" s="222" t="s">
        <v>1410</v>
      </c>
      <c r="G1564" s="43"/>
      <c r="H1564" s="43"/>
      <c r="I1564" s="223"/>
      <c r="J1564" s="43"/>
      <c r="K1564" s="43"/>
      <c r="L1564" s="47"/>
      <c r="M1564" s="224"/>
      <c r="N1564" s="225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T1564" s="20" t="s">
        <v>167</v>
      </c>
      <c r="AU1564" s="20" t="s">
        <v>84</v>
      </c>
    </row>
    <row r="1565" s="14" customFormat="1">
      <c r="A1565" s="14"/>
      <c r="B1565" s="238"/>
      <c r="C1565" s="239"/>
      <c r="D1565" s="221" t="s">
        <v>170</v>
      </c>
      <c r="E1565" s="240" t="s">
        <v>19</v>
      </c>
      <c r="F1565" s="241" t="s">
        <v>1412</v>
      </c>
      <c r="G1565" s="239"/>
      <c r="H1565" s="242">
        <v>889.13699999999994</v>
      </c>
      <c r="I1565" s="243"/>
      <c r="J1565" s="239"/>
      <c r="K1565" s="239"/>
      <c r="L1565" s="244"/>
      <c r="M1565" s="245"/>
      <c r="N1565" s="246"/>
      <c r="O1565" s="246"/>
      <c r="P1565" s="246"/>
      <c r="Q1565" s="246"/>
      <c r="R1565" s="246"/>
      <c r="S1565" s="246"/>
      <c r="T1565" s="247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8" t="s">
        <v>170</v>
      </c>
      <c r="AU1565" s="248" t="s">
        <v>84</v>
      </c>
      <c r="AV1565" s="14" t="s">
        <v>84</v>
      </c>
      <c r="AW1565" s="14" t="s">
        <v>35</v>
      </c>
      <c r="AX1565" s="14" t="s">
        <v>82</v>
      </c>
      <c r="AY1565" s="248" t="s">
        <v>158</v>
      </c>
    </row>
    <row r="1566" s="2" customFormat="1" ht="24.15" customHeight="1">
      <c r="A1566" s="41"/>
      <c r="B1566" s="42"/>
      <c r="C1566" s="208" t="s">
        <v>1413</v>
      </c>
      <c r="D1566" s="208" t="s">
        <v>160</v>
      </c>
      <c r="E1566" s="209" t="s">
        <v>1414</v>
      </c>
      <c r="F1566" s="210" t="s">
        <v>1415</v>
      </c>
      <c r="G1566" s="211" t="s">
        <v>105</v>
      </c>
      <c r="H1566" s="212">
        <v>515.85799999999995</v>
      </c>
      <c r="I1566" s="213"/>
      <c r="J1566" s="214">
        <f>ROUND(I1566*H1566,2)</f>
        <v>0</v>
      </c>
      <c r="K1566" s="210" t="s">
        <v>164</v>
      </c>
      <c r="L1566" s="47"/>
      <c r="M1566" s="215" t="s">
        <v>19</v>
      </c>
      <c r="N1566" s="216" t="s">
        <v>45</v>
      </c>
      <c r="O1566" s="87"/>
      <c r="P1566" s="217">
        <f>O1566*H1566</f>
        <v>0</v>
      </c>
      <c r="Q1566" s="217">
        <v>0.0060000000000000001</v>
      </c>
      <c r="R1566" s="217">
        <f>Q1566*H1566</f>
        <v>3.0951479999999996</v>
      </c>
      <c r="S1566" s="217">
        <v>0</v>
      </c>
      <c r="T1566" s="218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19" t="s">
        <v>290</v>
      </c>
      <c r="AT1566" s="219" t="s">
        <v>160</v>
      </c>
      <c r="AU1566" s="219" t="s">
        <v>84</v>
      </c>
      <c r="AY1566" s="20" t="s">
        <v>158</v>
      </c>
      <c r="BE1566" s="220">
        <f>IF(N1566="základní",J1566,0)</f>
        <v>0</v>
      </c>
      <c r="BF1566" s="220">
        <f>IF(N1566="snížená",J1566,0)</f>
        <v>0</v>
      </c>
      <c r="BG1566" s="220">
        <f>IF(N1566="zákl. přenesená",J1566,0)</f>
        <v>0</v>
      </c>
      <c r="BH1566" s="220">
        <f>IF(N1566="sníž. přenesená",J1566,0)</f>
        <v>0</v>
      </c>
      <c r="BI1566" s="220">
        <f>IF(N1566="nulová",J1566,0)</f>
        <v>0</v>
      </c>
      <c r="BJ1566" s="20" t="s">
        <v>82</v>
      </c>
      <c r="BK1566" s="220">
        <f>ROUND(I1566*H1566,2)</f>
        <v>0</v>
      </c>
      <c r="BL1566" s="20" t="s">
        <v>290</v>
      </c>
      <c r="BM1566" s="219" t="s">
        <v>1416</v>
      </c>
    </row>
    <row r="1567" s="2" customFormat="1">
      <c r="A1567" s="41"/>
      <c r="B1567" s="42"/>
      <c r="C1567" s="43"/>
      <c r="D1567" s="221" t="s">
        <v>167</v>
      </c>
      <c r="E1567" s="43"/>
      <c r="F1567" s="222" t="s">
        <v>1415</v>
      </c>
      <c r="G1567" s="43"/>
      <c r="H1567" s="43"/>
      <c r="I1567" s="223"/>
      <c r="J1567" s="43"/>
      <c r="K1567" s="43"/>
      <c r="L1567" s="47"/>
      <c r="M1567" s="224"/>
      <c r="N1567" s="225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167</v>
      </c>
      <c r="AU1567" s="20" t="s">
        <v>84</v>
      </c>
    </row>
    <row r="1568" s="2" customFormat="1">
      <c r="A1568" s="41"/>
      <c r="B1568" s="42"/>
      <c r="C1568" s="43"/>
      <c r="D1568" s="226" t="s">
        <v>168</v>
      </c>
      <c r="E1568" s="43"/>
      <c r="F1568" s="227" t="s">
        <v>1417</v>
      </c>
      <c r="G1568" s="43"/>
      <c r="H1568" s="43"/>
      <c r="I1568" s="223"/>
      <c r="J1568" s="43"/>
      <c r="K1568" s="43"/>
      <c r="L1568" s="47"/>
      <c r="M1568" s="224"/>
      <c r="N1568" s="225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T1568" s="20" t="s">
        <v>168</v>
      </c>
      <c r="AU1568" s="20" t="s">
        <v>84</v>
      </c>
    </row>
    <row r="1569" s="2" customFormat="1" ht="16.5" customHeight="1">
      <c r="A1569" s="41"/>
      <c r="B1569" s="42"/>
      <c r="C1569" s="272" t="s">
        <v>1418</v>
      </c>
      <c r="D1569" s="272" t="s">
        <v>244</v>
      </c>
      <c r="E1569" s="273" t="s">
        <v>1419</v>
      </c>
      <c r="F1569" s="274" t="s">
        <v>1420</v>
      </c>
      <c r="G1569" s="275" t="s">
        <v>105</v>
      </c>
      <c r="H1569" s="276">
        <v>255.51599999999999</v>
      </c>
      <c r="I1569" s="277"/>
      <c r="J1569" s="278">
        <f>ROUND(I1569*H1569,2)</f>
        <v>0</v>
      </c>
      <c r="K1569" s="274" t="s">
        <v>164</v>
      </c>
      <c r="L1569" s="279"/>
      <c r="M1569" s="280" t="s">
        <v>19</v>
      </c>
      <c r="N1569" s="281" t="s">
        <v>45</v>
      </c>
      <c r="O1569" s="87"/>
      <c r="P1569" s="217">
        <f>O1569*H1569</f>
        <v>0</v>
      </c>
      <c r="Q1569" s="217">
        <v>0.014489999999999999</v>
      </c>
      <c r="R1569" s="217">
        <f>Q1569*H1569</f>
        <v>3.7024268399999998</v>
      </c>
      <c r="S1569" s="217">
        <v>0</v>
      </c>
      <c r="T1569" s="218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19" t="s">
        <v>403</v>
      </c>
      <c r="AT1569" s="219" t="s">
        <v>244</v>
      </c>
      <c r="AU1569" s="219" t="s">
        <v>84</v>
      </c>
      <c r="AY1569" s="20" t="s">
        <v>158</v>
      </c>
      <c r="BE1569" s="220">
        <f>IF(N1569="základní",J1569,0)</f>
        <v>0</v>
      </c>
      <c r="BF1569" s="220">
        <f>IF(N1569="snížená",J1569,0)</f>
        <v>0</v>
      </c>
      <c r="BG1569" s="220">
        <f>IF(N1569="zákl. přenesená",J1569,0)</f>
        <v>0</v>
      </c>
      <c r="BH1569" s="220">
        <f>IF(N1569="sníž. přenesená",J1569,0)</f>
        <v>0</v>
      </c>
      <c r="BI1569" s="220">
        <f>IF(N1569="nulová",J1569,0)</f>
        <v>0</v>
      </c>
      <c r="BJ1569" s="20" t="s">
        <v>82</v>
      </c>
      <c r="BK1569" s="220">
        <f>ROUND(I1569*H1569,2)</f>
        <v>0</v>
      </c>
      <c r="BL1569" s="20" t="s">
        <v>290</v>
      </c>
      <c r="BM1569" s="219" t="s">
        <v>1421</v>
      </c>
    </row>
    <row r="1570" s="2" customFormat="1">
      <c r="A1570" s="41"/>
      <c r="B1570" s="42"/>
      <c r="C1570" s="43"/>
      <c r="D1570" s="221" t="s">
        <v>167</v>
      </c>
      <c r="E1570" s="43"/>
      <c r="F1570" s="222" t="s">
        <v>1420</v>
      </c>
      <c r="G1570" s="43"/>
      <c r="H1570" s="43"/>
      <c r="I1570" s="223"/>
      <c r="J1570" s="43"/>
      <c r="K1570" s="43"/>
      <c r="L1570" s="47"/>
      <c r="M1570" s="224"/>
      <c r="N1570" s="225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20" t="s">
        <v>167</v>
      </c>
      <c r="AU1570" s="20" t="s">
        <v>84</v>
      </c>
    </row>
    <row r="1571" s="13" customFormat="1">
      <c r="A1571" s="13"/>
      <c r="B1571" s="228"/>
      <c r="C1571" s="229"/>
      <c r="D1571" s="221" t="s">
        <v>170</v>
      </c>
      <c r="E1571" s="230" t="s">
        <v>19</v>
      </c>
      <c r="F1571" s="231" t="s">
        <v>371</v>
      </c>
      <c r="G1571" s="229"/>
      <c r="H1571" s="230" t="s">
        <v>19</v>
      </c>
      <c r="I1571" s="232"/>
      <c r="J1571" s="229"/>
      <c r="K1571" s="229"/>
      <c r="L1571" s="233"/>
      <c r="M1571" s="234"/>
      <c r="N1571" s="235"/>
      <c r="O1571" s="235"/>
      <c r="P1571" s="235"/>
      <c r="Q1571" s="235"/>
      <c r="R1571" s="235"/>
      <c r="S1571" s="235"/>
      <c r="T1571" s="236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37" t="s">
        <v>170</v>
      </c>
      <c r="AU1571" s="237" t="s">
        <v>84</v>
      </c>
      <c r="AV1571" s="13" t="s">
        <v>82</v>
      </c>
      <c r="AW1571" s="13" t="s">
        <v>35</v>
      </c>
      <c r="AX1571" s="13" t="s">
        <v>74</v>
      </c>
      <c r="AY1571" s="237" t="s">
        <v>158</v>
      </c>
    </row>
    <row r="1572" s="13" customFormat="1">
      <c r="A1572" s="13"/>
      <c r="B1572" s="228"/>
      <c r="C1572" s="229"/>
      <c r="D1572" s="221" t="s">
        <v>170</v>
      </c>
      <c r="E1572" s="230" t="s">
        <v>19</v>
      </c>
      <c r="F1572" s="231" t="s">
        <v>508</v>
      </c>
      <c r="G1572" s="229"/>
      <c r="H1572" s="230" t="s">
        <v>19</v>
      </c>
      <c r="I1572" s="232"/>
      <c r="J1572" s="229"/>
      <c r="K1572" s="229"/>
      <c r="L1572" s="233"/>
      <c r="M1572" s="234"/>
      <c r="N1572" s="235"/>
      <c r="O1572" s="235"/>
      <c r="P1572" s="235"/>
      <c r="Q1572" s="235"/>
      <c r="R1572" s="235"/>
      <c r="S1572" s="235"/>
      <c r="T1572" s="236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7" t="s">
        <v>170</v>
      </c>
      <c r="AU1572" s="237" t="s">
        <v>84</v>
      </c>
      <c r="AV1572" s="13" t="s">
        <v>82</v>
      </c>
      <c r="AW1572" s="13" t="s">
        <v>35</v>
      </c>
      <c r="AX1572" s="13" t="s">
        <v>74</v>
      </c>
      <c r="AY1572" s="237" t="s">
        <v>158</v>
      </c>
    </row>
    <row r="1573" s="14" customFormat="1">
      <c r="A1573" s="14"/>
      <c r="B1573" s="238"/>
      <c r="C1573" s="239"/>
      <c r="D1573" s="221" t="s">
        <v>170</v>
      </c>
      <c r="E1573" s="240" t="s">
        <v>19</v>
      </c>
      <c r="F1573" s="241" t="s">
        <v>1422</v>
      </c>
      <c r="G1573" s="239"/>
      <c r="H1573" s="242">
        <v>252.19399999999999</v>
      </c>
      <c r="I1573" s="243"/>
      <c r="J1573" s="239"/>
      <c r="K1573" s="239"/>
      <c r="L1573" s="244"/>
      <c r="M1573" s="245"/>
      <c r="N1573" s="246"/>
      <c r="O1573" s="246"/>
      <c r="P1573" s="246"/>
      <c r="Q1573" s="246"/>
      <c r="R1573" s="246"/>
      <c r="S1573" s="246"/>
      <c r="T1573" s="247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8" t="s">
        <v>170</v>
      </c>
      <c r="AU1573" s="248" t="s">
        <v>84</v>
      </c>
      <c r="AV1573" s="14" t="s">
        <v>84</v>
      </c>
      <c r="AW1573" s="14" t="s">
        <v>35</v>
      </c>
      <c r="AX1573" s="14" t="s">
        <v>74</v>
      </c>
      <c r="AY1573" s="248" t="s">
        <v>158</v>
      </c>
    </row>
    <row r="1574" s="14" customFormat="1">
      <c r="A1574" s="14"/>
      <c r="B1574" s="238"/>
      <c r="C1574" s="239"/>
      <c r="D1574" s="221" t="s">
        <v>170</v>
      </c>
      <c r="E1574" s="240" t="s">
        <v>19</v>
      </c>
      <c r="F1574" s="241" t="s">
        <v>510</v>
      </c>
      <c r="G1574" s="239"/>
      <c r="H1574" s="242">
        <v>-1.6879999999999999</v>
      </c>
      <c r="I1574" s="243"/>
      <c r="J1574" s="239"/>
      <c r="K1574" s="239"/>
      <c r="L1574" s="244"/>
      <c r="M1574" s="245"/>
      <c r="N1574" s="246"/>
      <c r="O1574" s="246"/>
      <c r="P1574" s="246"/>
      <c r="Q1574" s="246"/>
      <c r="R1574" s="246"/>
      <c r="S1574" s="246"/>
      <c r="T1574" s="247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48" t="s">
        <v>170</v>
      </c>
      <c r="AU1574" s="248" t="s">
        <v>84</v>
      </c>
      <c r="AV1574" s="14" t="s">
        <v>84</v>
      </c>
      <c r="AW1574" s="14" t="s">
        <v>35</v>
      </c>
      <c r="AX1574" s="14" t="s">
        <v>74</v>
      </c>
      <c r="AY1574" s="248" t="s">
        <v>158</v>
      </c>
    </row>
    <row r="1575" s="15" customFormat="1">
      <c r="A1575" s="15"/>
      <c r="B1575" s="249"/>
      <c r="C1575" s="250"/>
      <c r="D1575" s="221" t="s">
        <v>170</v>
      </c>
      <c r="E1575" s="251" t="s">
        <v>19</v>
      </c>
      <c r="F1575" s="252" t="s">
        <v>175</v>
      </c>
      <c r="G1575" s="250"/>
      <c r="H1575" s="253">
        <v>250.506</v>
      </c>
      <c r="I1575" s="254"/>
      <c r="J1575" s="250"/>
      <c r="K1575" s="250"/>
      <c r="L1575" s="255"/>
      <c r="M1575" s="256"/>
      <c r="N1575" s="257"/>
      <c r="O1575" s="257"/>
      <c r="P1575" s="257"/>
      <c r="Q1575" s="257"/>
      <c r="R1575" s="257"/>
      <c r="S1575" s="257"/>
      <c r="T1575" s="258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59" t="s">
        <v>170</v>
      </c>
      <c r="AU1575" s="259" t="s">
        <v>84</v>
      </c>
      <c r="AV1575" s="15" t="s">
        <v>165</v>
      </c>
      <c r="AW1575" s="15" t="s">
        <v>35</v>
      </c>
      <c r="AX1575" s="15" t="s">
        <v>74</v>
      </c>
      <c r="AY1575" s="259" t="s">
        <v>158</v>
      </c>
    </row>
    <row r="1576" s="14" customFormat="1">
      <c r="A1576" s="14"/>
      <c r="B1576" s="238"/>
      <c r="C1576" s="239"/>
      <c r="D1576" s="221" t="s">
        <v>170</v>
      </c>
      <c r="E1576" s="240" t="s">
        <v>19</v>
      </c>
      <c r="F1576" s="241" t="s">
        <v>1423</v>
      </c>
      <c r="G1576" s="239"/>
      <c r="H1576" s="242">
        <v>255.51599999999999</v>
      </c>
      <c r="I1576" s="243"/>
      <c r="J1576" s="239"/>
      <c r="K1576" s="239"/>
      <c r="L1576" s="244"/>
      <c r="M1576" s="245"/>
      <c r="N1576" s="246"/>
      <c r="O1576" s="246"/>
      <c r="P1576" s="246"/>
      <c r="Q1576" s="246"/>
      <c r="R1576" s="246"/>
      <c r="S1576" s="246"/>
      <c r="T1576" s="247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8" t="s">
        <v>170</v>
      </c>
      <c r="AU1576" s="248" t="s">
        <v>84</v>
      </c>
      <c r="AV1576" s="14" t="s">
        <v>84</v>
      </c>
      <c r="AW1576" s="14" t="s">
        <v>35</v>
      </c>
      <c r="AX1576" s="14" t="s">
        <v>82</v>
      </c>
      <c r="AY1576" s="248" t="s">
        <v>158</v>
      </c>
    </row>
    <row r="1577" s="2" customFormat="1" ht="16.5" customHeight="1">
      <c r="A1577" s="41"/>
      <c r="B1577" s="42"/>
      <c r="C1577" s="272" t="s">
        <v>1424</v>
      </c>
      <c r="D1577" s="272" t="s">
        <v>244</v>
      </c>
      <c r="E1577" s="273" t="s">
        <v>1425</v>
      </c>
      <c r="F1577" s="274" t="s">
        <v>1426</v>
      </c>
      <c r="G1577" s="275" t="s">
        <v>105</v>
      </c>
      <c r="H1577" s="276">
        <v>4.3609999999999998</v>
      </c>
      <c r="I1577" s="277"/>
      <c r="J1577" s="278">
        <f>ROUND(I1577*H1577,2)</f>
        <v>0</v>
      </c>
      <c r="K1577" s="274" t="s">
        <v>164</v>
      </c>
      <c r="L1577" s="279"/>
      <c r="M1577" s="280" t="s">
        <v>19</v>
      </c>
      <c r="N1577" s="281" t="s">
        <v>45</v>
      </c>
      <c r="O1577" s="87"/>
      <c r="P1577" s="217">
        <f>O1577*H1577</f>
        <v>0</v>
      </c>
      <c r="Q1577" s="217">
        <v>0.00726</v>
      </c>
      <c r="R1577" s="217">
        <f>Q1577*H1577</f>
        <v>0.031660859999999999</v>
      </c>
      <c r="S1577" s="217">
        <v>0</v>
      </c>
      <c r="T1577" s="218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19" t="s">
        <v>403</v>
      </c>
      <c r="AT1577" s="219" t="s">
        <v>244</v>
      </c>
      <c r="AU1577" s="219" t="s">
        <v>84</v>
      </c>
      <c r="AY1577" s="20" t="s">
        <v>158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0" t="s">
        <v>82</v>
      </c>
      <c r="BK1577" s="220">
        <f>ROUND(I1577*H1577,2)</f>
        <v>0</v>
      </c>
      <c r="BL1577" s="20" t="s">
        <v>290</v>
      </c>
      <c r="BM1577" s="219" t="s">
        <v>1427</v>
      </c>
    </row>
    <row r="1578" s="2" customFormat="1">
      <c r="A1578" s="41"/>
      <c r="B1578" s="42"/>
      <c r="C1578" s="43"/>
      <c r="D1578" s="221" t="s">
        <v>167</v>
      </c>
      <c r="E1578" s="43"/>
      <c r="F1578" s="222" t="s">
        <v>1426</v>
      </c>
      <c r="G1578" s="43"/>
      <c r="H1578" s="43"/>
      <c r="I1578" s="223"/>
      <c r="J1578" s="43"/>
      <c r="K1578" s="43"/>
      <c r="L1578" s="47"/>
      <c r="M1578" s="224"/>
      <c r="N1578" s="225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167</v>
      </c>
      <c r="AU1578" s="20" t="s">
        <v>84</v>
      </c>
    </row>
    <row r="1579" s="13" customFormat="1">
      <c r="A1579" s="13"/>
      <c r="B1579" s="228"/>
      <c r="C1579" s="229"/>
      <c r="D1579" s="221" t="s">
        <v>170</v>
      </c>
      <c r="E1579" s="230" t="s">
        <v>19</v>
      </c>
      <c r="F1579" s="231" t="s">
        <v>371</v>
      </c>
      <c r="G1579" s="229"/>
      <c r="H1579" s="230" t="s">
        <v>19</v>
      </c>
      <c r="I1579" s="232"/>
      <c r="J1579" s="229"/>
      <c r="K1579" s="229"/>
      <c r="L1579" s="233"/>
      <c r="M1579" s="234"/>
      <c r="N1579" s="235"/>
      <c r="O1579" s="235"/>
      <c r="P1579" s="235"/>
      <c r="Q1579" s="235"/>
      <c r="R1579" s="235"/>
      <c r="S1579" s="235"/>
      <c r="T1579" s="236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37" t="s">
        <v>170</v>
      </c>
      <c r="AU1579" s="237" t="s">
        <v>84</v>
      </c>
      <c r="AV1579" s="13" t="s">
        <v>82</v>
      </c>
      <c r="AW1579" s="13" t="s">
        <v>35</v>
      </c>
      <c r="AX1579" s="13" t="s">
        <v>74</v>
      </c>
      <c r="AY1579" s="237" t="s">
        <v>158</v>
      </c>
    </row>
    <row r="1580" s="13" customFormat="1">
      <c r="A1580" s="13"/>
      <c r="B1580" s="228"/>
      <c r="C1580" s="229"/>
      <c r="D1580" s="221" t="s">
        <v>170</v>
      </c>
      <c r="E1580" s="230" t="s">
        <v>19</v>
      </c>
      <c r="F1580" s="231" t="s">
        <v>511</v>
      </c>
      <c r="G1580" s="229"/>
      <c r="H1580" s="230" t="s">
        <v>19</v>
      </c>
      <c r="I1580" s="232"/>
      <c r="J1580" s="229"/>
      <c r="K1580" s="229"/>
      <c r="L1580" s="233"/>
      <c r="M1580" s="234"/>
      <c r="N1580" s="235"/>
      <c r="O1580" s="235"/>
      <c r="P1580" s="235"/>
      <c r="Q1580" s="235"/>
      <c r="R1580" s="235"/>
      <c r="S1580" s="235"/>
      <c r="T1580" s="236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7" t="s">
        <v>170</v>
      </c>
      <c r="AU1580" s="237" t="s">
        <v>84</v>
      </c>
      <c r="AV1580" s="13" t="s">
        <v>82</v>
      </c>
      <c r="AW1580" s="13" t="s">
        <v>35</v>
      </c>
      <c r="AX1580" s="13" t="s">
        <v>74</v>
      </c>
      <c r="AY1580" s="237" t="s">
        <v>158</v>
      </c>
    </row>
    <row r="1581" s="14" customFormat="1">
      <c r="A1581" s="14"/>
      <c r="B1581" s="238"/>
      <c r="C1581" s="239"/>
      <c r="D1581" s="221" t="s">
        <v>170</v>
      </c>
      <c r="E1581" s="240" t="s">
        <v>19</v>
      </c>
      <c r="F1581" s="241" t="s">
        <v>512</v>
      </c>
      <c r="G1581" s="239"/>
      <c r="H1581" s="242">
        <v>6.0750000000000002</v>
      </c>
      <c r="I1581" s="243"/>
      <c r="J1581" s="239"/>
      <c r="K1581" s="239"/>
      <c r="L1581" s="244"/>
      <c r="M1581" s="245"/>
      <c r="N1581" s="246"/>
      <c r="O1581" s="246"/>
      <c r="P1581" s="246"/>
      <c r="Q1581" s="246"/>
      <c r="R1581" s="246"/>
      <c r="S1581" s="246"/>
      <c r="T1581" s="247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8" t="s">
        <v>170</v>
      </c>
      <c r="AU1581" s="248" t="s">
        <v>84</v>
      </c>
      <c r="AV1581" s="14" t="s">
        <v>84</v>
      </c>
      <c r="AW1581" s="14" t="s">
        <v>35</v>
      </c>
      <c r="AX1581" s="14" t="s">
        <v>74</v>
      </c>
      <c r="AY1581" s="248" t="s">
        <v>158</v>
      </c>
    </row>
    <row r="1582" s="14" customFormat="1">
      <c r="A1582" s="14"/>
      <c r="B1582" s="238"/>
      <c r="C1582" s="239"/>
      <c r="D1582" s="221" t="s">
        <v>170</v>
      </c>
      <c r="E1582" s="240" t="s">
        <v>19</v>
      </c>
      <c r="F1582" s="241" t="s">
        <v>513</v>
      </c>
      <c r="G1582" s="239"/>
      <c r="H1582" s="242">
        <v>-1.8</v>
      </c>
      <c r="I1582" s="243"/>
      <c r="J1582" s="239"/>
      <c r="K1582" s="239"/>
      <c r="L1582" s="244"/>
      <c r="M1582" s="245"/>
      <c r="N1582" s="246"/>
      <c r="O1582" s="246"/>
      <c r="P1582" s="246"/>
      <c r="Q1582" s="246"/>
      <c r="R1582" s="246"/>
      <c r="S1582" s="246"/>
      <c r="T1582" s="24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8" t="s">
        <v>170</v>
      </c>
      <c r="AU1582" s="248" t="s">
        <v>84</v>
      </c>
      <c r="AV1582" s="14" t="s">
        <v>84</v>
      </c>
      <c r="AW1582" s="14" t="s">
        <v>35</v>
      </c>
      <c r="AX1582" s="14" t="s">
        <v>74</v>
      </c>
      <c r="AY1582" s="248" t="s">
        <v>158</v>
      </c>
    </row>
    <row r="1583" s="15" customFormat="1">
      <c r="A1583" s="15"/>
      <c r="B1583" s="249"/>
      <c r="C1583" s="250"/>
      <c r="D1583" s="221" t="s">
        <v>170</v>
      </c>
      <c r="E1583" s="251" t="s">
        <v>19</v>
      </c>
      <c r="F1583" s="252" t="s">
        <v>175</v>
      </c>
      <c r="G1583" s="250"/>
      <c r="H1583" s="253">
        <v>4.2750000000000004</v>
      </c>
      <c r="I1583" s="254"/>
      <c r="J1583" s="250"/>
      <c r="K1583" s="250"/>
      <c r="L1583" s="255"/>
      <c r="M1583" s="256"/>
      <c r="N1583" s="257"/>
      <c r="O1583" s="257"/>
      <c r="P1583" s="257"/>
      <c r="Q1583" s="257"/>
      <c r="R1583" s="257"/>
      <c r="S1583" s="257"/>
      <c r="T1583" s="258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59" t="s">
        <v>170</v>
      </c>
      <c r="AU1583" s="259" t="s">
        <v>84</v>
      </c>
      <c r="AV1583" s="15" t="s">
        <v>165</v>
      </c>
      <c r="AW1583" s="15" t="s">
        <v>35</v>
      </c>
      <c r="AX1583" s="15" t="s">
        <v>74</v>
      </c>
      <c r="AY1583" s="259" t="s">
        <v>158</v>
      </c>
    </row>
    <row r="1584" s="14" customFormat="1">
      <c r="A1584" s="14"/>
      <c r="B1584" s="238"/>
      <c r="C1584" s="239"/>
      <c r="D1584" s="221" t="s">
        <v>170</v>
      </c>
      <c r="E1584" s="240" t="s">
        <v>19</v>
      </c>
      <c r="F1584" s="241" t="s">
        <v>1428</v>
      </c>
      <c r="G1584" s="239"/>
      <c r="H1584" s="242">
        <v>4.3609999999999998</v>
      </c>
      <c r="I1584" s="243"/>
      <c r="J1584" s="239"/>
      <c r="K1584" s="239"/>
      <c r="L1584" s="244"/>
      <c r="M1584" s="245"/>
      <c r="N1584" s="246"/>
      <c r="O1584" s="246"/>
      <c r="P1584" s="246"/>
      <c r="Q1584" s="246"/>
      <c r="R1584" s="246"/>
      <c r="S1584" s="246"/>
      <c r="T1584" s="247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48" t="s">
        <v>170</v>
      </c>
      <c r="AU1584" s="248" t="s">
        <v>84</v>
      </c>
      <c r="AV1584" s="14" t="s">
        <v>84</v>
      </c>
      <c r="AW1584" s="14" t="s">
        <v>35</v>
      </c>
      <c r="AX1584" s="14" t="s">
        <v>82</v>
      </c>
      <c r="AY1584" s="248" t="s">
        <v>158</v>
      </c>
    </row>
    <row r="1585" s="2" customFormat="1" ht="16.5" customHeight="1">
      <c r="A1585" s="41"/>
      <c r="B1585" s="42"/>
      <c r="C1585" s="272" t="s">
        <v>1429</v>
      </c>
      <c r="D1585" s="272" t="s">
        <v>244</v>
      </c>
      <c r="E1585" s="273" t="s">
        <v>1430</v>
      </c>
      <c r="F1585" s="274" t="s">
        <v>1431</v>
      </c>
      <c r="G1585" s="275" t="s">
        <v>105</v>
      </c>
      <c r="H1585" s="276">
        <v>185.06899999999999</v>
      </c>
      <c r="I1585" s="277"/>
      <c r="J1585" s="278">
        <f>ROUND(I1585*H1585,2)</f>
        <v>0</v>
      </c>
      <c r="K1585" s="274" t="s">
        <v>164</v>
      </c>
      <c r="L1585" s="279"/>
      <c r="M1585" s="280" t="s">
        <v>19</v>
      </c>
      <c r="N1585" s="281" t="s">
        <v>45</v>
      </c>
      <c r="O1585" s="87"/>
      <c r="P1585" s="217">
        <f>O1585*H1585</f>
        <v>0</v>
      </c>
      <c r="Q1585" s="217">
        <v>0.0023</v>
      </c>
      <c r="R1585" s="217">
        <f>Q1585*H1585</f>
        <v>0.42565869999999995</v>
      </c>
      <c r="S1585" s="217">
        <v>0</v>
      </c>
      <c r="T1585" s="218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19" t="s">
        <v>403</v>
      </c>
      <c r="AT1585" s="219" t="s">
        <v>244</v>
      </c>
      <c r="AU1585" s="219" t="s">
        <v>84</v>
      </c>
      <c r="AY1585" s="20" t="s">
        <v>158</v>
      </c>
      <c r="BE1585" s="220">
        <f>IF(N1585="základní",J1585,0)</f>
        <v>0</v>
      </c>
      <c r="BF1585" s="220">
        <f>IF(N1585="snížená",J1585,0)</f>
        <v>0</v>
      </c>
      <c r="BG1585" s="220">
        <f>IF(N1585="zákl. přenesená",J1585,0)</f>
        <v>0</v>
      </c>
      <c r="BH1585" s="220">
        <f>IF(N1585="sníž. přenesená",J1585,0)</f>
        <v>0</v>
      </c>
      <c r="BI1585" s="220">
        <f>IF(N1585="nulová",J1585,0)</f>
        <v>0</v>
      </c>
      <c r="BJ1585" s="20" t="s">
        <v>82</v>
      </c>
      <c r="BK1585" s="220">
        <f>ROUND(I1585*H1585,2)</f>
        <v>0</v>
      </c>
      <c r="BL1585" s="20" t="s">
        <v>290</v>
      </c>
      <c r="BM1585" s="219" t="s">
        <v>1432</v>
      </c>
    </row>
    <row r="1586" s="2" customFormat="1">
      <c r="A1586" s="41"/>
      <c r="B1586" s="42"/>
      <c r="C1586" s="43"/>
      <c r="D1586" s="221" t="s">
        <v>167</v>
      </c>
      <c r="E1586" s="43"/>
      <c r="F1586" s="222" t="s">
        <v>1431</v>
      </c>
      <c r="G1586" s="43"/>
      <c r="H1586" s="43"/>
      <c r="I1586" s="223"/>
      <c r="J1586" s="43"/>
      <c r="K1586" s="43"/>
      <c r="L1586" s="47"/>
      <c r="M1586" s="224"/>
      <c r="N1586" s="225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167</v>
      </c>
      <c r="AU1586" s="20" t="s">
        <v>84</v>
      </c>
    </row>
    <row r="1587" s="13" customFormat="1">
      <c r="A1587" s="13"/>
      <c r="B1587" s="228"/>
      <c r="C1587" s="229"/>
      <c r="D1587" s="221" t="s">
        <v>170</v>
      </c>
      <c r="E1587" s="230" t="s">
        <v>19</v>
      </c>
      <c r="F1587" s="231" t="s">
        <v>371</v>
      </c>
      <c r="G1587" s="229"/>
      <c r="H1587" s="230" t="s">
        <v>19</v>
      </c>
      <c r="I1587" s="232"/>
      <c r="J1587" s="229"/>
      <c r="K1587" s="229"/>
      <c r="L1587" s="233"/>
      <c r="M1587" s="234"/>
      <c r="N1587" s="235"/>
      <c r="O1587" s="235"/>
      <c r="P1587" s="235"/>
      <c r="Q1587" s="235"/>
      <c r="R1587" s="235"/>
      <c r="S1587" s="235"/>
      <c r="T1587" s="236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7" t="s">
        <v>170</v>
      </c>
      <c r="AU1587" s="237" t="s">
        <v>84</v>
      </c>
      <c r="AV1587" s="13" t="s">
        <v>82</v>
      </c>
      <c r="AW1587" s="13" t="s">
        <v>35</v>
      </c>
      <c r="AX1587" s="13" t="s">
        <v>74</v>
      </c>
      <c r="AY1587" s="237" t="s">
        <v>158</v>
      </c>
    </row>
    <row r="1588" s="13" customFormat="1">
      <c r="A1588" s="13"/>
      <c r="B1588" s="228"/>
      <c r="C1588" s="229"/>
      <c r="D1588" s="221" t="s">
        <v>170</v>
      </c>
      <c r="E1588" s="230" t="s">
        <v>19</v>
      </c>
      <c r="F1588" s="231" t="s">
        <v>514</v>
      </c>
      <c r="G1588" s="229"/>
      <c r="H1588" s="230" t="s">
        <v>19</v>
      </c>
      <c r="I1588" s="232"/>
      <c r="J1588" s="229"/>
      <c r="K1588" s="229"/>
      <c r="L1588" s="233"/>
      <c r="M1588" s="234"/>
      <c r="N1588" s="235"/>
      <c r="O1588" s="235"/>
      <c r="P1588" s="235"/>
      <c r="Q1588" s="235"/>
      <c r="R1588" s="235"/>
      <c r="S1588" s="235"/>
      <c r="T1588" s="23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7" t="s">
        <v>170</v>
      </c>
      <c r="AU1588" s="237" t="s">
        <v>84</v>
      </c>
      <c r="AV1588" s="13" t="s">
        <v>82</v>
      </c>
      <c r="AW1588" s="13" t="s">
        <v>35</v>
      </c>
      <c r="AX1588" s="13" t="s">
        <v>74</v>
      </c>
      <c r="AY1588" s="237" t="s">
        <v>158</v>
      </c>
    </row>
    <row r="1589" s="14" customFormat="1">
      <c r="A1589" s="14"/>
      <c r="B1589" s="238"/>
      <c r="C1589" s="239"/>
      <c r="D1589" s="221" t="s">
        <v>170</v>
      </c>
      <c r="E1589" s="240" t="s">
        <v>19</v>
      </c>
      <c r="F1589" s="241" t="s">
        <v>1433</v>
      </c>
      <c r="G1589" s="239"/>
      <c r="H1589" s="242">
        <v>197.63999999999999</v>
      </c>
      <c r="I1589" s="243"/>
      <c r="J1589" s="239"/>
      <c r="K1589" s="239"/>
      <c r="L1589" s="244"/>
      <c r="M1589" s="245"/>
      <c r="N1589" s="246"/>
      <c r="O1589" s="246"/>
      <c r="P1589" s="246"/>
      <c r="Q1589" s="246"/>
      <c r="R1589" s="246"/>
      <c r="S1589" s="246"/>
      <c r="T1589" s="247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8" t="s">
        <v>170</v>
      </c>
      <c r="AU1589" s="248" t="s">
        <v>84</v>
      </c>
      <c r="AV1589" s="14" t="s">
        <v>84</v>
      </c>
      <c r="AW1589" s="14" t="s">
        <v>35</v>
      </c>
      <c r="AX1589" s="14" t="s">
        <v>74</v>
      </c>
      <c r="AY1589" s="248" t="s">
        <v>158</v>
      </c>
    </row>
    <row r="1590" s="14" customFormat="1">
      <c r="A1590" s="14"/>
      <c r="B1590" s="238"/>
      <c r="C1590" s="239"/>
      <c r="D1590" s="221" t="s">
        <v>170</v>
      </c>
      <c r="E1590" s="240" t="s">
        <v>19</v>
      </c>
      <c r="F1590" s="241" t="s">
        <v>1434</v>
      </c>
      <c r="G1590" s="239"/>
      <c r="H1590" s="242">
        <v>-16.199999999999999</v>
      </c>
      <c r="I1590" s="243"/>
      <c r="J1590" s="239"/>
      <c r="K1590" s="239"/>
      <c r="L1590" s="244"/>
      <c r="M1590" s="245"/>
      <c r="N1590" s="246"/>
      <c r="O1590" s="246"/>
      <c r="P1590" s="246"/>
      <c r="Q1590" s="246"/>
      <c r="R1590" s="246"/>
      <c r="S1590" s="246"/>
      <c r="T1590" s="247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48" t="s">
        <v>170</v>
      </c>
      <c r="AU1590" s="248" t="s">
        <v>84</v>
      </c>
      <c r="AV1590" s="14" t="s">
        <v>84</v>
      </c>
      <c r="AW1590" s="14" t="s">
        <v>35</v>
      </c>
      <c r="AX1590" s="14" t="s">
        <v>74</v>
      </c>
      <c r="AY1590" s="248" t="s">
        <v>158</v>
      </c>
    </row>
    <row r="1591" s="15" customFormat="1">
      <c r="A1591" s="15"/>
      <c r="B1591" s="249"/>
      <c r="C1591" s="250"/>
      <c r="D1591" s="221" t="s">
        <v>170</v>
      </c>
      <c r="E1591" s="251" t="s">
        <v>19</v>
      </c>
      <c r="F1591" s="252" t="s">
        <v>175</v>
      </c>
      <c r="G1591" s="250"/>
      <c r="H1591" s="253">
        <v>181.44</v>
      </c>
      <c r="I1591" s="254"/>
      <c r="J1591" s="250"/>
      <c r="K1591" s="250"/>
      <c r="L1591" s="255"/>
      <c r="M1591" s="256"/>
      <c r="N1591" s="257"/>
      <c r="O1591" s="257"/>
      <c r="P1591" s="257"/>
      <c r="Q1591" s="257"/>
      <c r="R1591" s="257"/>
      <c r="S1591" s="257"/>
      <c r="T1591" s="258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59" t="s">
        <v>170</v>
      </c>
      <c r="AU1591" s="259" t="s">
        <v>84</v>
      </c>
      <c r="AV1591" s="15" t="s">
        <v>165</v>
      </c>
      <c r="AW1591" s="15" t="s">
        <v>35</v>
      </c>
      <c r="AX1591" s="15" t="s">
        <v>74</v>
      </c>
      <c r="AY1591" s="259" t="s">
        <v>158</v>
      </c>
    </row>
    <row r="1592" s="14" customFormat="1">
      <c r="A1592" s="14"/>
      <c r="B1592" s="238"/>
      <c r="C1592" s="239"/>
      <c r="D1592" s="221" t="s">
        <v>170</v>
      </c>
      <c r="E1592" s="240" t="s">
        <v>19</v>
      </c>
      <c r="F1592" s="241" t="s">
        <v>1435</v>
      </c>
      <c r="G1592" s="239"/>
      <c r="H1592" s="242">
        <v>185.06899999999999</v>
      </c>
      <c r="I1592" s="243"/>
      <c r="J1592" s="239"/>
      <c r="K1592" s="239"/>
      <c r="L1592" s="244"/>
      <c r="M1592" s="245"/>
      <c r="N1592" s="246"/>
      <c r="O1592" s="246"/>
      <c r="P1592" s="246"/>
      <c r="Q1592" s="246"/>
      <c r="R1592" s="246"/>
      <c r="S1592" s="246"/>
      <c r="T1592" s="247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48" t="s">
        <v>170</v>
      </c>
      <c r="AU1592" s="248" t="s">
        <v>84</v>
      </c>
      <c r="AV1592" s="14" t="s">
        <v>84</v>
      </c>
      <c r="AW1592" s="14" t="s">
        <v>35</v>
      </c>
      <c r="AX1592" s="14" t="s">
        <v>82</v>
      </c>
      <c r="AY1592" s="248" t="s">
        <v>158</v>
      </c>
    </row>
    <row r="1593" s="2" customFormat="1" ht="16.5" customHeight="1">
      <c r="A1593" s="41"/>
      <c r="B1593" s="42"/>
      <c r="C1593" s="272" t="s">
        <v>1436</v>
      </c>
      <c r="D1593" s="272" t="s">
        <v>244</v>
      </c>
      <c r="E1593" s="273" t="s">
        <v>1437</v>
      </c>
      <c r="F1593" s="274" t="s">
        <v>1438</v>
      </c>
      <c r="G1593" s="275" t="s">
        <v>105</v>
      </c>
      <c r="H1593" s="276">
        <v>83.619</v>
      </c>
      <c r="I1593" s="277"/>
      <c r="J1593" s="278">
        <f>ROUND(I1593*H1593,2)</f>
        <v>0</v>
      </c>
      <c r="K1593" s="274" t="s">
        <v>164</v>
      </c>
      <c r="L1593" s="279"/>
      <c r="M1593" s="280" t="s">
        <v>19</v>
      </c>
      <c r="N1593" s="281" t="s">
        <v>45</v>
      </c>
      <c r="O1593" s="87"/>
      <c r="P1593" s="217">
        <f>O1593*H1593</f>
        <v>0</v>
      </c>
      <c r="Q1593" s="217">
        <v>0.0030000000000000001</v>
      </c>
      <c r="R1593" s="217">
        <f>Q1593*H1593</f>
        <v>0.250857</v>
      </c>
      <c r="S1593" s="217">
        <v>0</v>
      </c>
      <c r="T1593" s="218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19" t="s">
        <v>403</v>
      </c>
      <c r="AT1593" s="219" t="s">
        <v>244</v>
      </c>
      <c r="AU1593" s="219" t="s">
        <v>84</v>
      </c>
      <c r="AY1593" s="20" t="s">
        <v>158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82</v>
      </c>
      <c r="BK1593" s="220">
        <f>ROUND(I1593*H1593,2)</f>
        <v>0</v>
      </c>
      <c r="BL1593" s="20" t="s">
        <v>290</v>
      </c>
      <c r="BM1593" s="219" t="s">
        <v>1439</v>
      </c>
    </row>
    <row r="1594" s="2" customFormat="1">
      <c r="A1594" s="41"/>
      <c r="B1594" s="42"/>
      <c r="C1594" s="43"/>
      <c r="D1594" s="221" t="s">
        <v>167</v>
      </c>
      <c r="E1594" s="43"/>
      <c r="F1594" s="222" t="s">
        <v>1438</v>
      </c>
      <c r="G1594" s="43"/>
      <c r="H1594" s="43"/>
      <c r="I1594" s="223"/>
      <c r="J1594" s="43"/>
      <c r="K1594" s="43"/>
      <c r="L1594" s="47"/>
      <c r="M1594" s="224"/>
      <c r="N1594" s="225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167</v>
      </c>
      <c r="AU1594" s="20" t="s">
        <v>84</v>
      </c>
    </row>
    <row r="1595" s="13" customFormat="1">
      <c r="A1595" s="13"/>
      <c r="B1595" s="228"/>
      <c r="C1595" s="229"/>
      <c r="D1595" s="221" t="s">
        <v>170</v>
      </c>
      <c r="E1595" s="230" t="s">
        <v>19</v>
      </c>
      <c r="F1595" s="231" t="s">
        <v>371</v>
      </c>
      <c r="G1595" s="229"/>
      <c r="H1595" s="230" t="s">
        <v>19</v>
      </c>
      <c r="I1595" s="232"/>
      <c r="J1595" s="229"/>
      <c r="K1595" s="229"/>
      <c r="L1595" s="233"/>
      <c r="M1595" s="234"/>
      <c r="N1595" s="235"/>
      <c r="O1595" s="235"/>
      <c r="P1595" s="235"/>
      <c r="Q1595" s="235"/>
      <c r="R1595" s="235"/>
      <c r="S1595" s="235"/>
      <c r="T1595" s="236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7" t="s">
        <v>170</v>
      </c>
      <c r="AU1595" s="237" t="s">
        <v>84</v>
      </c>
      <c r="AV1595" s="13" t="s">
        <v>82</v>
      </c>
      <c r="AW1595" s="13" t="s">
        <v>35</v>
      </c>
      <c r="AX1595" s="13" t="s">
        <v>74</v>
      </c>
      <c r="AY1595" s="237" t="s">
        <v>158</v>
      </c>
    </row>
    <row r="1596" s="13" customFormat="1">
      <c r="A1596" s="13"/>
      <c r="B1596" s="228"/>
      <c r="C1596" s="229"/>
      <c r="D1596" s="221" t="s">
        <v>170</v>
      </c>
      <c r="E1596" s="230" t="s">
        <v>19</v>
      </c>
      <c r="F1596" s="231" t="s">
        <v>744</v>
      </c>
      <c r="G1596" s="229"/>
      <c r="H1596" s="230" t="s">
        <v>19</v>
      </c>
      <c r="I1596" s="232"/>
      <c r="J1596" s="229"/>
      <c r="K1596" s="229"/>
      <c r="L1596" s="233"/>
      <c r="M1596" s="234"/>
      <c r="N1596" s="235"/>
      <c r="O1596" s="235"/>
      <c r="P1596" s="235"/>
      <c r="Q1596" s="235"/>
      <c r="R1596" s="235"/>
      <c r="S1596" s="235"/>
      <c r="T1596" s="236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7" t="s">
        <v>170</v>
      </c>
      <c r="AU1596" s="237" t="s">
        <v>84</v>
      </c>
      <c r="AV1596" s="13" t="s">
        <v>82</v>
      </c>
      <c r="AW1596" s="13" t="s">
        <v>35</v>
      </c>
      <c r="AX1596" s="13" t="s">
        <v>74</v>
      </c>
      <c r="AY1596" s="237" t="s">
        <v>158</v>
      </c>
    </row>
    <row r="1597" s="14" customFormat="1">
      <c r="A1597" s="14"/>
      <c r="B1597" s="238"/>
      <c r="C1597" s="239"/>
      <c r="D1597" s="221" t="s">
        <v>170</v>
      </c>
      <c r="E1597" s="240" t="s">
        <v>19</v>
      </c>
      <c r="F1597" s="241" t="s">
        <v>745</v>
      </c>
      <c r="G1597" s="239"/>
      <c r="H1597" s="242">
        <v>79.637</v>
      </c>
      <c r="I1597" s="243"/>
      <c r="J1597" s="239"/>
      <c r="K1597" s="239"/>
      <c r="L1597" s="244"/>
      <c r="M1597" s="245"/>
      <c r="N1597" s="246"/>
      <c r="O1597" s="246"/>
      <c r="P1597" s="246"/>
      <c r="Q1597" s="246"/>
      <c r="R1597" s="246"/>
      <c r="S1597" s="246"/>
      <c r="T1597" s="24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8" t="s">
        <v>170</v>
      </c>
      <c r="AU1597" s="248" t="s">
        <v>84</v>
      </c>
      <c r="AV1597" s="14" t="s">
        <v>84</v>
      </c>
      <c r="AW1597" s="14" t="s">
        <v>35</v>
      </c>
      <c r="AX1597" s="14" t="s">
        <v>74</v>
      </c>
      <c r="AY1597" s="248" t="s">
        <v>158</v>
      </c>
    </row>
    <row r="1598" s="15" customFormat="1">
      <c r="A1598" s="15"/>
      <c r="B1598" s="249"/>
      <c r="C1598" s="250"/>
      <c r="D1598" s="221" t="s">
        <v>170</v>
      </c>
      <c r="E1598" s="251" t="s">
        <v>19</v>
      </c>
      <c r="F1598" s="252" t="s">
        <v>175</v>
      </c>
      <c r="G1598" s="250"/>
      <c r="H1598" s="253">
        <v>79.637</v>
      </c>
      <c r="I1598" s="254"/>
      <c r="J1598" s="250"/>
      <c r="K1598" s="250"/>
      <c r="L1598" s="255"/>
      <c r="M1598" s="256"/>
      <c r="N1598" s="257"/>
      <c r="O1598" s="257"/>
      <c r="P1598" s="257"/>
      <c r="Q1598" s="257"/>
      <c r="R1598" s="257"/>
      <c r="S1598" s="257"/>
      <c r="T1598" s="258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59" t="s">
        <v>170</v>
      </c>
      <c r="AU1598" s="259" t="s">
        <v>84</v>
      </c>
      <c r="AV1598" s="15" t="s">
        <v>165</v>
      </c>
      <c r="AW1598" s="15" t="s">
        <v>35</v>
      </c>
      <c r="AX1598" s="15" t="s">
        <v>74</v>
      </c>
      <c r="AY1598" s="259" t="s">
        <v>158</v>
      </c>
    </row>
    <row r="1599" s="14" customFormat="1">
      <c r="A1599" s="14"/>
      <c r="B1599" s="238"/>
      <c r="C1599" s="239"/>
      <c r="D1599" s="221" t="s">
        <v>170</v>
      </c>
      <c r="E1599" s="240" t="s">
        <v>19</v>
      </c>
      <c r="F1599" s="241" t="s">
        <v>1440</v>
      </c>
      <c r="G1599" s="239"/>
      <c r="H1599" s="242">
        <v>83.619</v>
      </c>
      <c r="I1599" s="243"/>
      <c r="J1599" s="239"/>
      <c r="K1599" s="239"/>
      <c r="L1599" s="244"/>
      <c r="M1599" s="245"/>
      <c r="N1599" s="246"/>
      <c r="O1599" s="246"/>
      <c r="P1599" s="246"/>
      <c r="Q1599" s="246"/>
      <c r="R1599" s="246"/>
      <c r="S1599" s="246"/>
      <c r="T1599" s="247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8" t="s">
        <v>170</v>
      </c>
      <c r="AU1599" s="248" t="s">
        <v>84</v>
      </c>
      <c r="AV1599" s="14" t="s">
        <v>84</v>
      </c>
      <c r="AW1599" s="14" t="s">
        <v>35</v>
      </c>
      <c r="AX1599" s="14" t="s">
        <v>82</v>
      </c>
      <c r="AY1599" s="248" t="s">
        <v>158</v>
      </c>
    </row>
    <row r="1600" s="2" customFormat="1" ht="24.15" customHeight="1">
      <c r="A1600" s="41"/>
      <c r="B1600" s="42"/>
      <c r="C1600" s="208" t="s">
        <v>1441</v>
      </c>
      <c r="D1600" s="208" t="s">
        <v>160</v>
      </c>
      <c r="E1600" s="209" t="s">
        <v>1442</v>
      </c>
      <c r="F1600" s="210" t="s">
        <v>1443</v>
      </c>
      <c r="G1600" s="211" t="s">
        <v>224</v>
      </c>
      <c r="H1600" s="212">
        <v>32.832000000000001</v>
      </c>
      <c r="I1600" s="213"/>
      <c r="J1600" s="214">
        <f>ROUND(I1600*H1600,2)</f>
        <v>0</v>
      </c>
      <c r="K1600" s="210" t="s">
        <v>164</v>
      </c>
      <c r="L1600" s="47"/>
      <c r="M1600" s="215" t="s">
        <v>19</v>
      </c>
      <c r="N1600" s="216" t="s">
        <v>45</v>
      </c>
      <c r="O1600" s="87"/>
      <c r="P1600" s="217">
        <f>O1600*H1600</f>
        <v>0</v>
      </c>
      <c r="Q1600" s="217">
        <v>0</v>
      </c>
      <c r="R1600" s="217">
        <f>Q1600*H1600</f>
        <v>0</v>
      </c>
      <c r="S1600" s="217">
        <v>0</v>
      </c>
      <c r="T1600" s="218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19" t="s">
        <v>290</v>
      </c>
      <c r="AT1600" s="219" t="s">
        <v>160</v>
      </c>
      <c r="AU1600" s="219" t="s">
        <v>84</v>
      </c>
      <c r="AY1600" s="20" t="s">
        <v>158</v>
      </c>
      <c r="BE1600" s="220">
        <f>IF(N1600="základní",J1600,0)</f>
        <v>0</v>
      </c>
      <c r="BF1600" s="220">
        <f>IF(N1600="snížená",J1600,0)</f>
        <v>0</v>
      </c>
      <c r="BG1600" s="220">
        <f>IF(N1600="zákl. přenesená",J1600,0)</f>
        <v>0</v>
      </c>
      <c r="BH1600" s="220">
        <f>IF(N1600="sníž. přenesená",J1600,0)</f>
        <v>0</v>
      </c>
      <c r="BI1600" s="220">
        <f>IF(N1600="nulová",J1600,0)</f>
        <v>0</v>
      </c>
      <c r="BJ1600" s="20" t="s">
        <v>82</v>
      </c>
      <c r="BK1600" s="220">
        <f>ROUND(I1600*H1600,2)</f>
        <v>0</v>
      </c>
      <c r="BL1600" s="20" t="s">
        <v>290</v>
      </c>
      <c r="BM1600" s="219" t="s">
        <v>1444</v>
      </c>
    </row>
    <row r="1601" s="2" customFormat="1">
      <c r="A1601" s="41"/>
      <c r="B1601" s="42"/>
      <c r="C1601" s="43"/>
      <c r="D1601" s="221" t="s">
        <v>167</v>
      </c>
      <c r="E1601" s="43"/>
      <c r="F1601" s="222" t="s">
        <v>1443</v>
      </c>
      <c r="G1601" s="43"/>
      <c r="H1601" s="43"/>
      <c r="I1601" s="223"/>
      <c r="J1601" s="43"/>
      <c r="K1601" s="43"/>
      <c r="L1601" s="47"/>
      <c r="M1601" s="224"/>
      <c r="N1601" s="225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167</v>
      </c>
      <c r="AU1601" s="20" t="s">
        <v>84</v>
      </c>
    </row>
    <row r="1602" s="2" customFormat="1">
      <c r="A1602" s="41"/>
      <c r="B1602" s="42"/>
      <c r="C1602" s="43"/>
      <c r="D1602" s="226" t="s">
        <v>168</v>
      </c>
      <c r="E1602" s="43"/>
      <c r="F1602" s="227" t="s">
        <v>1445</v>
      </c>
      <c r="G1602" s="43"/>
      <c r="H1602" s="43"/>
      <c r="I1602" s="223"/>
      <c r="J1602" s="43"/>
      <c r="K1602" s="43"/>
      <c r="L1602" s="47"/>
      <c r="M1602" s="224"/>
      <c r="N1602" s="225"/>
      <c r="O1602" s="87"/>
      <c r="P1602" s="87"/>
      <c r="Q1602" s="87"/>
      <c r="R1602" s="87"/>
      <c r="S1602" s="87"/>
      <c r="T1602" s="88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T1602" s="20" t="s">
        <v>168</v>
      </c>
      <c r="AU1602" s="20" t="s">
        <v>84</v>
      </c>
    </row>
    <row r="1603" s="2" customFormat="1" ht="24.15" customHeight="1">
      <c r="A1603" s="41"/>
      <c r="B1603" s="42"/>
      <c r="C1603" s="208" t="s">
        <v>1446</v>
      </c>
      <c r="D1603" s="208" t="s">
        <v>160</v>
      </c>
      <c r="E1603" s="209" t="s">
        <v>1447</v>
      </c>
      <c r="F1603" s="210" t="s">
        <v>1448</v>
      </c>
      <c r="G1603" s="211" t="s">
        <v>224</v>
      </c>
      <c r="H1603" s="212">
        <v>32.832000000000001</v>
      </c>
      <c r="I1603" s="213"/>
      <c r="J1603" s="214">
        <f>ROUND(I1603*H1603,2)</f>
        <v>0</v>
      </c>
      <c r="K1603" s="210" t="s">
        <v>164</v>
      </c>
      <c r="L1603" s="47"/>
      <c r="M1603" s="215" t="s">
        <v>19</v>
      </c>
      <c r="N1603" s="216" t="s">
        <v>45</v>
      </c>
      <c r="O1603" s="87"/>
      <c r="P1603" s="217">
        <f>O1603*H1603</f>
        <v>0</v>
      </c>
      <c r="Q1603" s="217">
        <v>0</v>
      </c>
      <c r="R1603" s="217">
        <f>Q1603*H1603</f>
        <v>0</v>
      </c>
      <c r="S1603" s="217">
        <v>0</v>
      </c>
      <c r="T1603" s="218">
        <f>S1603*H1603</f>
        <v>0</v>
      </c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R1603" s="219" t="s">
        <v>290</v>
      </c>
      <c r="AT1603" s="219" t="s">
        <v>160</v>
      </c>
      <c r="AU1603" s="219" t="s">
        <v>84</v>
      </c>
      <c r="AY1603" s="20" t="s">
        <v>158</v>
      </c>
      <c r="BE1603" s="220">
        <f>IF(N1603="základní",J1603,0)</f>
        <v>0</v>
      </c>
      <c r="BF1603" s="220">
        <f>IF(N1603="snížená",J1603,0)</f>
        <v>0</v>
      </c>
      <c r="BG1603" s="220">
        <f>IF(N1603="zákl. přenesená",J1603,0)</f>
        <v>0</v>
      </c>
      <c r="BH1603" s="220">
        <f>IF(N1603="sníž. přenesená",J1603,0)</f>
        <v>0</v>
      </c>
      <c r="BI1603" s="220">
        <f>IF(N1603="nulová",J1603,0)</f>
        <v>0</v>
      </c>
      <c r="BJ1603" s="20" t="s">
        <v>82</v>
      </c>
      <c r="BK1603" s="220">
        <f>ROUND(I1603*H1603,2)</f>
        <v>0</v>
      </c>
      <c r="BL1603" s="20" t="s">
        <v>290</v>
      </c>
      <c r="BM1603" s="219" t="s">
        <v>1449</v>
      </c>
    </row>
    <row r="1604" s="2" customFormat="1">
      <c r="A1604" s="41"/>
      <c r="B1604" s="42"/>
      <c r="C1604" s="43"/>
      <c r="D1604" s="221" t="s">
        <v>167</v>
      </c>
      <c r="E1604" s="43"/>
      <c r="F1604" s="222" t="s">
        <v>1448</v>
      </c>
      <c r="G1604" s="43"/>
      <c r="H1604" s="43"/>
      <c r="I1604" s="223"/>
      <c r="J1604" s="43"/>
      <c r="K1604" s="43"/>
      <c r="L1604" s="47"/>
      <c r="M1604" s="224"/>
      <c r="N1604" s="225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167</v>
      </c>
      <c r="AU1604" s="20" t="s">
        <v>84</v>
      </c>
    </row>
    <row r="1605" s="2" customFormat="1">
      <c r="A1605" s="41"/>
      <c r="B1605" s="42"/>
      <c r="C1605" s="43"/>
      <c r="D1605" s="226" t="s">
        <v>168</v>
      </c>
      <c r="E1605" s="43"/>
      <c r="F1605" s="227" t="s">
        <v>1450</v>
      </c>
      <c r="G1605" s="43"/>
      <c r="H1605" s="43"/>
      <c r="I1605" s="223"/>
      <c r="J1605" s="43"/>
      <c r="K1605" s="43"/>
      <c r="L1605" s="47"/>
      <c r="M1605" s="224"/>
      <c r="N1605" s="225"/>
      <c r="O1605" s="87"/>
      <c r="P1605" s="87"/>
      <c r="Q1605" s="87"/>
      <c r="R1605" s="87"/>
      <c r="S1605" s="87"/>
      <c r="T1605" s="88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T1605" s="20" t="s">
        <v>168</v>
      </c>
      <c r="AU1605" s="20" t="s">
        <v>84</v>
      </c>
    </row>
    <row r="1606" s="12" customFormat="1" ht="22.8" customHeight="1">
      <c r="A1606" s="12"/>
      <c r="B1606" s="192"/>
      <c r="C1606" s="193"/>
      <c r="D1606" s="194" t="s">
        <v>73</v>
      </c>
      <c r="E1606" s="206" t="s">
        <v>1451</v>
      </c>
      <c r="F1606" s="206" t="s">
        <v>1452</v>
      </c>
      <c r="G1606" s="193"/>
      <c r="H1606" s="193"/>
      <c r="I1606" s="196"/>
      <c r="J1606" s="207">
        <f>BK1606</f>
        <v>0</v>
      </c>
      <c r="K1606" s="193"/>
      <c r="L1606" s="198"/>
      <c r="M1606" s="199"/>
      <c r="N1606" s="200"/>
      <c r="O1606" s="200"/>
      <c r="P1606" s="201">
        <f>SUM(P1607:P1624)</f>
        <v>0</v>
      </c>
      <c r="Q1606" s="200"/>
      <c r="R1606" s="201">
        <f>SUM(R1607:R1624)</f>
        <v>0</v>
      </c>
      <c r="S1606" s="200"/>
      <c r="T1606" s="202">
        <f>SUM(T1607:T1624)</f>
        <v>0.040349999999999997</v>
      </c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R1606" s="203" t="s">
        <v>84</v>
      </c>
      <c r="AT1606" s="204" t="s">
        <v>73</v>
      </c>
      <c r="AU1606" s="204" t="s">
        <v>82</v>
      </c>
      <c r="AY1606" s="203" t="s">
        <v>158</v>
      </c>
      <c r="BK1606" s="205">
        <f>SUM(BK1607:BK1624)</f>
        <v>0</v>
      </c>
    </row>
    <row r="1607" s="2" customFormat="1" ht="16.5" customHeight="1">
      <c r="A1607" s="41"/>
      <c r="B1607" s="42"/>
      <c r="C1607" s="208" t="s">
        <v>1453</v>
      </c>
      <c r="D1607" s="208" t="s">
        <v>160</v>
      </c>
      <c r="E1607" s="209" t="s">
        <v>1454</v>
      </c>
      <c r="F1607" s="210" t="s">
        <v>1455</v>
      </c>
      <c r="G1607" s="211" t="s">
        <v>1456</v>
      </c>
      <c r="H1607" s="212">
        <v>1</v>
      </c>
      <c r="I1607" s="213"/>
      <c r="J1607" s="214">
        <f>ROUND(I1607*H1607,2)</f>
        <v>0</v>
      </c>
      <c r="K1607" s="210" t="s">
        <v>164</v>
      </c>
      <c r="L1607" s="47"/>
      <c r="M1607" s="215" t="s">
        <v>19</v>
      </c>
      <c r="N1607" s="216" t="s">
        <v>45</v>
      </c>
      <c r="O1607" s="87"/>
      <c r="P1607" s="217">
        <f>O1607*H1607</f>
        <v>0</v>
      </c>
      <c r="Q1607" s="217">
        <v>0</v>
      </c>
      <c r="R1607" s="217">
        <f>Q1607*H1607</f>
        <v>0</v>
      </c>
      <c r="S1607" s="217">
        <v>0.01933</v>
      </c>
      <c r="T1607" s="218">
        <f>S1607*H1607</f>
        <v>0.01933</v>
      </c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R1607" s="219" t="s">
        <v>290</v>
      </c>
      <c r="AT1607" s="219" t="s">
        <v>160</v>
      </c>
      <c r="AU1607" s="219" t="s">
        <v>84</v>
      </c>
      <c r="AY1607" s="20" t="s">
        <v>158</v>
      </c>
      <c r="BE1607" s="220">
        <f>IF(N1607="základní",J1607,0)</f>
        <v>0</v>
      </c>
      <c r="BF1607" s="220">
        <f>IF(N1607="snížená",J1607,0)</f>
        <v>0</v>
      </c>
      <c r="BG1607" s="220">
        <f>IF(N1607="zákl. přenesená",J1607,0)</f>
        <v>0</v>
      </c>
      <c r="BH1607" s="220">
        <f>IF(N1607="sníž. přenesená",J1607,0)</f>
        <v>0</v>
      </c>
      <c r="BI1607" s="220">
        <f>IF(N1607="nulová",J1607,0)</f>
        <v>0</v>
      </c>
      <c r="BJ1607" s="20" t="s">
        <v>82</v>
      </c>
      <c r="BK1607" s="220">
        <f>ROUND(I1607*H1607,2)</f>
        <v>0</v>
      </c>
      <c r="BL1607" s="20" t="s">
        <v>290</v>
      </c>
      <c r="BM1607" s="219" t="s">
        <v>1457</v>
      </c>
    </row>
    <row r="1608" s="2" customFormat="1">
      <c r="A1608" s="41"/>
      <c r="B1608" s="42"/>
      <c r="C1608" s="43"/>
      <c r="D1608" s="221" t="s">
        <v>167</v>
      </c>
      <c r="E1608" s="43"/>
      <c r="F1608" s="222" t="s">
        <v>1455</v>
      </c>
      <c r="G1608" s="43"/>
      <c r="H1608" s="43"/>
      <c r="I1608" s="223"/>
      <c r="J1608" s="43"/>
      <c r="K1608" s="43"/>
      <c r="L1608" s="47"/>
      <c r="M1608" s="224"/>
      <c r="N1608" s="225"/>
      <c r="O1608" s="87"/>
      <c r="P1608" s="87"/>
      <c r="Q1608" s="87"/>
      <c r="R1608" s="87"/>
      <c r="S1608" s="87"/>
      <c r="T1608" s="88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T1608" s="20" t="s">
        <v>167</v>
      </c>
      <c r="AU1608" s="20" t="s">
        <v>84</v>
      </c>
    </row>
    <row r="1609" s="2" customFormat="1">
      <c r="A1609" s="41"/>
      <c r="B1609" s="42"/>
      <c r="C1609" s="43"/>
      <c r="D1609" s="226" t="s">
        <v>168</v>
      </c>
      <c r="E1609" s="43"/>
      <c r="F1609" s="227" t="s">
        <v>1458</v>
      </c>
      <c r="G1609" s="43"/>
      <c r="H1609" s="43"/>
      <c r="I1609" s="223"/>
      <c r="J1609" s="43"/>
      <c r="K1609" s="43"/>
      <c r="L1609" s="47"/>
      <c r="M1609" s="224"/>
      <c r="N1609" s="225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168</v>
      </c>
      <c r="AU1609" s="20" t="s">
        <v>84</v>
      </c>
    </row>
    <row r="1610" s="13" customFormat="1">
      <c r="A1610" s="13"/>
      <c r="B1610" s="228"/>
      <c r="C1610" s="229"/>
      <c r="D1610" s="221" t="s">
        <v>170</v>
      </c>
      <c r="E1610" s="230" t="s">
        <v>19</v>
      </c>
      <c r="F1610" s="231" t="s">
        <v>1076</v>
      </c>
      <c r="G1610" s="229"/>
      <c r="H1610" s="230" t="s">
        <v>19</v>
      </c>
      <c r="I1610" s="232"/>
      <c r="J1610" s="229"/>
      <c r="K1610" s="229"/>
      <c r="L1610" s="233"/>
      <c r="M1610" s="234"/>
      <c r="N1610" s="235"/>
      <c r="O1610" s="235"/>
      <c r="P1610" s="235"/>
      <c r="Q1610" s="235"/>
      <c r="R1610" s="235"/>
      <c r="S1610" s="235"/>
      <c r="T1610" s="236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7" t="s">
        <v>170</v>
      </c>
      <c r="AU1610" s="237" t="s">
        <v>84</v>
      </c>
      <c r="AV1610" s="13" t="s">
        <v>82</v>
      </c>
      <c r="AW1610" s="13" t="s">
        <v>35</v>
      </c>
      <c r="AX1610" s="13" t="s">
        <v>74</v>
      </c>
      <c r="AY1610" s="237" t="s">
        <v>158</v>
      </c>
    </row>
    <row r="1611" s="14" customFormat="1">
      <c r="A1611" s="14"/>
      <c r="B1611" s="238"/>
      <c r="C1611" s="239"/>
      <c r="D1611" s="221" t="s">
        <v>170</v>
      </c>
      <c r="E1611" s="240" t="s">
        <v>19</v>
      </c>
      <c r="F1611" s="241" t="s">
        <v>397</v>
      </c>
      <c r="G1611" s="239"/>
      <c r="H1611" s="242">
        <v>1</v>
      </c>
      <c r="I1611" s="243"/>
      <c r="J1611" s="239"/>
      <c r="K1611" s="239"/>
      <c r="L1611" s="244"/>
      <c r="M1611" s="245"/>
      <c r="N1611" s="246"/>
      <c r="O1611" s="246"/>
      <c r="P1611" s="246"/>
      <c r="Q1611" s="246"/>
      <c r="R1611" s="246"/>
      <c r="S1611" s="246"/>
      <c r="T1611" s="247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8" t="s">
        <v>170</v>
      </c>
      <c r="AU1611" s="248" t="s">
        <v>84</v>
      </c>
      <c r="AV1611" s="14" t="s">
        <v>84</v>
      </c>
      <c r="AW1611" s="14" t="s">
        <v>35</v>
      </c>
      <c r="AX1611" s="14" t="s">
        <v>74</v>
      </c>
      <c r="AY1611" s="248" t="s">
        <v>158</v>
      </c>
    </row>
    <row r="1612" s="15" customFormat="1">
      <c r="A1612" s="15"/>
      <c r="B1612" s="249"/>
      <c r="C1612" s="250"/>
      <c r="D1612" s="221" t="s">
        <v>170</v>
      </c>
      <c r="E1612" s="251" t="s">
        <v>19</v>
      </c>
      <c r="F1612" s="252" t="s">
        <v>175</v>
      </c>
      <c r="G1612" s="250"/>
      <c r="H1612" s="253">
        <v>1</v>
      </c>
      <c r="I1612" s="254"/>
      <c r="J1612" s="250"/>
      <c r="K1612" s="250"/>
      <c r="L1612" s="255"/>
      <c r="M1612" s="256"/>
      <c r="N1612" s="257"/>
      <c r="O1612" s="257"/>
      <c r="P1612" s="257"/>
      <c r="Q1612" s="257"/>
      <c r="R1612" s="257"/>
      <c r="S1612" s="257"/>
      <c r="T1612" s="258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59" t="s">
        <v>170</v>
      </c>
      <c r="AU1612" s="259" t="s">
        <v>84</v>
      </c>
      <c r="AV1612" s="15" t="s">
        <v>165</v>
      </c>
      <c r="AW1612" s="15" t="s">
        <v>35</v>
      </c>
      <c r="AX1612" s="15" t="s">
        <v>82</v>
      </c>
      <c r="AY1612" s="259" t="s">
        <v>158</v>
      </c>
    </row>
    <row r="1613" s="2" customFormat="1" ht="16.5" customHeight="1">
      <c r="A1613" s="41"/>
      <c r="B1613" s="42"/>
      <c r="C1613" s="208" t="s">
        <v>1459</v>
      </c>
      <c r="D1613" s="208" t="s">
        <v>160</v>
      </c>
      <c r="E1613" s="209" t="s">
        <v>1460</v>
      </c>
      <c r="F1613" s="210" t="s">
        <v>1461</v>
      </c>
      <c r="G1613" s="211" t="s">
        <v>1456</v>
      </c>
      <c r="H1613" s="212">
        <v>1</v>
      </c>
      <c r="I1613" s="213"/>
      <c r="J1613" s="214">
        <f>ROUND(I1613*H1613,2)</f>
        <v>0</v>
      </c>
      <c r="K1613" s="210" t="s">
        <v>164</v>
      </c>
      <c r="L1613" s="47"/>
      <c r="M1613" s="215" t="s">
        <v>19</v>
      </c>
      <c r="N1613" s="216" t="s">
        <v>45</v>
      </c>
      <c r="O1613" s="87"/>
      <c r="P1613" s="217">
        <f>O1613*H1613</f>
        <v>0</v>
      </c>
      <c r="Q1613" s="217">
        <v>0</v>
      </c>
      <c r="R1613" s="217">
        <f>Q1613*H1613</f>
        <v>0</v>
      </c>
      <c r="S1613" s="217">
        <v>0.019460000000000002</v>
      </c>
      <c r="T1613" s="218">
        <f>S1613*H1613</f>
        <v>0.019460000000000002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19" t="s">
        <v>290</v>
      </c>
      <c r="AT1613" s="219" t="s">
        <v>160</v>
      </c>
      <c r="AU1613" s="219" t="s">
        <v>84</v>
      </c>
      <c r="AY1613" s="20" t="s">
        <v>158</v>
      </c>
      <c r="BE1613" s="220">
        <f>IF(N1613="základní",J1613,0)</f>
        <v>0</v>
      </c>
      <c r="BF1613" s="220">
        <f>IF(N1613="snížená",J1613,0)</f>
        <v>0</v>
      </c>
      <c r="BG1613" s="220">
        <f>IF(N1613="zákl. přenesená",J1613,0)</f>
        <v>0</v>
      </c>
      <c r="BH1613" s="220">
        <f>IF(N1613="sníž. přenesená",J1613,0)</f>
        <v>0</v>
      </c>
      <c r="BI1613" s="220">
        <f>IF(N1613="nulová",J1613,0)</f>
        <v>0</v>
      </c>
      <c r="BJ1613" s="20" t="s">
        <v>82</v>
      </c>
      <c r="BK1613" s="220">
        <f>ROUND(I1613*H1613,2)</f>
        <v>0</v>
      </c>
      <c r="BL1613" s="20" t="s">
        <v>290</v>
      </c>
      <c r="BM1613" s="219" t="s">
        <v>1462</v>
      </c>
    </row>
    <row r="1614" s="2" customFormat="1">
      <c r="A1614" s="41"/>
      <c r="B1614" s="42"/>
      <c r="C1614" s="43"/>
      <c r="D1614" s="221" t="s">
        <v>167</v>
      </c>
      <c r="E1614" s="43"/>
      <c r="F1614" s="222" t="s">
        <v>1461</v>
      </c>
      <c r="G1614" s="43"/>
      <c r="H1614" s="43"/>
      <c r="I1614" s="223"/>
      <c r="J1614" s="43"/>
      <c r="K1614" s="43"/>
      <c r="L1614" s="47"/>
      <c r="M1614" s="224"/>
      <c r="N1614" s="225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167</v>
      </c>
      <c r="AU1614" s="20" t="s">
        <v>84</v>
      </c>
    </row>
    <row r="1615" s="2" customFormat="1">
      <c r="A1615" s="41"/>
      <c r="B1615" s="42"/>
      <c r="C1615" s="43"/>
      <c r="D1615" s="226" t="s">
        <v>168</v>
      </c>
      <c r="E1615" s="43"/>
      <c r="F1615" s="227" t="s">
        <v>1463</v>
      </c>
      <c r="G1615" s="43"/>
      <c r="H1615" s="43"/>
      <c r="I1615" s="223"/>
      <c r="J1615" s="43"/>
      <c r="K1615" s="43"/>
      <c r="L1615" s="47"/>
      <c r="M1615" s="224"/>
      <c r="N1615" s="225"/>
      <c r="O1615" s="87"/>
      <c r="P1615" s="87"/>
      <c r="Q1615" s="87"/>
      <c r="R1615" s="87"/>
      <c r="S1615" s="87"/>
      <c r="T1615" s="88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20" t="s">
        <v>168</v>
      </c>
      <c r="AU1615" s="20" t="s">
        <v>84</v>
      </c>
    </row>
    <row r="1616" s="13" customFormat="1">
      <c r="A1616" s="13"/>
      <c r="B1616" s="228"/>
      <c r="C1616" s="229"/>
      <c r="D1616" s="221" t="s">
        <v>170</v>
      </c>
      <c r="E1616" s="230" t="s">
        <v>19</v>
      </c>
      <c r="F1616" s="231" t="s">
        <v>1076</v>
      </c>
      <c r="G1616" s="229"/>
      <c r="H1616" s="230" t="s">
        <v>19</v>
      </c>
      <c r="I1616" s="232"/>
      <c r="J1616" s="229"/>
      <c r="K1616" s="229"/>
      <c r="L1616" s="233"/>
      <c r="M1616" s="234"/>
      <c r="N1616" s="235"/>
      <c r="O1616" s="235"/>
      <c r="P1616" s="235"/>
      <c r="Q1616" s="235"/>
      <c r="R1616" s="235"/>
      <c r="S1616" s="235"/>
      <c r="T1616" s="236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7" t="s">
        <v>170</v>
      </c>
      <c r="AU1616" s="237" t="s">
        <v>84</v>
      </c>
      <c r="AV1616" s="13" t="s">
        <v>82</v>
      </c>
      <c r="AW1616" s="13" t="s">
        <v>35</v>
      </c>
      <c r="AX1616" s="13" t="s">
        <v>74</v>
      </c>
      <c r="AY1616" s="237" t="s">
        <v>158</v>
      </c>
    </row>
    <row r="1617" s="14" customFormat="1">
      <c r="A1617" s="14"/>
      <c r="B1617" s="238"/>
      <c r="C1617" s="239"/>
      <c r="D1617" s="221" t="s">
        <v>170</v>
      </c>
      <c r="E1617" s="240" t="s">
        <v>19</v>
      </c>
      <c r="F1617" s="241" t="s">
        <v>397</v>
      </c>
      <c r="G1617" s="239"/>
      <c r="H1617" s="242">
        <v>1</v>
      </c>
      <c r="I1617" s="243"/>
      <c r="J1617" s="239"/>
      <c r="K1617" s="239"/>
      <c r="L1617" s="244"/>
      <c r="M1617" s="245"/>
      <c r="N1617" s="246"/>
      <c r="O1617" s="246"/>
      <c r="P1617" s="246"/>
      <c r="Q1617" s="246"/>
      <c r="R1617" s="246"/>
      <c r="S1617" s="246"/>
      <c r="T1617" s="247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8" t="s">
        <v>170</v>
      </c>
      <c r="AU1617" s="248" t="s">
        <v>84</v>
      </c>
      <c r="AV1617" s="14" t="s">
        <v>84</v>
      </c>
      <c r="AW1617" s="14" t="s">
        <v>35</v>
      </c>
      <c r="AX1617" s="14" t="s">
        <v>74</v>
      </c>
      <c r="AY1617" s="248" t="s">
        <v>158</v>
      </c>
    </row>
    <row r="1618" s="15" customFormat="1">
      <c r="A1618" s="15"/>
      <c r="B1618" s="249"/>
      <c r="C1618" s="250"/>
      <c r="D1618" s="221" t="s">
        <v>170</v>
      </c>
      <c r="E1618" s="251" t="s">
        <v>19</v>
      </c>
      <c r="F1618" s="252" t="s">
        <v>175</v>
      </c>
      <c r="G1618" s="250"/>
      <c r="H1618" s="253">
        <v>1</v>
      </c>
      <c r="I1618" s="254"/>
      <c r="J1618" s="250"/>
      <c r="K1618" s="250"/>
      <c r="L1618" s="255"/>
      <c r="M1618" s="256"/>
      <c r="N1618" s="257"/>
      <c r="O1618" s="257"/>
      <c r="P1618" s="257"/>
      <c r="Q1618" s="257"/>
      <c r="R1618" s="257"/>
      <c r="S1618" s="257"/>
      <c r="T1618" s="258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59" t="s">
        <v>170</v>
      </c>
      <c r="AU1618" s="259" t="s">
        <v>84</v>
      </c>
      <c r="AV1618" s="15" t="s">
        <v>165</v>
      </c>
      <c r="AW1618" s="15" t="s">
        <v>35</v>
      </c>
      <c r="AX1618" s="15" t="s">
        <v>82</v>
      </c>
      <c r="AY1618" s="259" t="s">
        <v>158</v>
      </c>
    </row>
    <row r="1619" s="2" customFormat="1" ht="16.5" customHeight="1">
      <c r="A1619" s="41"/>
      <c r="B1619" s="42"/>
      <c r="C1619" s="208" t="s">
        <v>1464</v>
      </c>
      <c r="D1619" s="208" t="s">
        <v>160</v>
      </c>
      <c r="E1619" s="209" t="s">
        <v>1465</v>
      </c>
      <c r="F1619" s="210" t="s">
        <v>1466</v>
      </c>
      <c r="G1619" s="211" t="s">
        <v>1456</v>
      </c>
      <c r="H1619" s="212">
        <v>1</v>
      </c>
      <c r="I1619" s="213"/>
      <c r="J1619" s="214">
        <f>ROUND(I1619*H1619,2)</f>
        <v>0</v>
      </c>
      <c r="K1619" s="210" t="s">
        <v>164</v>
      </c>
      <c r="L1619" s="47"/>
      <c r="M1619" s="215" t="s">
        <v>19</v>
      </c>
      <c r="N1619" s="216" t="s">
        <v>45</v>
      </c>
      <c r="O1619" s="87"/>
      <c r="P1619" s="217">
        <f>O1619*H1619</f>
        <v>0</v>
      </c>
      <c r="Q1619" s="217">
        <v>0</v>
      </c>
      <c r="R1619" s="217">
        <f>Q1619*H1619</f>
        <v>0</v>
      </c>
      <c r="S1619" s="217">
        <v>0.00156</v>
      </c>
      <c r="T1619" s="218">
        <f>S1619*H1619</f>
        <v>0.00156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19" t="s">
        <v>290</v>
      </c>
      <c r="AT1619" s="219" t="s">
        <v>160</v>
      </c>
      <c r="AU1619" s="219" t="s">
        <v>84</v>
      </c>
      <c r="AY1619" s="20" t="s">
        <v>158</v>
      </c>
      <c r="BE1619" s="220">
        <f>IF(N1619="základní",J1619,0)</f>
        <v>0</v>
      </c>
      <c r="BF1619" s="220">
        <f>IF(N1619="snížená",J1619,0)</f>
        <v>0</v>
      </c>
      <c r="BG1619" s="220">
        <f>IF(N1619="zákl. přenesená",J1619,0)</f>
        <v>0</v>
      </c>
      <c r="BH1619" s="220">
        <f>IF(N1619="sníž. přenesená",J1619,0)</f>
        <v>0</v>
      </c>
      <c r="BI1619" s="220">
        <f>IF(N1619="nulová",J1619,0)</f>
        <v>0</v>
      </c>
      <c r="BJ1619" s="20" t="s">
        <v>82</v>
      </c>
      <c r="BK1619" s="220">
        <f>ROUND(I1619*H1619,2)</f>
        <v>0</v>
      </c>
      <c r="BL1619" s="20" t="s">
        <v>290</v>
      </c>
      <c r="BM1619" s="219" t="s">
        <v>1467</v>
      </c>
    </row>
    <row r="1620" s="2" customFormat="1">
      <c r="A1620" s="41"/>
      <c r="B1620" s="42"/>
      <c r="C1620" s="43"/>
      <c r="D1620" s="221" t="s">
        <v>167</v>
      </c>
      <c r="E1620" s="43"/>
      <c r="F1620" s="222" t="s">
        <v>1466</v>
      </c>
      <c r="G1620" s="43"/>
      <c r="H1620" s="43"/>
      <c r="I1620" s="223"/>
      <c r="J1620" s="43"/>
      <c r="K1620" s="43"/>
      <c r="L1620" s="47"/>
      <c r="M1620" s="224"/>
      <c r="N1620" s="225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167</v>
      </c>
      <c r="AU1620" s="20" t="s">
        <v>84</v>
      </c>
    </row>
    <row r="1621" s="2" customFormat="1">
      <c r="A1621" s="41"/>
      <c r="B1621" s="42"/>
      <c r="C1621" s="43"/>
      <c r="D1621" s="226" t="s">
        <v>168</v>
      </c>
      <c r="E1621" s="43"/>
      <c r="F1621" s="227" t="s">
        <v>1468</v>
      </c>
      <c r="G1621" s="43"/>
      <c r="H1621" s="43"/>
      <c r="I1621" s="223"/>
      <c r="J1621" s="43"/>
      <c r="K1621" s="43"/>
      <c r="L1621" s="47"/>
      <c r="M1621" s="224"/>
      <c r="N1621" s="225"/>
      <c r="O1621" s="87"/>
      <c r="P1621" s="87"/>
      <c r="Q1621" s="87"/>
      <c r="R1621" s="87"/>
      <c r="S1621" s="87"/>
      <c r="T1621" s="88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T1621" s="20" t="s">
        <v>168</v>
      </c>
      <c r="AU1621" s="20" t="s">
        <v>84</v>
      </c>
    </row>
    <row r="1622" s="13" customFormat="1">
      <c r="A1622" s="13"/>
      <c r="B1622" s="228"/>
      <c r="C1622" s="229"/>
      <c r="D1622" s="221" t="s">
        <v>170</v>
      </c>
      <c r="E1622" s="230" t="s">
        <v>19</v>
      </c>
      <c r="F1622" s="231" t="s">
        <v>1076</v>
      </c>
      <c r="G1622" s="229"/>
      <c r="H1622" s="230" t="s">
        <v>19</v>
      </c>
      <c r="I1622" s="232"/>
      <c r="J1622" s="229"/>
      <c r="K1622" s="229"/>
      <c r="L1622" s="233"/>
      <c r="M1622" s="234"/>
      <c r="N1622" s="235"/>
      <c r="O1622" s="235"/>
      <c r="P1622" s="235"/>
      <c r="Q1622" s="235"/>
      <c r="R1622" s="235"/>
      <c r="S1622" s="235"/>
      <c r="T1622" s="236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7" t="s">
        <v>170</v>
      </c>
      <c r="AU1622" s="237" t="s">
        <v>84</v>
      </c>
      <c r="AV1622" s="13" t="s">
        <v>82</v>
      </c>
      <c r="AW1622" s="13" t="s">
        <v>35</v>
      </c>
      <c r="AX1622" s="13" t="s">
        <v>74</v>
      </c>
      <c r="AY1622" s="237" t="s">
        <v>158</v>
      </c>
    </row>
    <row r="1623" s="14" customFormat="1">
      <c r="A1623" s="14"/>
      <c r="B1623" s="238"/>
      <c r="C1623" s="239"/>
      <c r="D1623" s="221" t="s">
        <v>170</v>
      </c>
      <c r="E1623" s="240" t="s">
        <v>19</v>
      </c>
      <c r="F1623" s="241" t="s">
        <v>397</v>
      </c>
      <c r="G1623" s="239"/>
      <c r="H1623" s="242">
        <v>1</v>
      </c>
      <c r="I1623" s="243"/>
      <c r="J1623" s="239"/>
      <c r="K1623" s="239"/>
      <c r="L1623" s="244"/>
      <c r="M1623" s="245"/>
      <c r="N1623" s="246"/>
      <c r="O1623" s="246"/>
      <c r="P1623" s="246"/>
      <c r="Q1623" s="246"/>
      <c r="R1623" s="246"/>
      <c r="S1623" s="246"/>
      <c r="T1623" s="24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8" t="s">
        <v>170</v>
      </c>
      <c r="AU1623" s="248" t="s">
        <v>84</v>
      </c>
      <c r="AV1623" s="14" t="s">
        <v>84</v>
      </c>
      <c r="AW1623" s="14" t="s">
        <v>35</v>
      </c>
      <c r="AX1623" s="14" t="s">
        <v>74</v>
      </c>
      <c r="AY1623" s="248" t="s">
        <v>158</v>
      </c>
    </row>
    <row r="1624" s="15" customFormat="1">
      <c r="A1624" s="15"/>
      <c r="B1624" s="249"/>
      <c r="C1624" s="250"/>
      <c r="D1624" s="221" t="s">
        <v>170</v>
      </c>
      <c r="E1624" s="251" t="s">
        <v>19</v>
      </c>
      <c r="F1624" s="252" t="s">
        <v>175</v>
      </c>
      <c r="G1624" s="250"/>
      <c r="H1624" s="253">
        <v>1</v>
      </c>
      <c r="I1624" s="254"/>
      <c r="J1624" s="250"/>
      <c r="K1624" s="250"/>
      <c r="L1624" s="255"/>
      <c r="M1624" s="256"/>
      <c r="N1624" s="257"/>
      <c r="O1624" s="257"/>
      <c r="P1624" s="257"/>
      <c r="Q1624" s="257"/>
      <c r="R1624" s="257"/>
      <c r="S1624" s="257"/>
      <c r="T1624" s="258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59" t="s">
        <v>170</v>
      </c>
      <c r="AU1624" s="259" t="s">
        <v>84</v>
      </c>
      <c r="AV1624" s="15" t="s">
        <v>165</v>
      </c>
      <c r="AW1624" s="15" t="s">
        <v>35</v>
      </c>
      <c r="AX1624" s="15" t="s">
        <v>82</v>
      </c>
      <c r="AY1624" s="259" t="s">
        <v>158</v>
      </c>
    </row>
    <row r="1625" s="12" customFormat="1" ht="22.8" customHeight="1">
      <c r="A1625" s="12"/>
      <c r="B1625" s="192"/>
      <c r="C1625" s="193"/>
      <c r="D1625" s="194" t="s">
        <v>73</v>
      </c>
      <c r="E1625" s="206" t="s">
        <v>1469</v>
      </c>
      <c r="F1625" s="206" t="s">
        <v>1470</v>
      </c>
      <c r="G1625" s="193"/>
      <c r="H1625" s="193"/>
      <c r="I1625" s="196"/>
      <c r="J1625" s="207">
        <f>BK1625</f>
        <v>0</v>
      </c>
      <c r="K1625" s="193"/>
      <c r="L1625" s="198"/>
      <c r="M1625" s="199"/>
      <c r="N1625" s="200"/>
      <c r="O1625" s="200"/>
      <c r="P1625" s="201">
        <f>SUM(P1626:P1628)</f>
        <v>0</v>
      </c>
      <c r="Q1625" s="200"/>
      <c r="R1625" s="201">
        <f>SUM(R1626:R1628)</f>
        <v>0</v>
      </c>
      <c r="S1625" s="200"/>
      <c r="T1625" s="202">
        <f>SUM(T1626:T1628)</f>
        <v>0</v>
      </c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R1625" s="203" t="s">
        <v>84</v>
      </c>
      <c r="AT1625" s="204" t="s">
        <v>73</v>
      </c>
      <c r="AU1625" s="204" t="s">
        <v>82</v>
      </c>
      <c r="AY1625" s="203" t="s">
        <v>158</v>
      </c>
      <c r="BK1625" s="205">
        <f>SUM(BK1626:BK1628)</f>
        <v>0</v>
      </c>
    </row>
    <row r="1626" s="2" customFormat="1" ht="16.5" customHeight="1">
      <c r="A1626" s="41"/>
      <c r="B1626" s="42"/>
      <c r="C1626" s="208" t="s">
        <v>1471</v>
      </c>
      <c r="D1626" s="208" t="s">
        <v>160</v>
      </c>
      <c r="E1626" s="209" t="s">
        <v>1472</v>
      </c>
      <c r="F1626" s="210" t="s">
        <v>1473</v>
      </c>
      <c r="G1626" s="211" t="s">
        <v>316</v>
      </c>
      <c r="H1626" s="212">
        <v>0</v>
      </c>
      <c r="I1626" s="213"/>
      <c r="J1626" s="214">
        <f>ROUND(I1626*H1626,2)</f>
        <v>0</v>
      </c>
      <c r="K1626" s="210" t="s">
        <v>164</v>
      </c>
      <c r="L1626" s="47"/>
      <c r="M1626" s="215" t="s">
        <v>19</v>
      </c>
      <c r="N1626" s="216" t="s">
        <v>45</v>
      </c>
      <c r="O1626" s="87"/>
      <c r="P1626" s="217">
        <f>O1626*H1626</f>
        <v>0</v>
      </c>
      <c r="Q1626" s="217">
        <v>0</v>
      </c>
      <c r="R1626" s="217">
        <f>Q1626*H1626</f>
        <v>0</v>
      </c>
      <c r="S1626" s="217">
        <v>0.00020000000000000001</v>
      </c>
      <c r="T1626" s="218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19" t="s">
        <v>290</v>
      </c>
      <c r="AT1626" s="219" t="s">
        <v>160</v>
      </c>
      <c r="AU1626" s="219" t="s">
        <v>84</v>
      </c>
      <c r="AY1626" s="20" t="s">
        <v>158</v>
      </c>
      <c r="BE1626" s="220">
        <f>IF(N1626="základní",J1626,0)</f>
        <v>0</v>
      </c>
      <c r="BF1626" s="220">
        <f>IF(N1626="snížená",J1626,0)</f>
        <v>0</v>
      </c>
      <c r="BG1626" s="220">
        <f>IF(N1626="zákl. přenesená",J1626,0)</f>
        <v>0</v>
      </c>
      <c r="BH1626" s="220">
        <f>IF(N1626="sníž. přenesená",J1626,0)</f>
        <v>0</v>
      </c>
      <c r="BI1626" s="220">
        <f>IF(N1626="nulová",J1626,0)</f>
        <v>0</v>
      </c>
      <c r="BJ1626" s="20" t="s">
        <v>82</v>
      </c>
      <c r="BK1626" s="220">
        <f>ROUND(I1626*H1626,2)</f>
        <v>0</v>
      </c>
      <c r="BL1626" s="20" t="s">
        <v>290</v>
      </c>
      <c r="BM1626" s="219" t="s">
        <v>1474</v>
      </c>
    </row>
    <row r="1627" s="2" customFormat="1">
      <c r="A1627" s="41"/>
      <c r="B1627" s="42"/>
      <c r="C1627" s="43"/>
      <c r="D1627" s="221" t="s">
        <v>167</v>
      </c>
      <c r="E1627" s="43"/>
      <c r="F1627" s="222" t="s">
        <v>1473</v>
      </c>
      <c r="G1627" s="43"/>
      <c r="H1627" s="43"/>
      <c r="I1627" s="223"/>
      <c r="J1627" s="43"/>
      <c r="K1627" s="43"/>
      <c r="L1627" s="47"/>
      <c r="M1627" s="224"/>
      <c r="N1627" s="225"/>
      <c r="O1627" s="87"/>
      <c r="P1627" s="87"/>
      <c r="Q1627" s="87"/>
      <c r="R1627" s="87"/>
      <c r="S1627" s="87"/>
      <c r="T1627" s="88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T1627" s="20" t="s">
        <v>167</v>
      </c>
      <c r="AU1627" s="20" t="s">
        <v>84</v>
      </c>
    </row>
    <row r="1628" s="2" customFormat="1">
      <c r="A1628" s="41"/>
      <c r="B1628" s="42"/>
      <c r="C1628" s="43"/>
      <c r="D1628" s="226" t="s">
        <v>168</v>
      </c>
      <c r="E1628" s="43"/>
      <c r="F1628" s="227" t="s">
        <v>1475</v>
      </c>
      <c r="G1628" s="43"/>
      <c r="H1628" s="43"/>
      <c r="I1628" s="223"/>
      <c r="J1628" s="43"/>
      <c r="K1628" s="43"/>
      <c r="L1628" s="47"/>
      <c r="M1628" s="224"/>
      <c r="N1628" s="225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168</v>
      </c>
      <c r="AU1628" s="20" t="s">
        <v>84</v>
      </c>
    </row>
    <row r="1629" s="12" customFormat="1" ht="22.8" customHeight="1">
      <c r="A1629" s="12"/>
      <c r="B1629" s="192"/>
      <c r="C1629" s="193"/>
      <c r="D1629" s="194" t="s">
        <v>73</v>
      </c>
      <c r="E1629" s="206" t="s">
        <v>1476</v>
      </c>
      <c r="F1629" s="206" t="s">
        <v>1477</v>
      </c>
      <c r="G1629" s="193"/>
      <c r="H1629" s="193"/>
      <c r="I1629" s="196"/>
      <c r="J1629" s="207">
        <f>BK1629</f>
        <v>0</v>
      </c>
      <c r="K1629" s="193"/>
      <c r="L1629" s="198"/>
      <c r="M1629" s="199"/>
      <c r="N1629" s="200"/>
      <c r="O1629" s="200"/>
      <c r="P1629" s="201">
        <f>SUM(P1630:P1643)</f>
        <v>0</v>
      </c>
      <c r="Q1629" s="200"/>
      <c r="R1629" s="201">
        <f>SUM(R1630:R1643)</f>
        <v>0.0017600000000000001</v>
      </c>
      <c r="S1629" s="200"/>
      <c r="T1629" s="202">
        <f>SUM(T1630:T1643)</f>
        <v>0</v>
      </c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R1629" s="203" t="s">
        <v>84</v>
      </c>
      <c r="AT1629" s="204" t="s">
        <v>73</v>
      </c>
      <c r="AU1629" s="204" t="s">
        <v>82</v>
      </c>
      <c r="AY1629" s="203" t="s">
        <v>158</v>
      </c>
      <c r="BK1629" s="205">
        <f>SUM(BK1630:BK1643)</f>
        <v>0</v>
      </c>
    </row>
    <row r="1630" s="2" customFormat="1" ht="16.5" customHeight="1">
      <c r="A1630" s="41"/>
      <c r="B1630" s="42"/>
      <c r="C1630" s="208" t="s">
        <v>1478</v>
      </c>
      <c r="D1630" s="208" t="s">
        <v>160</v>
      </c>
      <c r="E1630" s="209" t="s">
        <v>1479</v>
      </c>
      <c r="F1630" s="210" t="s">
        <v>1480</v>
      </c>
      <c r="G1630" s="211" t="s">
        <v>387</v>
      </c>
      <c r="H1630" s="212">
        <v>4</v>
      </c>
      <c r="I1630" s="213"/>
      <c r="J1630" s="214">
        <f>ROUND(I1630*H1630,2)</f>
        <v>0</v>
      </c>
      <c r="K1630" s="210" t="s">
        <v>164</v>
      </c>
      <c r="L1630" s="47"/>
      <c r="M1630" s="215" t="s">
        <v>19</v>
      </c>
      <c r="N1630" s="216" t="s">
        <v>45</v>
      </c>
      <c r="O1630" s="87"/>
      <c r="P1630" s="217">
        <f>O1630*H1630</f>
        <v>0</v>
      </c>
      <c r="Q1630" s="217">
        <v>0</v>
      </c>
      <c r="R1630" s="217">
        <f>Q1630*H1630</f>
        <v>0</v>
      </c>
      <c r="S1630" s="217">
        <v>0</v>
      </c>
      <c r="T1630" s="218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19" t="s">
        <v>290</v>
      </c>
      <c r="AT1630" s="219" t="s">
        <v>160</v>
      </c>
      <c r="AU1630" s="219" t="s">
        <v>84</v>
      </c>
      <c r="AY1630" s="20" t="s">
        <v>158</v>
      </c>
      <c r="BE1630" s="220">
        <f>IF(N1630="základní",J1630,0)</f>
        <v>0</v>
      </c>
      <c r="BF1630" s="220">
        <f>IF(N1630="snížená",J1630,0)</f>
        <v>0</v>
      </c>
      <c r="BG1630" s="220">
        <f>IF(N1630="zákl. přenesená",J1630,0)</f>
        <v>0</v>
      </c>
      <c r="BH1630" s="220">
        <f>IF(N1630="sníž. přenesená",J1630,0)</f>
        <v>0</v>
      </c>
      <c r="BI1630" s="220">
        <f>IF(N1630="nulová",J1630,0)</f>
        <v>0</v>
      </c>
      <c r="BJ1630" s="20" t="s">
        <v>82</v>
      </c>
      <c r="BK1630" s="220">
        <f>ROUND(I1630*H1630,2)</f>
        <v>0</v>
      </c>
      <c r="BL1630" s="20" t="s">
        <v>290</v>
      </c>
      <c r="BM1630" s="219" t="s">
        <v>1481</v>
      </c>
    </row>
    <row r="1631" s="2" customFormat="1">
      <c r="A1631" s="41"/>
      <c r="B1631" s="42"/>
      <c r="C1631" s="43"/>
      <c r="D1631" s="221" t="s">
        <v>167</v>
      </c>
      <c r="E1631" s="43"/>
      <c r="F1631" s="222" t="s">
        <v>1480</v>
      </c>
      <c r="G1631" s="43"/>
      <c r="H1631" s="43"/>
      <c r="I1631" s="223"/>
      <c r="J1631" s="43"/>
      <c r="K1631" s="43"/>
      <c r="L1631" s="47"/>
      <c r="M1631" s="224"/>
      <c r="N1631" s="225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167</v>
      </c>
      <c r="AU1631" s="20" t="s">
        <v>84</v>
      </c>
    </row>
    <row r="1632" s="2" customFormat="1">
      <c r="A1632" s="41"/>
      <c r="B1632" s="42"/>
      <c r="C1632" s="43"/>
      <c r="D1632" s="226" t="s">
        <v>168</v>
      </c>
      <c r="E1632" s="43"/>
      <c r="F1632" s="227" t="s">
        <v>1482</v>
      </c>
      <c r="G1632" s="43"/>
      <c r="H1632" s="43"/>
      <c r="I1632" s="223"/>
      <c r="J1632" s="43"/>
      <c r="K1632" s="43"/>
      <c r="L1632" s="47"/>
      <c r="M1632" s="224"/>
      <c r="N1632" s="225"/>
      <c r="O1632" s="87"/>
      <c r="P1632" s="87"/>
      <c r="Q1632" s="87"/>
      <c r="R1632" s="87"/>
      <c r="S1632" s="87"/>
      <c r="T1632" s="88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T1632" s="20" t="s">
        <v>168</v>
      </c>
      <c r="AU1632" s="20" t="s">
        <v>84</v>
      </c>
    </row>
    <row r="1633" s="13" customFormat="1">
      <c r="A1633" s="13"/>
      <c r="B1633" s="228"/>
      <c r="C1633" s="229"/>
      <c r="D1633" s="221" t="s">
        <v>170</v>
      </c>
      <c r="E1633" s="230" t="s">
        <v>19</v>
      </c>
      <c r="F1633" s="231" t="s">
        <v>276</v>
      </c>
      <c r="G1633" s="229"/>
      <c r="H1633" s="230" t="s">
        <v>19</v>
      </c>
      <c r="I1633" s="232"/>
      <c r="J1633" s="229"/>
      <c r="K1633" s="229"/>
      <c r="L1633" s="233"/>
      <c r="M1633" s="234"/>
      <c r="N1633" s="235"/>
      <c r="O1633" s="235"/>
      <c r="P1633" s="235"/>
      <c r="Q1633" s="235"/>
      <c r="R1633" s="235"/>
      <c r="S1633" s="235"/>
      <c r="T1633" s="236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7" t="s">
        <v>170</v>
      </c>
      <c r="AU1633" s="237" t="s">
        <v>84</v>
      </c>
      <c r="AV1633" s="13" t="s">
        <v>82</v>
      </c>
      <c r="AW1633" s="13" t="s">
        <v>35</v>
      </c>
      <c r="AX1633" s="13" t="s">
        <v>74</v>
      </c>
      <c r="AY1633" s="237" t="s">
        <v>158</v>
      </c>
    </row>
    <row r="1634" s="14" customFormat="1">
      <c r="A1634" s="14"/>
      <c r="B1634" s="238"/>
      <c r="C1634" s="239"/>
      <c r="D1634" s="221" t="s">
        <v>170</v>
      </c>
      <c r="E1634" s="240" t="s">
        <v>19</v>
      </c>
      <c r="F1634" s="241" t="s">
        <v>1483</v>
      </c>
      <c r="G1634" s="239"/>
      <c r="H1634" s="242">
        <v>4</v>
      </c>
      <c r="I1634" s="243"/>
      <c r="J1634" s="239"/>
      <c r="K1634" s="239"/>
      <c r="L1634" s="244"/>
      <c r="M1634" s="245"/>
      <c r="N1634" s="246"/>
      <c r="O1634" s="246"/>
      <c r="P1634" s="246"/>
      <c r="Q1634" s="246"/>
      <c r="R1634" s="246"/>
      <c r="S1634" s="246"/>
      <c r="T1634" s="247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48" t="s">
        <v>170</v>
      </c>
      <c r="AU1634" s="248" t="s">
        <v>84</v>
      </c>
      <c r="AV1634" s="14" t="s">
        <v>84</v>
      </c>
      <c r="AW1634" s="14" t="s">
        <v>35</v>
      </c>
      <c r="AX1634" s="14" t="s">
        <v>74</v>
      </c>
      <c r="AY1634" s="248" t="s">
        <v>158</v>
      </c>
    </row>
    <row r="1635" s="15" customFormat="1">
      <c r="A1635" s="15"/>
      <c r="B1635" s="249"/>
      <c r="C1635" s="250"/>
      <c r="D1635" s="221" t="s">
        <v>170</v>
      </c>
      <c r="E1635" s="251" t="s">
        <v>19</v>
      </c>
      <c r="F1635" s="252" t="s">
        <v>175</v>
      </c>
      <c r="G1635" s="250"/>
      <c r="H1635" s="253">
        <v>4</v>
      </c>
      <c r="I1635" s="254"/>
      <c r="J1635" s="250"/>
      <c r="K1635" s="250"/>
      <c r="L1635" s="255"/>
      <c r="M1635" s="256"/>
      <c r="N1635" s="257"/>
      <c r="O1635" s="257"/>
      <c r="P1635" s="257"/>
      <c r="Q1635" s="257"/>
      <c r="R1635" s="257"/>
      <c r="S1635" s="257"/>
      <c r="T1635" s="258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59" t="s">
        <v>170</v>
      </c>
      <c r="AU1635" s="259" t="s">
        <v>84</v>
      </c>
      <c r="AV1635" s="15" t="s">
        <v>165</v>
      </c>
      <c r="AW1635" s="15" t="s">
        <v>35</v>
      </c>
      <c r="AX1635" s="15" t="s">
        <v>82</v>
      </c>
      <c r="AY1635" s="259" t="s">
        <v>158</v>
      </c>
    </row>
    <row r="1636" s="2" customFormat="1" ht="16.5" customHeight="1">
      <c r="A1636" s="41"/>
      <c r="B1636" s="42"/>
      <c r="C1636" s="272" t="s">
        <v>1484</v>
      </c>
      <c r="D1636" s="272" t="s">
        <v>244</v>
      </c>
      <c r="E1636" s="273" t="s">
        <v>1485</v>
      </c>
      <c r="F1636" s="274" t="s">
        <v>1486</v>
      </c>
      <c r="G1636" s="275" t="s">
        <v>387</v>
      </c>
      <c r="H1636" s="276">
        <v>4</v>
      </c>
      <c r="I1636" s="277"/>
      <c r="J1636" s="278">
        <f>ROUND(I1636*H1636,2)</f>
        <v>0</v>
      </c>
      <c r="K1636" s="274" t="s">
        <v>164</v>
      </c>
      <c r="L1636" s="279"/>
      <c r="M1636" s="280" t="s">
        <v>19</v>
      </c>
      <c r="N1636" s="281" t="s">
        <v>45</v>
      </c>
      <c r="O1636" s="87"/>
      <c r="P1636" s="217">
        <f>O1636*H1636</f>
        <v>0</v>
      </c>
      <c r="Q1636" s="217">
        <v>0.00044000000000000002</v>
      </c>
      <c r="R1636" s="217">
        <f>Q1636*H1636</f>
        <v>0.0017600000000000001</v>
      </c>
      <c r="S1636" s="217">
        <v>0</v>
      </c>
      <c r="T1636" s="218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19" t="s">
        <v>403</v>
      </c>
      <c r="AT1636" s="219" t="s">
        <v>244</v>
      </c>
      <c r="AU1636" s="219" t="s">
        <v>84</v>
      </c>
      <c r="AY1636" s="20" t="s">
        <v>158</v>
      </c>
      <c r="BE1636" s="220">
        <f>IF(N1636="základní",J1636,0)</f>
        <v>0</v>
      </c>
      <c r="BF1636" s="220">
        <f>IF(N1636="snížená",J1636,0)</f>
        <v>0</v>
      </c>
      <c r="BG1636" s="220">
        <f>IF(N1636="zákl. přenesená",J1636,0)</f>
        <v>0</v>
      </c>
      <c r="BH1636" s="220">
        <f>IF(N1636="sníž. přenesená",J1636,0)</f>
        <v>0</v>
      </c>
      <c r="BI1636" s="220">
        <f>IF(N1636="nulová",J1636,0)</f>
        <v>0</v>
      </c>
      <c r="BJ1636" s="20" t="s">
        <v>82</v>
      </c>
      <c r="BK1636" s="220">
        <f>ROUND(I1636*H1636,2)</f>
        <v>0</v>
      </c>
      <c r="BL1636" s="20" t="s">
        <v>290</v>
      </c>
      <c r="BM1636" s="219" t="s">
        <v>1487</v>
      </c>
    </row>
    <row r="1637" s="2" customFormat="1">
      <c r="A1637" s="41"/>
      <c r="B1637" s="42"/>
      <c r="C1637" s="43"/>
      <c r="D1637" s="221" t="s">
        <v>167</v>
      </c>
      <c r="E1637" s="43"/>
      <c r="F1637" s="222" t="s">
        <v>1486</v>
      </c>
      <c r="G1637" s="43"/>
      <c r="H1637" s="43"/>
      <c r="I1637" s="223"/>
      <c r="J1637" s="43"/>
      <c r="K1637" s="43"/>
      <c r="L1637" s="47"/>
      <c r="M1637" s="224"/>
      <c r="N1637" s="225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167</v>
      </c>
      <c r="AU1637" s="20" t="s">
        <v>84</v>
      </c>
    </row>
    <row r="1638" s="2" customFormat="1" ht="24.15" customHeight="1">
      <c r="A1638" s="41"/>
      <c r="B1638" s="42"/>
      <c r="C1638" s="208" t="s">
        <v>1488</v>
      </c>
      <c r="D1638" s="208" t="s">
        <v>160</v>
      </c>
      <c r="E1638" s="209" t="s">
        <v>1489</v>
      </c>
      <c r="F1638" s="210" t="s">
        <v>1490</v>
      </c>
      <c r="G1638" s="211" t="s">
        <v>224</v>
      </c>
      <c r="H1638" s="212">
        <v>0.002</v>
      </c>
      <c r="I1638" s="213"/>
      <c r="J1638" s="214">
        <f>ROUND(I1638*H1638,2)</f>
        <v>0</v>
      </c>
      <c r="K1638" s="210" t="s">
        <v>164</v>
      </c>
      <c r="L1638" s="47"/>
      <c r="M1638" s="215" t="s">
        <v>19</v>
      </c>
      <c r="N1638" s="216" t="s">
        <v>45</v>
      </c>
      <c r="O1638" s="87"/>
      <c r="P1638" s="217">
        <f>O1638*H1638</f>
        <v>0</v>
      </c>
      <c r="Q1638" s="217">
        <v>0</v>
      </c>
      <c r="R1638" s="217">
        <f>Q1638*H1638</f>
        <v>0</v>
      </c>
      <c r="S1638" s="217">
        <v>0</v>
      </c>
      <c r="T1638" s="218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19" t="s">
        <v>290</v>
      </c>
      <c r="AT1638" s="219" t="s">
        <v>160</v>
      </c>
      <c r="AU1638" s="219" t="s">
        <v>84</v>
      </c>
      <c r="AY1638" s="20" t="s">
        <v>158</v>
      </c>
      <c r="BE1638" s="220">
        <f>IF(N1638="základní",J1638,0)</f>
        <v>0</v>
      </c>
      <c r="BF1638" s="220">
        <f>IF(N1638="snížená",J1638,0)</f>
        <v>0</v>
      </c>
      <c r="BG1638" s="220">
        <f>IF(N1638="zákl. přenesená",J1638,0)</f>
        <v>0</v>
      </c>
      <c r="BH1638" s="220">
        <f>IF(N1638="sníž. přenesená",J1638,0)</f>
        <v>0</v>
      </c>
      <c r="BI1638" s="220">
        <f>IF(N1638="nulová",J1638,0)</f>
        <v>0</v>
      </c>
      <c r="BJ1638" s="20" t="s">
        <v>82</v>
      </c>
      <c r="BK1638" s="220">
        <f>ROUND(I1638*H1638,2)</f>
        <v>0</v>
      </c>
      <c r="BL1638" s="20" t="s">
        <v>290</v>
      </c>
      <c r="BM1638" s="219" t="s">
        <v>1491</v>
      </c>
    </row>
    <row r="1639" s="2" customFormat="1">
      <c r="A1639" s="41"/>
      <c r="B1639" s="42"/>
      <c r="C1639" s="43"/>
      <c r="D1639" s="221" t="s">
        <v>167</v>
      </c>
      <c r="E1639" s="43"/>
      <c r="F1639" s="222" t="s">
        <v>1490</v>
      </c>
      <c r="G1639" s="43"/>
      <c r="H1639" s="43"/>
      <c r="I1639" s="223"/>
      <c r="J1639" s="43"/>
      <c r="K1639" s="43"/>
      <c r="L1639" s="47"/>
      <c r="M1639" s="224"/>
      <c r="N1639" s="225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167</v>
      </c>
      <c r="AU1639" s="20" t="s">
        <v>84</v>
      </c>
    </row>
    <row r="1640" s="2" customFormat="1">
      <c r="A1640" s="41"/>
      <c r="B1640" s="42"/>
      <c r="C1640" s="43"/>
      <c r="D1640" s="226" t="s">
        <v>168</v>
      </c>
      <c r="E1640" s="43"/>
      <c r="F1640" s="227" t="s">
        <v>1492</v>
      </c>
      <c r="G1640" s="43"/>
      <c r="H1640" s="43"/>
      <c r="I1640" s="223"/>
      <c r="J1640" s="43"/>
      <c r="K1640" s="43"/>
      <c r="L1640" s="47"/>
      <c r="M1640" s="224"/>
      <c r="N1640" s="225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168</v>
      </c>
      <c r="AU1640" s="20" t="s">
        <v>84</v>
      </c>
    </row>
    <row r="1641" s="2" customFormat="1" ht="24.15" customHeight="1">
      <c r="A1641" s="41"/>
      <c r="B1641" s="42"/>
      <c r="C1641" s="208" t="s">
        <v>1493</v>
      </c>
      <c r="D1641" s="208" t="s">
        <v>160</v>
      </c>
      <c r="E1641" s="209" t="s">
        <v>1494</v>
      </c>
      <c r="F1641" s="210" t="s">
        <v>1495</v>
      </c>
      <c r="G1641" s="211" t="s">
        <v>224</v>
      </c>
      <c r="H1641" s="212">
        <v>0.002</v>
      </c>
      <c r="I1641" s="213"/>
      <c r="J1641" s="214">
        <f>ROUND(I1641*H1641,2)</f>
        <v>0</v>
      </c>
      <c r="K1641" s="210" t="s">
        <v>164</v>
      </c>
      <c r="L1641" s="47"/>
      <c r="M1641" s="215" t="s">
        <v>19</v>
      </c>
      <c r="N1641" s="216" t="s">
        <v>45</v>
      </c>
      <c r="O1641" s="87"/>
      <c r="P1641" s="217">
        <f>O1641*H1641</f>
        <v>0</v>
      </c>
      <c r="Q1641" s="217">
        <v>0</v>
      </c>
      <c r="R1641" s="217">
        <f>Q1641*H1641</f>
        <v>0</v>
      </c>
      <c r="S1641" s="217">
        <v>0</v>
      </c>
      <c r="T1641" s="218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19" t="s">
        <v>290</v>
      </c>
      <c r="AT1641" s="219" t="s">
        <v>160</v>
      </c>
      <c r="AU1641" s="219" t="s">
        <v>84</v>
      </c>
      <c r="AY1641" s="20" t="s">
        <v>158</v>
      </c>
      <c r="BE1641" s="220">
        <f>IF(N1641="základní",J1641,0)</f>
        <v>0</v>
      </c>
      <c r="BF1641" s="220">
        <f>IF(N1641="snížená",J1641,0)</f>
        <v>0</v>
      </c>
      <c r="BG1641" s="220">
        <f>IF(N1641="zákl. přenesená",J1641,0)</f>
        <v>0</v>
      </c>
      <c r="BH1641" s="220">
        <f>IF(N1641="sníž. přenesená",J1641,0)</f>
        <v>0</v>
      </c>
      <c r="BI1641" s="220">
        <f>IF(N1641="nulová",J1641,0)</f>
        <v>0</v>
      </c>
      <c r="BJ1641" s="20" t="s">
        <v>82</v>
      </c>
      <c r="BK1641" s="220">
        <f>ROUND(I1641*H1641,2)</f>
        <v>0</v>
      </c>
      <c r="BL1641" s="20" t="s">
        <v>290</v>
      </c>
      <c r="BM1641" s="219" t="s">
        <v>1496</v>
      </c>
    </row>
    <row r="1642" s="2" customFormat="1">
      <c r="A1642" s="41"/>
      <c r="B1642" s="42"/>
      <c r="C1642" s="43"/>
      <c r="D1642" s="221" t="s">
        <v>167</v>
      </c>
      <c r="E1642" s="43"/>
      <c r="F1642" s="222" t="s">
        <v>1495</v>
      </c>
      <c r="G1642" s="43"/>
      <c r="H1642" s="43"/>
      <c r="I1642" s="223"/>
      <c r="J1642" s="43"/>
      <c r="K1642" s="43"/>
      <c r="L1642" s="47"/>
      <c r="M1642" s="224"/>
      <c r="N1642" s="225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167</v>
      </c>
      <c r="AU1642" s="20" t="s">
        <v>84</v>
      </c>
    </row>
    <row r="1643" s="2" customFormat="1">
      <c r="A1643" s="41"/>
      <c r="B1643" s="42"/>
      <c r="C1643" s="43"/>
      <c r="D1643" s="226" t="s">
        <v>168</v>
      </c>
      <c r="E1643" s="43"/>
      <c r="F1643" s="227" t="s">
        <v>1497</v>
      </c>
      <c r="G1643" s="43"/>
      <c r="H1643" s="43"/>
      <c r="I1643" s="223"/>
      <c r="J1643" s="43"/>
      <c r="K1643" s="43"/>
      <c r="L1643" s="47"/>
      <c r="M1643" s="224"/>
      <c r="N1643" s="225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168</v>
      </c>
      <c r="AU1643" s="20" t="s">
        <v>84</v>
      </c>
    </row>
    <row r="1644" s="12" customFormat="1" ht="22.8" customHeight="1">
      <c r="A1644" s="12"/>
      <c r="B1644" s="192"/>
      <c r="C1644" s="193"/>
      <c r="D1644" s="194" t="s">
        <v>73</v>
      </c>
      <c r="E1644" s="206" t="s">
        <v>1498</v>
      </c>
      <c r="F1644" s="206" t="s">
        <v>1499</v>
      </c>
      <c r="G1644" s="193"/>
      <c r="H1644" s="193"/>
      <c r="I1644" s="196"/>
      <c r="J1644" s="207">
        <f>BK1644</f>
        <v>0</v>
      </c>
      <c r="K1644" s="193"/>
      <c r="L1644" s="198"/>
      <c r="M1644" s="199"/>
      <c r="N1644" s="200"/>
      <c r="O1644" s="200"/>
      <c r="P1644" s="201">
        <f>SUM(P1645:P1663)</f>
        <v>0</v>
      </c>
      <c r="Q1644" s="200"/>
      <c r="R1644" s="201">
        <f>SUM(R1645:R1663)</f>
        <v>0.032108400000000002</v>
      </c>
      <c r="S1644" s="200"/>
      <c r="T1644" s="202">
        <f>SUM(T1645:T1663)</f>
        <v>0</v>
      </c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R1644" s="203" t="s">
        <v>84</v>
      </c>
      <c r="AT1644" s="204" t="s">
        <v>73</v>
      </c>
      <c r="AU1644" s="204" t="s">
        <v>82</v>
      </c>
      <c r="AY1644" s="203" t="s">
        <v>158</v>
      </c>
      <c r="BK1644" s="205">
        <f>SUM(BK1645:BK1663)</f>
        <v>0</v>
      </c>
    </row>
    <row r="1645" s="2" customFormat="1" ht="37.8" customHeight="1">
      <c r="A1645" s="41"/>
      <c r="B1645" s="42"/>
      <c r="C1645" s="208" t="s">
        <v>1500</v>
      </c>
      <c r="D1645" s="208" t="s">
        <v>160</v>
      </c>
      <c r="E1645" s="209" t="s">
        <v>1501</v>
      </c>
      <c r="F1645" s="210" t="s">
        <v>1502</v>
      </c>
      <c r="G1645" s="211" t="s">
        <v>105</v>
      </c>
      <c r="H1645" s="212">
        <v>1.0800000000000001</v>
      </c>
      <c r="I1645" s="213"/>
      <c r="J1645" s="214">
        <f>ROUND(I1645*H1645,2)</f>
        <v>0</v>
      </c>
      <c r="K1645" s="210" t="s">
        <v>164</v>
      </c>
      <c r="L1645" s="47"/>
      <c r="M1645" s="215" t="s">
        <v>19</v>
      </c>
      <c r="N1645" s="216" t="s">
        <v>45</v>
      </c>
      <c r="O1645" s="87"/>
      <c r="P1645" s="217">
        <f>O1645*H1645</f>
        <v>0</v>
      </c>
      <c r="Q1645" s="217">
        <v>0.02963</v>
      </c>
      <c r="R1645" s="217">
        <f>Q1645*H1645</f>
        <v>0.032000400000000005</v>
      </c>
      <c r="S1645" s="217">
        <v>0</v>
      </c>
      <c r="T1645" s="218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19" t="s">
        <v>290</v>
      </c>
      <c r="AT1645" s="219" t="s">
        <v>160</v>
      </c>
      <c r="AU1645" s="219" t="s">
        <v>84</v>
      </c>
      <c r="AY1645" s="20" t="s">
        <v>158</v>
      </c>
      <c r="BE1645" s="220">
        <f>IF(N1645="základní",J1645,0)</f>
        <v>0</v>
      </c>
      <c r="BF1645" s="220">
        <f>IF(N1645="snížená",J1645,0)</f>
        <v>0</v>
      </c>
      <c r="BG1645" s="220">
        <f>IF(N1645="zákl. přenesená",J1645,0)</f>
        <v>0</v>
      </c>
      <c r="BH1645" s="220">
        <f>IF(N1645="sníž. přenesená",J1645,0)</f>
        <v>0</v>
      </c>
      <c r="BI1645" s="220">
        <f>IF(N1645="nulová",J1645,0)</f>
        <v>0</v>
      </c>
      <c r="BJ1645" s="20" t="s">
        <v>82</v>
      </c>
      <c r="BK1645" s="220">
        <f>ROUND(I1645*H1645,2)</f>
        <v>0</v>
      </c>
      <c r="BL1645" s="20" t="s">
        <v>290</v>
      </c>
      <c r="BM1645" s="219" t="s">
        <v>1503</v>
      </c>
    </row>
    <row r="1646" s="2" customFormat="1">
      <c r="A1646" s="41"/>
      <c r="B1646" s="42"/>
      <c r="C1646" s="43"/>
      <c r="D1646" s="221" t="s">
        <v>167</v>
      </c>
      <c r="E1646" s="43"/>
      <c r="F1646" s="222" t="s">
        <v>1502</v>
      </c>
      <c r="G1646" s="43"/>
      <c r="H1646" s="43"/>
      <c r="I1646" s="223"/>
      <c r="J1646" s="43"/>
      <c r="K1646" s="43"/>
      <c r="L1646" s="47"/>
      <c r="M1646" s="224"/>
      <c r="N1646" s="225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167</v>
      </c>
      <c r="AU1646" s="20" t="s">
        <v>84</v>
      </c>
    </row>
    <row r="1647" s="2" customFormat="1">
      <c r="A1647" s="41"/>
      <c r="B1647" s="42"/>
      <c r="C1647" s="43"/>
      <c r="D1647" s="226" t="s">
        <v>168</v>
      </c>
      <c r="E1647" s="43"/>
      <c r="F1647" s="227" t="s">
        <v>1504</v>
      </c>
      <c r="G1647" s="43"/>
      <c r="H1647" s="43"/>
      <c r="I1647" s="223"/>
      <c r="J1647" s="43"/>
      <c r="K1647" s="43"/>
      <c r="L1647" s="47"/>
      <c r="M1647" s="224"/>
      <c r="N1647" s="225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168</v>
      </c>
      <c r="AU1647" s="20" t="s">
        <v>84</v>
      </c>
    </row>
    <row r="1648" s="13" customFormat="1">
      <c r="A1648" s="13"/>
      <c r="B1648" s="228"/>
      <c r="C1648" s="229"/>
      <c r="D1648" s="221" t="s">
        <v>170</v>
      </c>
      <c r="E1648" s="230" t="s">
        <v>19</v>
      </c>
      <c r="F1648" s="231" t="s">
        <v>276</v>
      </c>
      <c r="G1648" s="229"/>
      <c r="H1648" s="230" t="s">
        <v>19</v>
      </c>
      <c r="I1648" s="232"/>
      <c r="J1648" s="229"/>
      <c r="K1648" s="229"/>
      <c r="L1648" s="233"/>
      <c r="M1648" s="234"/>
      <c r="N1648" s="235"/>
      <c r="O1648" s="235"/>
      <c r="P1648" s="235"/>
      <c r="Q1648" s="235"/>
      <c r="R1648" s="235"/>
      <c r="S1648" s="235"/>
      <c r="T1648" s="236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7" t="s">
        <v>170</v>
      </c>
      <c r="AU1648" s="237" t="s">
        <v>84</v>
      </c>
      <c r="AV1648" s="13" t="s">
        <v>82</v>
      </c>
      <c r="AW1648" s="13" t="s">
        <v>35</v>
      </c>
      <c r="AX1648" s="13" t="s">
        <v>74</v>
      </c>
      <c r="AY1648" s="237" t="s">
        <v>158</v>
      </c>
    </row>
    <row r="1649" s="13" customFormat="1">
      <c r="A1649" s="13"/>
      <c r="B1649" s="228"/>
      <c r="C1649" s="229"/>
      <c r="D1649" s="221" t="s">
        <v>170</v>
      </c>
      <c r="E1649" s="230" t="s">
        <v>19</v>
      </c>
      <c r="F1649" s="231" t="s">
        <v>586</v>
      </c>
      <c r="G1649" s="229"/>
      <c r="H1649" s="230" t="s">
        <v>19</v>
      </c>
      <c r="I1649" s="232"/>
      <c r="J1649" s="229"/>
      <c r="K1649" s="229"/>
      <c r="L1649" s="233"/>
      <c r="M1649" s="234"/>
      <c r="N1649" s="235"/>
      <c r="O1649" s="235"/>
      <c r="P1649" s="235"/>
      <c r="Q1649" s="235"/>
      <c r="R1649" s="235"/>
      <c r="S1649" s="235"/>
      <c r="T1649" s="236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7" t="s">
        <v>170</v>
      </c>
      <c r="AU1649" s="237" t="s">
        <v>84</v>
      </c>
      <c r="AV1649" s="13" t="s">
        <v>82</v>
      </c>
      <c r="AW1649" s="13" t="s">
        <v>35</v>
      </c>
      <c r="AX1649" s="13" t="s">
        <v>74</v>
      </c>
      <c r="AY1649" s="237" t="s">
        <v>158</v>
      </c>
    </row>
    <row r="1650" s="14" customFormat="1">
      <c r="A1650" s="14"/>
      <c r="B1650" s="238"/>
      <c r="C1650" s="239"/>
      <c r="D1650" s="221" t="s">
        <v>170</v>
      </c>
      <c r="E1650" s="240" t="s">
        <v>19</v>
      </c>
      <c r="F1650" s="241" t="s">
        <v>1505</v>
      </c>
      <c r="G1650" s="239"/>
      <c r="H1650" s="242">
        <v>1.0800000000000001</v>
      </c>
      <c r="I1650" s="243"/>
      <c r="J1650" s="239"/>
      <c r="K1650" s="239"/>
      <c r="L1650" s="244"/>
      <c r="M1650" s="245"/>
      <c r="N1650" s="246"/>
      <c r="O1650" s="246"/>
      <c r="P1650" s="246"/>
      <c r="Q1650" s="246"/>
      <c r="R1650" s="246"/>
      <c r="S1650" s="246"/>
      <c r="T1650" s="247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48" t="s">
        <v>170</v>
      </c>
      <c r="AU1650" s="248" t="s">
        <v>84</v>
      </c>
      <c r="AV1650" s="14" t="s">
        <v>84</v>
      </c>
      <c r="AW1650" s="14" t="s">
        <v>35</v>
      </c>
      <c r="AX1650" s="14" t="s">
        <v>74</v>
      </c>
      <c r="AY1650" s="248" t="s">
        <v>158</v>
      </c>
    </row>
    <row r="1651" s="15" customFormat="1">
      <c r="A1651" s="15"/>
      <c r="B1651" s="249"/>
      <c r="C1651" s="250"/>
      <c r="D1651" s="221" t="s">
        <v>170</v>
      </c>
      <c r="E1651" s="251" t="s">
        <v>19</v>
      </c>
      <c r="F1651" s="252" t="s">
        <v>175</v>
      </c>
      <c r="G1651" s="250"/>
      <c r="H1651" s="253">
        <v>1.0800000000000001</v>
      </c>
      <c r="I1651" s="254"/>
      <c r="J1651" s="250"/>
      <c r="K1651" s="250"/>
      <c r="L1651" s="255"/>
      <c r="M1651" s="256"/>
      <c r="N1651" s="257"/>
      <c r="O1651" s="257"/>
      <c r="P1651" s="257"/>
      <c r="Q1651" s="257"/>
      <c r="R1651" s="257"/>
      <c r="S1651" s="257"/>
      <c r="T1651" s="258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9" t="s">
        <v>170</v>
      </c>
      <c r="AU1651" s="259" t="s">
        <v>84</v>
      </c>
      <c r="AV1651" s="15" t="s">
        <v>165</v>
      </c>
      <c r="AW1651" s="15" t="s">
        <v>35</v>
      </c>
      <c r="AX1651" s="15" t="s">
        <v>82</v>
      </c>
      <c r="AY1651" s="259" t="s">
        <v>158</v>
      </c>
    </row>
    <row r="1652" s="2" customFormat="1" ht="24.15" customHeight="1">
      <c r="A1652" s="41"/>
      <c r="B1652" s="42"/>
      <c r="C1652" s="208" t="s">
        <v>1506</v>
      </c>
      <c r="D1652" s="208" t="s">
        <v>160</v>
      </c>
      <c r="E1652" s="209" t="s">
        <v>1507</v>
      </c>
      <c r="F1652" s="210" t="s">
        <v>1508</v>
      </c>
      <c r="G1652" s="211" t="s">
        <v>105</v>
      </c>
      <c r="H1652" s="212">
        <v>1.0800000000000001</v>
      </c>
      <c r="I1652" s="213"/>
      <c r="J1652" s="214">
        <f>ROUND(I1652*H1652,2)</f>
        <v>0</v>
      </c>
      <c r="K1652" s="210" t="s">
        <v>164</v>
      </c>
      <c r="L1652" s="47"/>
      <c r="M1652" s="215" t="s">
        <v>19</v>
      </c>
      <c r="N1652" s="216" t="s">
        <v>45</v>
      </c>
      <c r="O1652" s="87"/>
      <c r="P1652" s="217">
        <f>O1652*H1652</f>
        <v>0</v>
      </c>
      <c r="Q1652" s="217">
        <v>0.00010000000000000001</v>
      </c>
      <c r="R1652" s="217">
        <f>Q1652*H1652</f>
        <v>0.00010800000000000001</v>
      </c>
      <c r="S1652" s="217">
        <v>0</v>
      </c>
      <c r="T1652" s="218">
        <f>S1652*H1652</f>
        <v>0</v>
      </c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R1652" s="219" t="s">
        <v>290</v>
      </c>
      <c r="AT1652" s="219" t="s">
        <v>160</v>
      </c>
      <c r="AU1652" s="219" t="s">
        <v>84</v>
      </c>
      <c r="AY1652" s="20" t="s">
        <v>158</v>
      </c>
      <c r="BE1652" s="220">
        <f>IF(N1652="základní",J1652,0)</f>
        <v>0</v>
      </c>
      <c r="BF1652" s="220">
        <f>IF(N1652="snížená",J1652,0)</f>
        <v>0</v>
      </c>
      <c r="BG1652" s="220">
        <f>IF(N1652="zákl. přenesená",J1652,0)</f>
        <v>0</v>
      </c>
      <c r="BH1652" s="220">
        <f>IF(N1652="sníž. přenesená",J1652,0)</f>
        <v>0</v>
      </c>
      <c r="BI1652" s="220">
        <f>IF(N1652="nulová",J1652,0)</f>
        <v>0</v>
      </c>
      <c r="BJ1652" s="20" t="s">
        <v>82</v>
      </c>
      <c r="BK1652" s="220">
        <f>ROUND(I1652*H1652,2)</f>
        <v>0</v>
      </c>
      <c r="BL1652" s="20" t="s">
        <v>290</v>
      </c>
      <c r="BM1652" s="219" t="s">
        <v>1509</v>
      </c>
    </row>
    <row r="1653" s="2" customFormat="1">
      <c r="A1653" s="41"/>
      <c r="B1653" s="42"/>
      <c r="C1653" s="43"/>
      <c r="D1653" s="221" t="s">
        <v>167</v>
      </c>
      <c r="E1653" s="43"/>
      <c r="F1653" s="222" t="s">
        <v>1508</v>
      </c>
      <c r="G1653" s="43"/>
      <c r="H1653" s="43"/>
      <c r="I1653" s="223"/>
      <c r="J1653" s="43"/>
      <c r="K1653" s="43"/>
      <c r="L1653" s="47"/>
      <c r="M1653" s="224"/>
      <c r="N1653" s="225"/>
      <c r="O1653" s="87"/>
      <c r="P1653" s="87"/>
      <c r="Q1653" s="87"/>
      <c r="R1653" s="87"/>
      <c r="S1653" s="87"/>
      <c r="T1653" s="88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T1653" s="20" t="s">
        <v>167</v>
      </c>
      <c r="AU1653" s="20" t="s">
        <v>84</v>
      </c>
    </row>
    <row r="1654" s="2" customFormat="1">
      <c r="A1654" s="41"/>
      <c r="B1654" s="42"/>
      <c r="C1654" s="43"/>
      <c r="D1654" s="226" t="s">
        <v>168</v>
      </c>
      <c r="E1654" s="43"/>
      <c r="F1654" s="227" t="s">
        <v>1510</v>
      </c>
      <c r="G1654" s="43"/>
      <c r="H1654" s="43"/>
      <c r="I1654" s="223"/>
      <c r="J1654" s="43"/>
      <c r="K1654" s="43"/>
      <c r="L1654" s="47"/>
      <c r="M1654" s="224"/>
      <c r="N1654" s="225"/>
      <c r="O1654" s="87"/>
      <c r="P1654" s="87"/>
      <c r="Q1654" s="87"/>
      <c r="R1654" s="87"/>
      <c r="S1654" s="87"/>
      <c r="T1654" s="88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T1654" s="20" t="s">
        <v>168</v>
      </c>
      <c r="AU1654" s="20" t="s">
        <v>84</v>
      </c>
    </row>
    <row r="1655" s="2" customFormat="1" ht="16.5" customHeight="1">
      <c r="A1655" s="41"/>
      <c r="B1655" s="42"/>
      <c r="C1655" s="208" t="s">
        <v>1511</v>
      </c>
      <c r="D1655" s="208" t="s">
        <v>160</v>
      </c>
      <c r="E1655" s="209" t="s">
        <v>1512</v>
      </c>
      <c r="F1655" s="210" t="s">
        <v>1513</v>
      </c>
      <c r="G1655" s="211" t="s">
        <v>105</v>
      </c>
      <c r="H1655" s="212">
        <v>1.0800000000000001</v>
      </c>
      <c r="I1655" s="213"/>
      <c r="J1655" s="214">
        <f>ROUND(I1655*H1655,2)</f>
        <v>0</v>
      </c>
      <c r="K1655" s="210" t="s">
        <v>164</v>
      </c>
      <c r="L1655" s="47"/>
      <c r="M1655" s="215" t="s">
        <v>19</v>
      </c>
      <c r="N1655" s="216" t="s">
        <v>45</v>
      </c>
      <c r="O1655" s="87"/>
      <c r="P1655" s="217">
        <f>O1655*H1655</f>
        <v>0</v>
      </c>
      <c r="Q1655" s="217">
        <v>0</v>
      </c>
      <c r="R1655" s="217">
        <f>Q1655*H1655</f>
        <v>0</v>
      </c>
      <c r="S1655" s="217">
        <v>0</v>
      </c>
      <c r="T1655" s="218">
        <f>S1655*H1655</f>
        <v>0</v>
      </c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R1655" s="219" t="s">
        <v>290</v>
      </c>
      <c r="AT1655" s="219" t="s">
        <v>160</v>
      </c>
      <c r="AU1655" s="219" t="s">
        <v>84</v>
      </c>
      <c r="AY1655" s="20" t="s">
        <v>158</v>
      </c>
      <c r="BE1655" s="220">
        <f>IF(N1655="základní",J1655,0)</f>
        <v>0</v>
      </c>
      <c r="BF1655" s="220">
        <f>IF(N1655="snížená",J1655,0)</f>
        <v>0</v>
      </c>
      <c r="BG1655" s="220">
        <f>IF(N1655="zákl. přenesená",J1655,0)</f>
        <v>0</v>
      </c>
      <c r="BH1655" s="220">
        <f>IF(N1655="sníž. přenesená",J1655,0)</f>
        <v>0</v>
      </c>
      <c r="BI1655" s="220">
        <f>IF(N1655="nulová",J1655,0)</f>
        <v>0</v>
      </c>
      <c r="BJ1655" s="20" t="s">
        <v>82</v>
      </c>
      <c r="BK1655" s="220">
        <f>ROUND(I1655*H1655,2)</f>
        <v>0</v>
      </c>
      <c r="BL1655" s="20" t="s">
        <v>290</v>
      </c>
      <c r="BM1655" s="219" t="s">
        <v>1514</v>
      </c>
    </row>
    <row r="1656" s="2" customFormat="1">
      <c r="A1656" s="41"/>
      <c r="B1656" s="42"/>
      <c r="C1656" s="43"/>
      <c r="D1656" s="221" t="s">
        <v>167</v>
      </c>
      <c r="E1656" s="43"/>
      <c r="F1656" s="222" t="s">
        <v>1513</v>
      </c>
      <c r="G1656" s="43"/>
      <c r="H1656" s="43"/>
      <c r="I1656" s="223"/>
      <c r="J1656" s="43"/>
      <c r="K1656" s="43"/>
      <c r="L1656" s="47"/>
      <c r="M1656" s="224"/>
      <c r="N1656" s="225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T1656" s="20" t="s">
        <v>167</v>
      </c>
      <c r="AU1656" s="20" t="s">
        <v>84</v>
      </c>
    </row>
    <row r="1657" s="2" customFormat="1">
      <c r="A1657" s="41"/>
      <c r="B1657" s="42"/>
      <c r="C1657" s="43"/>
      <c r="D1657" s="226" t="s">
        <v>168</v>
      </c>
      <c r="E1657" s="43"/>
      <c r="F1657" s="227" t="s">
        <v>1515</v>
      </c>
      <c r="G1657" s="43"/>
      <c r="H1657" s="43"/>
      <c r="I1657" s="223"/>
      <c r="J1657" s="43"/>
      <c r="K1657" s="43"/>
      <c r="L1657" s="47"/>
      <c r="M1657" s="224"/>
      <c r="N1657" s="225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168</v>
      </c>
      <c r="AU1657" s="20" t="s">
        <v>84</v>
      </c>
    </row>
    <row r="1658" s="2" customFormat="1" ht="37.8" customHeight="1">
      <c r="A1658" s="41"/>
      <c r="B1658" s="42"/>
      <c r="C1658" s="208" t="s">
        <v>1516</v>
      </c>
      <c r="D1658" s="208" t="s">
        <v>160</v>
      </c>
      <c r="E1658" s="209" t="s">
        <v>1517</v>
      </c>
      <c r="F1658" s="210" t="s">
        <v>1518</v>
      </c>
      <c r="G1658" s="211" t="s">
        <v>224</v>
      </c>
      <c r="H1658" s="212">
        <v>0.032000000000000001</v>
      </c>
      <c r="I1658" s="213"/>
      <c r="J1658" s="214">
        <f>ROUND(I1658*H1658,2)</f>
        <v>0</v>
      </c>
      <c r="K1658" s="210" t="s">
        <v>164</v>
      </c>
      <c r="L1658" s="47"/>
      <c r="M1658" s="215" t="s">
        <v>19</v>
      </c>
      <c r="N1658" s="216" t="s">
        <v>45</v>
      </c>
      <c r="O1658" s="87"/>
      <c r="P1658" s="217">
        <f>O1658*H1658</f>
        <v>0</v>
      </c>
      <c r="Q1658" s="217">
        <v>0</v>
      </c>
      <c r="R1658" s="217">
        <f>Q1658*H1658</f>
        <v>0</v>
      </c>
      <c r="S1658" s="217">
        <v>0</v>
      </c>
      <c r="T1658" s="218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19" t="s">
        <v>290</v>
      </c>
      <c r="AT1658" s="219" t="s">
        <v>160</v>
      </c>
      <c r="AU1658" s="219" t="s">
        <v>84</v>
      </c>
      <c r="AY1658" s="20" t="s">
        <v>158</v>
      </c>
      <c r="BE1658" s="220">
        <f>IF(N1658="základní",J1658,0)</f>
        <v>0</v>
      </c>
      <c r="BF1658" s="220">
        <f>IF(N1658="snížená",J1658,0)</f>
        <v>0</v>
      </c>
      <c r="BG1658" s="220">
        <f>IF(N1658="zákl. přenesená",J1658,0)</f>
        <v>0</v>
      </c>
      <c r="BH1658" s="220">
        <f>IF(N1658="sníž. přenesená",J1658,0)</f>
        <v>0</v>
      </c>
      <c r="BI1658" s="220">
        <f>IF(N1658="nulová",J1658,0)</f>
        <v>0</v>
      </c>
      <c r="BJ1658" s="20" t="s">
        <v>82</v>
      </c>
      <c r="BK1658" s="220">
        <f>ROUND(I1658*H1658,2)</f>
        <v>0</v>
      </c>
      <c r="BL1658" s="20" t="s">
        <v>290</v>
      </c>
      <c r="BM1658" s="219" t="s">
        <v>1519</v>
      </c>
    </row>
    <row r="1659" s="2" customFormat="1">
      <c r="A1659" s="41"/>
      <c r="B1659" s="42"/>
      <c r="C1659" s="43"/>
      <c r="D1659" s="221" t="s">
        <v>167</v>
      </c>
      <c r="E1659" s="43"/>
      <c r="F1659" s="222" t="s">
        <v>1518</v>
      </c>
      <c r="G1659" s="43"/>
      <c r="H1659" s="43"/>
      <c r="I1659" s="223"/>
      <c r="J1659" s="43"/>
      <c r="K1659" s="43"/>
      <c r="L1659" s="47"/>
      <c r="M1659" s="224"/>
      <c r="N1659" s="225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167</v>
      </c>
      <c r="AU1659" s="20" t="s">
        <v>84</v>
      </c>
    </row>
    <row r="1660" s="2" customFormat="1">
      <c r="A1660" s="41"/>
      <c r="B1660" s="42"/>
      <c r="C1660" s="43"/>
      <c r="D1660" s="226" t="s">
        <v>168</v>
      </c>
      <c r="E1660" s="43"/>
      <c r="F1660" s="227" t="s">
        <v>1520</v>
      </c>
      <c r="G1660" s="43"/>
      <c r="H1660" s="43"/>
      <c r="I1660" s="223"/>
      <c r="J1660" s="43"/>
      <c r="K1660" s="43"/>
      <c r="L1660" s="47"/>
      <c r="M1660" s="224"/>
      <c r="N1660" s="225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168</v>
      </c>
      <c r="AU1660" s="20" t="s">
        <v>84</v>
      </c>
    </row>
    <row r="1661" s="2" customFormat="1" ht="33" customHeight="1">
      <c r="A1661" s="41"/>
      <c r="B1661" s="42"/>
      <c r="C1661" s="208" t="s">
        <v>1521</v>
      </c>
      <c r="D1661" s="208" t="s">
        <v>160</v>
      </c>
      <c r="E1661" s="209" t="s">
        <v>1522</v>
      </c>
      <c r="F1661" s="210" t="s">
        <v>1523</v>
      </c>
      <c r="G1661" s="211" t="s">
        <v>224</v>
      </c>
      <c r="H1661" s="212">
        <v>0.032000000000000001</v>
      </c>
      <c r="I1661" s="213"/>
      <c r="J1661" s="214">
        <f>ROUND(I1661*H1661,2)</f>
        <v>0</v>
      </c>
      <c r="K1661" s="210" t="s">
        <v>164</v>
      </c>
      <c r="L1661" s="47"/>
      <c r="M1661" s="215" t="s">
        <v>19</v>
      </c>
      <c r="N1661" s="216" t="s">
        <v>45</v>
      </c>
      <c r="O1661" s="87"/>
      <c r="P1661" s="217">
        <f>O1661*H1661</f>
        <v>0</v>
      </c>
      <c r="Q1661" s="217">
        <v>0</v>
      </c>
      <c r="R1661" s="217">
        <f>Q1661*H1661</f>
        <v>0</v>
      </c>
      <c r="S1661" s="217">
        <v>0</v>
      </c>
      <c r="T1661" s="218">
        <f>S1661*H1661</f>
        <v>0</v>
      </c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R1661" s="219" t="s">
        <v>290</v>
      </c>
      <c r="AT1661" s="219" t="s">
        <v>160</v>
      </c>
      <c r="AU1661" s="219" t="s">
        <v>84</v>
      </c>
      <c r="AY1661" s="20" t="s">
        <v>158</v>
      </c>
      <c r="BE1661" s="220">
        <f>IF(N1661="základní",J1661,0)</f>
        <v>0</v>
      </c>
      <c r="BF1661" s="220">
        <f>IF(N1661="snížená",J1661,0)</f>
        <v>0</v>
      </c>
      <c r="BG1661" s="220">
        <f>IF(N1661="zákl. přenesená",J1661,0)</f>
        <v>0</v>
      </c>
      <c r="BH1661" s="220">
        <f>IF(N1661="sníž. přenesená",J1661,0)</f>
        <v>0</v>
      </c>
      <c r="BI1661" s="220">
        <f>IF(N1661="nulová",J1661,0)</f>
        <v>0</v>
      </c>
      <c r="BJ1661" s="20" t="s">
        <v>82</v>
      </c>
      <c r="BK1661" s="220">
        <f>ROUND(I1661*H1661,2)</f>
        <v>0</v>
      </c>
      <c r="BL1661" s="20" t="s">
        <v>290</v>
      </c>
      <c r="BM1661" s="219" t="s">
        <v>1524</v>
      </c>
    </row>
    <row r="1662" s="2" customFormat="1">
      <c r="A1662" s="41"/>
      <c r="B1662" s="42"/>
      <c r="C1662" s="43"/>
      <c r="D1662" s="221" t="s">
        <v>167</v>
      </c>
      <c r="E1662" s="43"/>
      <c r="F1662" s="222" t="s">
        <v>1523</v>
      </c>
      <c r="G1662" s="43"/>
      <c r="H1662" s="43"/>
      <c r="I1662" s="223"/>
      <c r="J1662" s="43"/>
      <c r="K1662" s="43"/>
      <c r="L1662" s="47"/>
      <c r="M1662" s="224"/>
      <c r="N1662" s="225"/>
      <c r="O1662" s="87"/>
      <c r="P1662" s="87"/>
      <c r="Q1662" s="87"/>
      <c r="R1662" s="87"/>
      <c r="S1662" s="87"/>
      <c r="T1662" s="88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T1662" s="20" t="s">
        <v>167</v>
      </c>
      <c r="AU1662" s="20" t="s">
        <v>84</v>
      </c>
    </row>
    <row r="1663" s="2" customFormat="1">
      <c r="A1663" s="41"/>
      <c r="B1663" s="42"/>
      <c r="C1663" s="43"/>
      <c r="D1663" s="226" t="s">
        <v>168</v>
      </c>
      <c r="E1663" s="43"/>
      <c r="F1663" s="227" t="s">
        <v>1525</v>
      </c>
      <c r="G1663" s="43"/>
      <c r="H1663" s="43"/>
      <c r="I1663" s="223"/>
      <c r="J1663" s="43"/>
      <c r="K1663" s="43"/>
      <c r="L1663" s="47"/>
      <c r="M1663" s="224"/>
      <c r="N1663" s="225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168</v>
      </c>
      <c r="AU1663" s="20" t="s">
        <v>84</v>
      </c>
    </row>
    <row r="1664" s="12" customFormat="1" ht="22.8" customHeight="1">
      <c r="A1664" s="12"/>
      <c r="B1664" s="192"/>
      <c r="C1664" s="193"/>
      <c r="D1664" s="194" t="s">
        <v>73</v>
      </c>
      <c r="E1664" s="206" t="s">
        <v>1526</v>
      </c>
      <c r="F1664" s="206" t="s">
        <v>1527</v>
      </c>
      <c r="G1664" s="193"/>
      <c r="H1664" s="193"/>
      <c r="I1664" s="196"/>
      <c r="J1664" s="207">
        <f>BK1664</f>
        <v>0</v>
      </c>
      <c r="K1664" s="193"/>
      <c r="L1664" s="198"/>
      <c r="M1664" s="199"/>
      <c r="N1664" s="200"/>
      <c r="O1664" s="200"/>
      <c r="P1664" s="201">
        <f>SUM(P1665:P1683)</f>
        <v>0</v>
      </c>
      <c r="Q1664" s="200"/>
      <c r="R1664" s="201">
        <f>SUM(R1665:R1683)</f>
        <v>0.012936</v>
      </c>
      <c r="S1664" s="200"/>
      <c r="T1664" s="202">
        <f>SUM(T1665:T1683)</f>
        <v>0.012474000000000001</v>
      </c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R1664" s="203" t="s">
        <v>84</v>
      </c>
      <c r="AT1664" s="204" t="s">
        <v>73</v>
      </c>
      <c r="AU1664" s="204" t="s">
        <v>82</v>
      </c>
      <c r="AY1664" s="203" t="s">
        <v>158</v>
      </c>
      <c r="BK1664" s="205">
        <f>SUM(BK1665:BK1683)</f>
        <v>0</v>
      </c>
    </row>
    <row r="1665" s="2" customFormat="1" ht="16.5" customHeight="1">
      <c r="A1665" s="41"/>
      <c r="B1665" s="42"/>
      <c r="C1665" s="208" t="s">
        <v>1528</v>
      </c>
      <c r="D1665" s="208" t="s">
        <v>160</v>
      </c>
      <c r="E1665" s="209" t="s">
        <v>1529</v>
      </c>
      <c r="F1665" s="210" t="s">
        <v>1530</v>
      </c>
      <c r="G1665" s="211" t="s">
        <v>105</v>
      </c>
      <c r="H1665" s="212">
        <v>2.1000000000000001</v>
      </c>
      <c r="I1665" s="213"/>
      <c r="J1665" s="214">
        <f>ROUND(I1665*H1665,2)</f>
        <v>0</v>
      </c>
      <c r="K1665" s="210" t="s">
        <v>164</v>
      </c>
      <c r="L1665" s="47"/>
      <c r="M1665" s="215" t="s">
        <v>19</v>
      </c>
      <c r="N1665" s="216" t="s">
        <v>45</v>
      </c>
      <c r="O1665" s="87"/>
      <c r="P1665" s="217">
        <f>O1665*H1665</f>
        <v>0</v>
      </c>
      <c r="Q1665" s="217">
        <v>0</v>
      </c>
      <c r="R1665" s="217">
        <f>Q1665*H1665</f>
        <v>0</v>
      </c>
      <c r="S1665" s="217">
        <v>0.00594</v>
      </c>
      <c r="T1665" s="218">
        <f>S1665*H1665</f>
        <v>0.012474000000000001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19" t="s">
        <v>290</v>
      </c>
      <c r="AT1665" s="219" t="s">
        <v>160</v>
      </c>
      <c r="AU1665" s="219" t="s">
        <v>84</v>
      </c>
      <c r="AY1665" s="20" t="s">
        <v>158</v>
      </c>
      <c r="BE1665" s="220">
        <f>IF(N1665="základní",J1665,0)</f>
        <v>0</v>
      </c>
      <c r="BF1665" s="220">
        <f>IF(N1665="snížená",J1665,0)</f>
        <v>0</v>
      </c>
      <c r="BG1665" s="220">
        <f>IF(N1665="zákl. přenesená",J1665,0)</f>
        <v>0</v>
      </c>
      <c r="BH1665" s="220">
        <f>IF(N1665="sníž. přenesená",J1665,0)</f>
        <v>0</v>
      </c>
      <c r="BI1665" s="220">
        <f>IF(N1665="nulová",J1665,0)</f>
        <v>0</v>
      </c>
      <c r="BJ1665" s="20" t="s">
        <v>82</v>
      </c>
      <c r="BK1665" s="220">
        <f>ROUND(I1665*H1665,2)</f>
        <v>0</v>
      </c>
      <c r="BL1665" s="20" t="s">
        <v>290</v>
      </c>
      <c r="BM1665" s="219" t="s">
        <v>1531</v>
      </c>
    </row>
    <row r="1666" s="2" customFormat="1">
      <c r="A1666" s="41"/>
      <c r="B1666" s="42"/>
      <c r="C1666" s="43"/>
      <c r="D1666" s="221" t="s">
        <v>167</v>
      </c>
      <c r="E1666" s="43"/>
      <c r="F1666" s="222" t="s">
        <v>1530</v>
      </c>
      <c r="G1666" s="43"/>
      <c r="H1666" s="43"/>
      <c r="I1666" s="223"/>
      <c r="J1666" s="43"/>
      <c r="K1666" s="43"/>
      <c r="L1666" s="47"/>
      <c r="M1666" s="224"/>
      <c r="N1666" s="225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167</v>
      </c>
      <c r="AU1666" s="20" t="s">
        <v>84</v>
      </c>
    </row>
    <row r="1667" s="2" customFormat="1">
      <c r="A1667" s="41"/>
      <c r="B1667" s="42"/>
      <c r="C1667" s="43"/>
      <c r="D1667" s="226" t="s">
        <v>168</v>
      </c>
      <c r="E1667" s="43"/>
      <c r="F1667" s="227" t="s">
        <v>1532</v>
      </c>
      <c r="G1667" s="43"/>
      <c r="H1667" s="43"/>
      <c r="I1667" s="223"/>
      <c r="J1667" s="43"/>
      <c r="K1667" s="43"/>
      <c r="L1667" s="47"/>
      <c r="M1667" s="224"/>
      <c r="N1667" s="225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168</v>
      </c>
      <c r="AU1667" s="20" t="s">
        <v>84</v>
      </c>
    </row>
    <row r="1668" s="13" customFormat="1">
      <c r="A1668" s="13"/>
      <c r="B1668" s="228"/>
      <c r="C1668" s="229"/>
      <c r="D1668" s="221" t="s">
        <v>170</v>
      </c>
      <c r="E1668" s="230" t="s">
        <v>19</v>
      </c>
      <c r="F1668" s="231" t="s">
        <v>882</v>
      </c>
      <c r="G1668" s="229"/>
      <c r="H1668" s="230" t="s">
        <v>19</v>
      </c>
      <c r="I1668" s="232"/>
      <c r="J1668" s="229"/>
      <c r="K1668" s="229"/>
      <c r="L1668" s="233"/>
      <c r="M1668" s="234"/>
      <c r="N1668" s="235"/>
      <c r="O1668" s="235"/>
      <c r="P1668" s="235"/>
      <c r="Q1668" s="235"/>
      <c r="R1668" s="235"/>
      <c r="S1668" s="235"/>
      <c r="T1668" s="236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7" t="s">
        <v>170</v>
      </c>
      <c r="AU1668" s="237" t="s">
        <v>84</v>
      </c>
      <c r="AV1668" s="13" t="s">
        <v>82</v>
      </c>
      <c r="AW1668" s="13" t="s">
        <v>35</v>
      </c>
      <c r="AX1668" s="13" t="s">
        <v>74</v>
      </c>
      <c r="AY1668" s="237" t="s">
        <v>158</v>
      </c>
    </row>
    <row r="1669" s="13" customFormat="1">
      <c r="A1669" s="13"/>
      <c r="B1669" s="228"/>
      <c r="C1669" s="229"/>
      <c r="D1669" s="221" t="s">
        <v>170</v>
      </c>
      <c r="E1669" s="230" t="s">
        <v>19</v>
      </c>
      <c r="F1669" s="231" t="s">
        <v>1533</v>
      </c>
      <c r="G1669" s="229"/>
      <c r="H1669" s="230" t="s">
        <v>19</v>
      </c>
      <c r="I1669" s="232"/>
      <c r="J1669" s="229"/>
      <c r="K1669" s="229"/>
      <c r="L1669" s="233"/>
      <c r="M1669" s="234"/>
      <c r="N1669" s="235"/>
      <c r="O1669" s="235"/>
      <c r="P1669" s="235"/>
      <c r="Q1669" s="235"/>
      <c r="R1669" s="235"/>
      <c r="S1669" s="235"/>
      <c r="T1669" s="23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7" t="s">
        <v>170</v>
      </c>
      <c r="AU1669" s="237" t="s">
        <v>84</v>
      </c>
      <c r="AV1669" s="13" t="s">
        <v>82</v>
      </c>
      <c r="AW1669" s="13" t="s">
        <v>35</v>
      </c>
      <c r="AX1669" s="13" t="s">
        <v>74</v>
      </c>
      <c r="AY1669" s="237" t="s">
        <v>158</v>
      </c>
    </row>
    <row r="1670" s="14" customFormat="1">
      <c r="A1670" s="14"/>
      <c r="B1670" s="238"/>
      <c r="C1670" s="239"/>
      <c r="D1670" s="221" t="s">
        <v>170</v>
      </c>
      <c r="E1670" s="240" t="s">
        <v>19</v>
      </c>
      <c r="F1670" s="241" t="s">
        <v>1534</v>
      </c>
      <c r="G1670" s="239"/>
      <c r="H1670" s="242">
        <v>2.1000000000000001</v>
      </c>
      <c r="I1670" s="243"/>
      <c r="J1670" s="239"/>
      <c r="K1670" s="239"/>
      <c r="L1670" s="244"/>
      <c r="M1670" s="245"/>
      <c r="N1670" s="246"/>
      <c r="O1670" s="246"/>
      <c r="P1670" s="246"/>
      <c r="Q1670" s="246"/>
      <c r="R1670" s="246"/>
      <c r="S1670" s="246"/>
      <c r="T1670" s="247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8" t="s">
        <v>170</v>
      </c>
      <c r="AU1670" s="248" t="s">
        <v>84</v>
      </c>
      <c r="AV1670" s="14" t="s">
        <v>84</v>
      </c>
      <c r="AW1670" s="14" t="s">
        <v>35</v>
      </c>
      <c r="AX1670" s="14" t="s">
        <v>74</v>
      </c>
      <c r="AY1670" s="248" t="s">
        <v>158</v>
      </c>
    </row>
    <row r="1671" s="15" customFormat="1">
      <c r="A1671" s="15"/>
      <c r="B1671" s="249"/>
      <c r="C1671" s="250"/>
      <c r="D1671" s="221" t="s">
        <v>170</v>
      </c>
      <c r="E1671" s="251" t="s">
        <v>19</v>
      </c>
      <c r="F1671" s="252" t="s">
        <v>175</v>
      </c>
      <c r="G1671" s="250"/>
      <c r="H1671" s="253">
        <v>2.1000000000000001</v>
      </c>
      <c r="I1671" s="254"/>
      <c r="J1671" s="250"/>
      <c r="K1671" s="250"/>
      <c r="L1671" s="255"/>
      <c r="M1671" s="256"/>
      <c r="N1671" s="257"/>
      <c r="O1671" s="257"/>
      <c r="P1671" s="257"/>
      <c r="Q1671" s="257"/>
      <c r="R1671" s="257"/>
      <c r="S1671" s="257"/>
      <c r="T1671" s="258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59" t="s">
        <v>170</v>
      </c>
      <c r="AU1671" s="259" t="s">
        <v>84</v>
      </c>
      <c r="AV1671" s="15" t="s">
        <v>165</v>
      </c>
      <c r="AW1671" s="15" t="s">
        <v>35</v>
      </c>
      <c r="AX1671" s="15" t="s">
        <v>82</v>
      </c>
      <c r="AY1671" s="259" t="s">
        <v>158</v>
      </c>
    </row>
    <row r="1672" s="2" customFormat="1" ht="24.15" customHeight="1">
      <c r="A1672" s="41"/>
      <c r="B1672" s="42"/>
      <c r="C1672" s="208" t="s">
        <v>1535</v>
      </c>
      <c r="D1672" s="208" t="s">
        <v>160</v>
      </c>
      <c r="E1672" s="209" t="s">
        <v>1536</v>
      </c>
      <c r="F1672" s="210" t="s">
        <v>1537</v>
      </c>
      <c r="G1672" s="211" t="s">
        <v>105</v>
      </c>
      <c r="H1672" s="212">
        <v>2.1000000000000001</v>
      </c>
      <c r="I1672" s="213"/>
      <c r="J1672" s="214">
        <f>ROUND(I1672*H1672,2)</f>
        <v>0</v>
      </c>
      <c r="K1672" s="210" t="s">
        <v>164</v>
      </c>
      <c r="L1672" s="47"/>
      <c r="M1672" s="215" t="s">
        <v>19</v>
      </c>
      <c r="N1672" s="216" t="s">
        <v>45</v>
      </c>
      <c r="O1672" s="87"/>
      <c r="P1672" s="217">
        <f>O1672*H1672</f>
        <v>0</v>
      </c>
      <c r="Q1672" s="217">
        <v>0.0058199999999999997</v>
      </c>
      <c r="R1672" s="217">
        <f>Q1672*H1672</f>
        <v>0.012222</v>
      </c>
      <c r="S1672" s="217">
        <v>0</v>
      </c>
      <c r="T1672" s="218">
        <f>S1672*H1672</f>
        <v>0</v>
      </c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R1672" s="219" t="s">
        <v>290</v>
      </c>
      <c r="AT1672" s="219" t="s">
        <v>160</v>
      </c>
      <c r="AU1672" s="219" t="s">
        <v>84</v>
      </c>
      <c r="AY1672" s="20" t="s">
        <v>158</v>
      </c>
      <c r="BE1672" s="220">
        <f>IF(N1672="základní",J1672,0)</f>
        <v>0</v>
      </c>
      <c r="BF1672" s="220">
        <f>IF(N1672="snížená",J1672,0)</f>
        <v>0</v>
      </c>
      <c r="BG1672" s="220">
        <f>IF(N1672="zákl. přenesená",J1672,0)</f>
        <v>0</v>
      </c>
      <c r="BH1672" s="220">
        <f>IF(N1672="sníž. přenesená",J1672,0)</f>
        <v>0</v>
      </c>
      <c r="BI1672" s="220">
        <f>IF(N1672="nulová",J1672,0)</f>
        <v>0</v>
      </c>
      <c r="BJ1672" s="20" t="s">
        <v>82</v>
      </c>
      <c r="BK1672" s="220">
        <f>ROUND(I1672*H1672,2)</f>
        <v>0</v>
      </c>
      <c r="BL1672" s="20" t="s">
        <v>290</v>
      </c>
      <c r="BM1672" s="219" t="s">
        <v>1538</v>
      </c>
    </row>
    <row r="1673" s="2" customFormat="1">
      <c r="A1673" s="41"/>
      <c r="B1673" s="42"/>
      <c r="C1673" s="43"/>
      <c r="D1673" s="221" t="s">
        <v>167</v>
      </c>
      <c r="E1673" s="43"/>
      <c r="F1673" s="222" t="s">
        <v>1537</v>
      </c>
      <c r="G1673" s="43"/>
      <c r="H1673" s="43"/>
      <c r="I1673" s="223"/>
      <c r="J1673" s="43"/>
      <c r="K1673" s="43"/>
      <c r="L1673" s="47"/>
      <c r="M1673" s="224"/>
      <c r="N1673" s="225"/>
      <c r="O1673" s="87"/>
      <c r="P1673" s="87"/>
      <c r="Q1673" s="87"/>
      <c r="R1673" s="87"/>
      <c r="S1673" s="87"/>
      <c r="T1673" s="88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T1673" s="20" t="s">
        <v>167</v>
      </c>
      <c r="AU1673" s="20" t="s">
        <v>84</v>
      </c>
    </row>
    <row r="1674" s="2" customFormat="1">
      <c r="A1674" s="41"/>
      <c r="B1674" s="42"/>
      <c r="C1674" s="43"/>
      <c r="D1674" s="226" t="s">
        <v>168</v>
      </c>
      <c r="E1674" s="43"/>
      <c r="F1674" s="227" t="s">
        <v>1539</v>
      </c>
      <c r="G1674" s="43"/>
      <c r="H1674" s="43"/>
      <c r="I1674" s="223"/>
      <c r="J1674" s="43"/>
      <c r="K1674" s="43"/>
      <c r="L1674" s="47"/>
      <c r="M1674" s="224"/>
      <c r="N1674" s="225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168</v>
      </c>
      <c r="AU1674" s="20" t="s">
        <v>84</v>
      </c>
    </row>
    <row r="1675" s="2" customFormat="1" ht="24.15" customHeight="1">
      <c r="A1675" s="41"/>
      <c r="B1675" s="42"/>
      <c r="C1675" s="208" t="s">
        <v>1540</v>
      </c>
      <c r="D1675" s="208" t="s">
        <v>160</v>
      </c>
      <c r="E1675" s="209" t="s">
        <v>1541</v>
      </c>
      <c r="F1675" s="210" t="s">
        <v>1542</v>
      </c>
      <c r="G1675" s="211" t="s">
        <v>105</v>
      </c>
      <c r="H1675" s="212">
        <v>2.1000000000000001</v>
      </c>
      <c r="I1675" s="213"/>
      <c r="J1675" s="214">
        <f>ROUND(I1675*H1675,2)</f>
        <v>0</v>
      </c>
      <c r="K1675" s="210" t="s">
        <v>164</v>
      </c>
      <c r="L1675" s="47"/>
      <c r="M1675" s="215" t="s">
        <v>19</v>
      </c>
      <c r="N1675" s="216" t="s">
        <v>45</v>
      </c>
      <c r="O1675" s="87"/>
      <c r="P1675" s="217">
        <f>O1675*H1675</f>
        <v>0</v>
      </c>
      <c r="Q1675" s="217">
        <v>0.00034000000000000002</v>
      </c>
      <c r="R1675" s="217">
        <f>Q1675*H1675</f>
        <v>0.00071400000000000012</v>
      </c>
      <c r="S1675" s="217">
        <v>0</v>
      </c>
      <c r="T1675" s="218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19" t="s">
        <v>290</v>
      </c>
      <c r="AT1675" s="219" t="s">
        <v>160</v>
      </c>
      <c r="AU1675" s="219" t="s">
        <v>84</v>
      </c>
      <c r="AY1675" s="20" t="s">
        <v>158</v>
      </c>
      <c r="BE1675" s="220">
        <f>IF(N1675="základní",J1675,0)</f>
        <v>0</v>
      </c>
      <c r="BF1675" s="220">
        <f>IF(N1675="snížená",J1675,0)</f>
        <v>0</v>
      </c>
      <c r="BG1675" s="220">
        <f>IF(N1675="zákl. přenesená",J1675,0)</f>
        <v>0</v>
      </c>
      <c r="BH1675" s="220">
        <f>IF(N1675="sníž. přenesená",J1675,0)</f>
        <v>0</v>
      </c>
      <c r="BI1675" s="220">
        <f>IF(N1675="nulová",J1675,0)</f>
        <v>0</v>
      </c>
      <c r="BJ1675" s="20" t="s">
        <v>82</v>
      </c>
      <c r="BK1675" s="220">
        <f>ROUND(I1675*H1675,2)</f>
        <v>0</v>
      </c>
      <c r="BL1675" s="20" t="s">
        <v>290</v>
      </c>
      <c r="BM1675" s="219" t="s">
        <v>1543</v>
      </c>
    </row>
    <row r="1676" s="2" customFormat="1">
      <c r="A1676" s="41"/>
      <c r="B1676" s="42"/>
      <c r="C1676" s="43"/>
      <c r="D1676" s="221" t="s">
        <v>167</v>
      </c>
      <c r="E1676" s="43"/>
      <c r="F1676" s="222" t="s">
        <v>1542</v>
      </c>
      <c r="G1676" s="43"/>
      <c r="H1676" s="43"/>
      <c r="I1676" s="223"/>
      <c r="J1676" s="43"/>
      <c r="K1676" s="43"/>
      <c r="L1676" s="47"/>
      <c r="M1676" s="224"/>
      <c r="N1676" s="225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167</v>
      </c>
      <c r="AU1676" s="20" t="s">
        <v>84</v>
      </c>
    </row>
    <row r="1677" s="2" customFormat="1">
      <c r="A1677" s="41"/>
      <c r="B1677" s="42"/>
      <c r="C1677" s="43"/>
      <c r="D1677" s="226" t="s">
        <v>168</v>
      </c>
      <c r="E1677" s="43"/>
      <c r="F1677" s="227" t="s">
        <v>1544</v>
      </c>
      <c r="G1677" s="43"/>
      <c r="H1677" s="43"/>
      <c r="I1677" s="223"/>
      <c r="J1677" s="43"/>
      <c r="K1677" s="43"/>
      <c r="L1677" s="47"/>
      <c r="M1677" s="224"/>
      <c r="N1677" s="225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168</v>
      </c>
      <c r="AU1677" s="20" t="s">
        <v>84</v>
      </c>
    </row>
    <row r="1678" s="2" customFormat="1" ht="24.15" customHeight="1">
      <c r="A1678" s="41"/>
      <c r="B1678" s="42"/>
      <c r="C1678" s="208" t="s">
        <v>1545</v>
      </c>
      <c r="D1678" s="208" t="s">
        <v>160</v>
      </c>
      <c r="E1678" s="209" t="s">
        <v>1546</v>
      </c>
      <c r="F1678" s="210" t="s">
        <v>1547</v>
      </c>
      <c r="G1678" s="211" t="s">
        <v>224</v>
      </c>
      <c r="H1678" s="212">
        <v>0.012999999999999999</v>
      </c>
      <c r="I1678" s="213"/>
      <c r="J1678" s="214">
        <f>ROUND(I1678*H1678,2)</f>
        <v>0</v>
      </c>
      <c r="K1678" s="210" t="s">
        <v>164</v>
      </c>
      <c r="L1678" s="47"/>
      <c r="M1678" s="215" t="s">
        <v>19</v>
      </c>
      <c r="N1678" s="216" t="s">
        <v>45</v>
      </c>
      <c r="O1678" s="87"/>
      <c r="P1678" s="217">
        <f>O1678*H1678</f>
        <v>0</v>
      </c>
      <c r="Q1678" s="217">
        <v>0</v>
      </c>
      <c r="R1678" s="217">
        <f>Q1678*H1678</f>
        <v>0</v>
      </c>
      <c r="S1678" s="217">
        <v>0</v>
      </c>
      <c r="T1678" s="218">
        <f>S1678*H1678</f>
        <v>0</v>
      </c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R1678" s="219" t="s">
        <v>290</v>
      </c>
      <c r="AT1678" s="219" t="s">
        <v>160</v>
      </c>
      <c r="AU1678" s="219" t="s">
        <v>84</v>
      </c>
      <c r="AY1678" s="20" t="s">
        <v>158</v>
      </c>
      <c r="BE1678" s="220">
        <f>IF(N1678="základní",J1678,0)</f>
        <v>0</v>
      </c>
      <c r="BF1678" s="220">
        <f>IF(N1678="snížená",J1678,0)</f>
        <v>0</v>
      </c>
      <c r="BG1678" s="220">
        <f>IF(N1678="zákl. přenesená",J1678,0)</f>
        <v>0</v>
      </c>
      <c r="BH1678" s="220">
        <f>IF(N1678="sníž. přenesená",J1678,0)</f>
        <v>0</v>
      </c>
      <c r="BI1678" s="220">
        <f>IF(N1678="nulová",J1678,0)</f>
        <v>0</v>
      </c>
      <c r="BJ1678" s="20" t="s">
        <v>82</v>
      </c>
      <c r="BK1678" s="220">
        <f>ROUND(I1678*H1678,2)</f>
        <v>0</v>
      </c>
      <c r="BL1678" s="20" t="s">
        <v>290</v>
      </c>
      <c r="BM1678" s="219" t="s">
        <v>1548</v>
      </c>
    </row>
    <row r="1679" s="2" customFormat="1">
      <c r="A1679" s="41"/>
      <c r="B1679" s="42"/>
      <c r="C1679" s="43"/>
      <c r="D1679" s="221" t="s">
        <v>167</v>
      </c>
      <c r="E1679" s="43"/>
      <c r="F1679" s="222" t="s">
        <v>1547</v>
      </c>
      <c r="G1679" s="43"/>
      <c r="H1679" s="43"/>
      <c r="I1679" s="223"/>
      <c r="J1679" s="43"/>
      <c r="K1679" s="43"/>
      <c r="L1679" s="47"/>
      <c r="M1679" s="224"/>
      <c r="N1679" s="225"/>
      <c r="O1679" s="87"/>
      <c r="P1679" s="87"/>
      <c r="Q1679" s="87"/>
      <c r="R1679" s="87"/>
      <c r="S1679" s="87"/>
      <c r="T1679" s="88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T1679" s="20" t="s">
        <v>167</v>
      </c>
      <c r="AU1679" s="20" t="s">
        <v>84</v>
      </c>
    </row>
    <row r="1680" s="2" customFormat="1">
      <c r="A1680" s="41"/>
      <c r="B1680" s="42"/>
      <c r="C1680" s="43"/>
      <c r="D1680" s="226" t="s">
        <v>168</v>
      </c>
      <c r="E1680" s="43"/>
      <c r="F1680" s="227" t="s">
        <v>1549</v>
      </c>
      <c r="G1680" s="43"/>
      <c r="H1680" s="43"/>
      <c r="I1680" s="223"/>
      <c r="J1680" s="43"/>
      <c r="K1680" s="43"/>
      <c r="L1680" s="47"/>
      <c r="M1680" s="224"/>
      <c r="N1680" s="225"/>
      <c r="O1680" s="87"/>
      <c r="P1680" s="87"/>
      <c r="Q1680" s="87"/>
      <c r="R1680" s="87"/>
      <c r="S1680" s="87"/>
      <c r="T1680" s="88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T1680" s="20" t="s">
        <v>168</v>
      </c>
      <c r="AU1680" s="20" t="s">
        <v>84</v>
      </c>
    </row>
    <row r="1681" s="2" customFormat="1" ht="24.15" customHeight="1">
      <c r="A1681" s="41"/>
      <c r="B1681" s="42"/>
      <c r="C1681" s="208" t="s">
        <v>1550</v>
      </c>
      <c r="D1681" s="208" t="s">
        <v>160</v>
      </c>
      <c r="E1681" s="209" t="s">
        <v>1551</v>
      </c>
      <c r="F1681" s="210" t="s">
        <v>1552</v>
      </c>
      <c r="G1681" s="211" t="s">
        <v>224</v>
      </c>
      <c r="H1681" s="212">
        <v>0.012999999999999999</v>
      </c>
      <c r="I1681" s="213"/>
      <c r="J1681" s="214">
        <f>ROUND(I1681*H1681,2)</f>
        <v>0</v>
      </c>
      <c r="K1681" s="210" t="s">
        <v>164</v>
      </c>
      <c r="L1681" s="47"/>
      <c r="M1681" s="215" t="s">
        <v>19</v>
      </c>
      <c r="N1681" s="216" t="s">
        <v>45</v>
      </c>
      <c r="O1681" s="87"/>
      <c r="P1681" s="217">
        <f>O1681*H1681</f>
        <v>0</v>
      </c>
      <c r="Q1681" s="217">
        <v>0</v>
      </c>
      <c r="R1681" s="217">
        <f>Q1681*H1681</f>
        <v>0</v>
      </c>
      <c r="S1681" s="217">
        <v>0</v>
      </c>
      <c r="T1681" s="218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19" t="s">
        <v>290</v>
      </c>
      <c r="AT1681" s="219" t="s">
        <v>160</v>
      </c>
      <c r="AU1681" s="219" t="s">
        <v>84</v>
      </c>
      <c r="AY1681" s="20" t="s">
        <v>158</v>
      </c>
      <c r="BE1681" s="220">
        <f>IF(N1681="základní",J1681,0)</f>
        <v>0</v>
      </c>
      <c r="BF1681" s="220">
        <f>IF(N1681="snížená",J1681,0)</f>
        <v>0</v>
      </c>
      <c r="BG1681" s="220">
        <f>IF(N1681="zákl. přenesená",J1681,0)</f>
        <v>0</v>
      </c>
      <c r="BH1681" s="220">
        <f>IF(N1681="sníž. přenesená",J1681,0)</f>
        <v>0</v>
      </c>
      <c r="BI1681" s="220">
        <f>IF(N1681="nulová",J1681,0)</f>
        <v>0</v>
      </c>
      <c r="BJ1681" s="20" t="s">
        <v>82</v>
      </c>
      <c r="BK1681" s="220">
        <f>ROUND(I1681*H1681,2)</f>
        <v>0</v>
      </c>
      <c r="BL1681" s="20" t="s">
        <v>290</v>
      </c>
      <c r="BM1681" s="219" t="s">
        <v>1553</v>
      </c>
    </row>
    <row r="1682" s="2" customFormat="1">
      <c r="A1682" s="41"/>
      <c r="B1682" s="42"/>
      <c r="C1682" s="43"/>
      <c r="D1682" s="221" t="s">
        <v>167</v>
      </c>
      <c r="E1682" s="43"/>
      <c r="F1682" s="222" t="s">
        <v>1552</v>
      </c>
      <c r="G1682" s="43"/>
      <c r="H1682" s="43"/>
      <c r="I1682" s="223"/>
      <c r="J1682" s="43"/>
      <c r="K1682" s="43"/>
      <c r="L1682" s="47"/>
      <c r="M1682" s="224"/>
      <c r="N1682" s="225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T1682" s="20" t="s">
        <v>167</v>
      </c>
      <c r="AU1682" s="20" t="s">
        <v>84</v>
      </c>
    </row>
    <row r="1683" s="2" customFormat="1">
      <c r="A1683" s="41"/>
      <c r="B1683" s="42"/>
      <c r="C1683" s="43"/>
      <c r="D1683" s="226" t="s">
        <v>168</v>
      </c>
      <c r="E1683" s="43"/>
      <c r="F1683" s="227" t="s">
        <v>1554</v>
      </c>
      <c r="G1683" s="43"/>
      <c r="H1683" s="43"/>
      <c r="I1683" s="223"/>
      <c r="J1683" s="43"/>
      <c r="K1683" s="43"/>
      <c r="L1683" s="47"/>
      <c r="M1683" s="224"/>
      <c r="N1683" s="225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168</v>
      </c>
      <c r="AU1683" s="20" t="s">
        <v>84</v>
      </c>
    </row>
    <row r="1684" s="12" customFormat="1" ht="22.8" customHeight="1">
      <c r="A1684" s="12"/>
      <c r="B1684" s="192"/>
      <c r="C1684" s="193"/>
      <c r="D1684" s="194" t="s">
        <v>73</v>
      </c>
      <c r="E1684" s="206" t="s">
        <v>1555</v>
      </c>
      <c r="F1684" s="206" t="s">
        <v>1556</v>
      </c>
      <c r="G1684" s="193"/>
      <c r="H1684" s="193"/>
      <c r="I1684" s="196"/>
      <c r="J1684" s="207">
        <f>BK1684</f>
        <v>0</v>
      </c>
      <c r="K1684" s="193"/>
      <c r="L1684" s="198"/>
      <c r="M1684" s="199"/>
      <c r="N1684" s="200"/>
      <c r="O1684" s="200"/>
      <c r="P1684" s="201">
        <f>SUM(P1685:P1721)</f>
        <v>0</v>
      </c>
      <c r="Q1684" s="200"/>
      <c r="R1684" s="201">
        <f>SUM(R1685:R1721)</f>
        <v>0.1605</v>
      </c>
      <c r="S1684" s="200"/>
      <c r="T1684" s="202">
        <f>SUM(T1685:T1721)</f>
        <v>0</v>
      </c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R1684" s="203" t="s">
        <v>84</v>
      </c>
      <c r="AT1684" s="204" t="s">
        <v>73</v>
      </c>
      <c r="AU1684" s="204" t="s">
        <v>82</v>
      </c>
      <c r="AY1684" s="203" t="s">
        <v>158</v>
      </c>
      <c r="BK1684" s="205">
        <f>SUM(BK1685:BK1721)</f>
        <v>0</v>
      </c>
    </row>
    <row r="1685" s="2" customFormat="1" ht="24.15" customHeight="1">
      <c r="A1685" s="41"/>
      <c r="B1685" s="42"/>
      <c r="C1685" s="208" t="s">
        <v>1557</v>
      </c>
      <c r="D1685" s="208" t="s">
        <v>160</v>
      </c>
      <c r="E1685" s="209" t="s">
        <v>1558</v>
      </c>
      <c r="F1685" s="210" t="s">
        <v>1559</v>
      </c>
      <c r="G1685" s="211" t="s">
        <v>387</v>
      </c>
      <c r="H1685" s="212">
        <v>4</v>
      </c>
      <c r="I1685" s="213"/>
      <c r="J1685" s="214">
        <f>ROUND(I1685*H1685,2)</f>
        <v>0</v>
      </c>
      <c r="K1685" s="210" t="s">
        <v>164</v>
      </c>
      <c r="L1685" s="47"/>
      <c r="M1685" s="215" t="s">
        <v>19</v>
      </c>
      <c r="N1685" s="216" t="s">
        <v>45</v>
      </c>
      <c r="O1685" s="87"/>
      <c r="P1685" s="217">
        <f>O1685*H1685</f>
        <v>0</v>
      </c>
      <c r="Q1685" s="217">
        <v>0</v>
      </c>
      <c r="R1685" s="217">
        <f>Q1685*H1685</f>
        <v>0</v>
      </c>
      <c r="S1685" s="217">
        <v>0</v>
      </c>
      <c r="T1685" s="218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9" t="s">
        <v>290</v>
      </c>
      <c r="AT1685" s="219" t="s">
        <v>160</v>
      </c>
      <c r="AU1685" s="219" t="s">
        <v>84</v>
      </c>
      <c r="AY1685" s="20" t="s">
        <v>158</v>
      </c>
      <c r="BE1685" s="220">
        <f>IF(N1685="základní",J1685,0)</f>
        <v>0</v>
      </c>
      <c r="BF1685" s="220">
        <f>IF(N1685="snížená",J1685,0)</f>
        <v>0</v>
      </c>
      <c r="BG1685" s="220">
        <f>IF(N1685="zákl. přenesená",J1685,0)</f>
        <v>0</v>
      </c>
      <c r="BH1685" s="220">
        <f>IF(N1685="sníž. přenesená",J1685,0)</f>
        <v>0</v>
      </c>
      <c r="BI1685" s="220">
        <f>IF(N1685="nulová",J1685,0)</f>
        <v>0</v>
      </c>
      <c r="BJ1685" s="20" t="s">
        <v>82</v>
      </c>
      <c r="BK1685" s="220">
        <f>ROUND(I1685*H1685,2)</f>
        <v>0</v>
      </c>
      <c r="BL1685" s="20" t="s">
        <v>290</v>
      </c>
      <c r="BM1685" s="219" t="s">
        <v>1560</v>
      </c>
    </row>
    <row r="1686" s="2" customFormat="1">
      <c r="A1686" s="41"/>
      <c r="B1686" s="42"/>
      <c r="C1686" s="43"/>
      <c r="D1686" s="221" t="s">
        <v>167</v>
      </c>
      <c r="E1686" s="43"/>
      <c r="F1686" s="222" t="s">
        <v>1559</v>
      </c>
      <c r="G1686" s="43"/>
      <c r="H1686" s="43"/>
      <c r="I1686" s="223"/>
      <c r="J1686" s="43"/>
      <c r="K1686" s="43"/>
      <c r="L1686" s="47"/>
      <c r="M1686" s="224"/>
      <c r="N1686" s="225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167</v>
      </c>
      <c r="AU1686" s="20" t="s">
        <v>84</v>
      </c>
    </row>
    <row r="1687" s="2" customFormat="1">
      <c r="A1687" s="41"/>
      <c r="B1687" s="42"/>
      <c r="C1687" s="43"/>
      <c r="D1687" s="226" t="s">
        <v>168</v>
      </c>
      <c r="E1687" s="43"/>
      <c r="F1687" s="227" t="s">
        <v>1561</v>
      </c>
      <c r="G1687" s="43"/>
      <c r="H1687" s="43"/>
      <c r="I1687" s="223"/>
      <c r="J1687" s="43"/>
      <c r="K1687" s="43"/>
      <c r="L1687" s="47"/>
      <c r="M1687" s="224"/>
      <c r="N1687" s="225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168</v>
      </c>
      <c r="AU1687" s="20" t="s">
        <v>84</v>
      </c>
    </row>
    <row r="1688" s="2" customFormat="1" ht="21.75" customHeight="1">
      <c r="A1688" s="41"/>
      <c r="B1688" s="42"/>
      <c r="C1688" s="272" t="s">
        <v>1562</v>
      </c>
      <c r="D1688" s="272" t="s">
        <v>244</v>
      </c>
      <c r="E1688" s="273" t="s">
        <v>1563</v>
      </c>
      <c r="F1688" s="274" t="s">
        <v>1564</v>
      </c>
      <c r="G1688" s="275" t="s">
        <v>387</v>
      </c>
      <c r="H1688" s="276">
        <v>1</v>
      </c>
      <c r="I1688" s="277"/>
      <c r="J1688" s="278">
        <f>ROUND(I1688*H1688,2)</f>
        <v>0</v>
      </c>
      <c r="K1688" s="274" t="s">
        <v>247</v>
      </c>
      <c r="L1688" s="279"/>
      <c r="M1688" s="280" t="s">
        <v>19</v>
      </c>
      <c r="N1688" s="281" t="s">
        <v>45</v>
      </c>
      <c r="O1688" s="87"/>
      <c r="P1688" s="217">
        <f>O1688*H1688</f>
        <v>0</v>
      </c>
      <c r="Q1688" s="217">
        <v>0.0195</v>
      </c>
      <c r="R1688" s="217">
        <f>Q1688*H1688</f>
        <v>0.0195</v>
      </c>
      <c r="S1688" s="217">
        <v>0</v>
      </c>
      <c r="T1688" s="218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19" t="s">
        <v>403</v>
      </c>
      <c r="AT1688" s="219" t="s">
        <v>244</v>
      </c>
      <c r="AU1688" s="219" t="s">
        <v>84</v>
      </c>
      <c r="AY1688" s="20" t="s">
        <v>158</v>
      </c>
      <c r="BE1688" s="220">
        <f>IF(N1688="základní",J1688,0)</f>
        <v>0</v>
      </c>
      <c r="BF1688" s="220">
        <f>IF(N1688="snížená",J1688,0)</f>
        <v>0</v>
      </c>
      <c r="BG1688" s="220">
        <f>IF(N1688="zákl. přenesená",J1688,0)</f>
        <v>0</v>
      </c>
      <c r="BH1688" s="220">
        <f>IF(N1688="sníž. přenesená",J1688,0)</f>
        <v>0</v>
      </c>
      <c r="BI1688" s="220">
        <f>IF(N1688="nulová",J1688,0)</f>
        <v>0</v>
      </c>
      <c r="BJ1688" s="20" t="s">
        <v>82</v>
      </c>
      <c r="BK1688" s="220">
        <f>ROUND(I1688*H1688,2)</f>
        <v>0</v>
      </c>
      <c r="BL1688" s="20" t="s">
        <v>290</v>
      </c>
      <c r="BM1688" s="219" t="s">
        <v>1565</v>
      </c>
    </row>
    <row r="1689" s="2" customFormat="1">
      <c r="A1689" s="41"/>
      <c r="B1689" s="42"/>
      <c r="C1689" s="43"/>
      <c r="D1689" s="221" t="s">
        <v>167</v>
      </c>
      <c r="E1689" s="43"/>
      <c r="F1689" s="222" t="s">
        <v>1564</v>
      </c>
      <c r="G1689" s="43"/>
      <c r="H1689" s="43"/>
      <c r="I1689" s="223"/>
      <c r="J1689" s="43"/>
      <c r="K1689" s="43"/>
      <c r="L1689" s="47"/>
      <c r="M1689" s="224"/>
      <c r="N1689" s="225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167</v>
      </c>
      <c r="AU1689" s="20" t="s">
        <v>84</v>
      </c>
    </row>
    <row r="1690" s="13" customFormat="1">
      <c r="A1690" s="13"/>
      <c r="B1690" s="228"/>
      <c r="C1690" s="229"/>
      <c r="D1690" s="221" t="s">
        <v>170</v>
      </c>
      <c r="E1690" s="230" t="s">
        <v>19</v>
      </c>
      <c r="F1690" s="231" t="s">
        <v>974</v>
      </c>
      <c r="G1690" s="229"/>
      <c r="H1690" s="230" t="s">
        <v>19</v>
      </c>
      <c r="I1690" s="232"/>
      <c r="J1690" s="229"/>
      <c r="K1690" s="229"/>
      <c r="L1690" s="233"/>
      <c r="M1690" s="234"/>
      <c r="N1690" s="235"/>
      <c r="O1690" s="235"/>
      <c r="P1690" s="235"/>
      <c r="Q1690" s="235"/>
      <c r="R1690" s="235"/>
      <c r="S1690" s="235"/>
      <c r="T1690" s="236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7" t="s">
        <v>170</v>
      </c>
      <c r="AU1690" s="237" t="s">
        <v>84</v>
      </c>
      <c r="AV1690" s="13" t="s">
        <v>82</v>
      </c>
      <c r="AW1690" s="13" t="s">
        <v>35</v>
      </c>
      <c r="AX1690" s="13" t="s">
        <v>74</v>
      </c>
      <c r="AY1690" s="237" t="s">
        <v>158</v>
      </c>
    </row>
    <row r="1691" s="14" customFormat="1">
      <c r="A1691" s="14"/>
      <c r="B1691" s="238"/>
      <c r="C1691" s="239"/>
      <c r="D1691" s="221" t="s">
        <v>170</v>
      </c>
      <c r="E1691" s="240" t="s">
        <v>19</v>
      </c>
      <c r="F1691" s="241" t="s">
        <v>1566</v>
      </c>
      <c r="G1691" s="239"/>
      <c r="H1691" s="242">
        <v>1</v>
      </c>
      <c r="I1691" s="243"/>
      <c r="J1691" s="239"/>
      <c r="K1691" s="239"/>
      <c r="L1691" s="244"/>
      <c r="M1691" s="245"/>
      <c r="N1691" s="246"/>
      <c r="O1691" s="246"/>
      <c r="P1691" s="246"/>
      <c r="Q1691" s="246"/>
      <c r="R1691" s="246"/>
      <c r="S1691" s="246"/>
      <c r="T1691" s="247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48" t="s">
        <v>170</v>
      </c>
      <c r="AU1691" s="248" t="s">
        <v>84</v>
      </c>
      <c r="AV1691" s="14" t="s">
        <v>84</v>
      </c>
      <c r="AW1691" s="14" t="s">
        <v>35</v>
      </c>
      <c r="AX1691" s="14" t="s">
        <v>74</v>
      </c>
      <c r="AY1691" s="248" t="s">
        <v>158</v>
      </c>
    </row>
    <row r="1692" s="15" customFormat="1">
      <c r="A1692" s="15"/>
      <c r="B1692" s="249"/>
      <c r="C1692" s="250"/>
      <c r="D1692" s="221" t="s">
        <v>170</v>
      </c>
      <c r="E1692" s="251" t="s">
        <v>19</v>
      </c>
      <c r="F1692" s="252" t="s">
        <v>175</v>
      </c>
      <c r="G1692" s="250"/>
      <c r="H1692" s="253">
        <v>1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9" t="s">
        <v>170</v>
      </c>
      <c r="AU1692" s="259" t="s">
        <v>84</v>
      </c>
      <c r="AV1692" s="15" t="s">
        <v>165</v>
      </c>
      <c r="AW1692" s="15" t="s">
        <v>35</v>
      </c>
      <c r="AX1692" s="15" t="s">
        <v>82</v>
      </c>
      <c r="AY1692" s="259" t="s">
        <v>158</v>
      </c>
    </row>
    <row r="1693" s="2" customFormat="1" ht="21.75" customHeight="1">
      <c r="A1693" s="41"/>
      <c r="B1693" s="42"/>
      <c r="C1693" s="272" t="s">
        <v>1567</v>
      </c>
      <c r="D1693" s="272" t="s">
        <v>244</v>
      </c>
      <c r="E1693" s="273" t="s">
        <v>1568</v>
      </c>
      <c r="F1693" s="274" t="s">
        <v>1569</v>
      </c>
      <c r="G1693" s="275" t="s">
        <v>387</v>
      </c>
      <c r="H1693" s="276">
        <v>3</v>
      </c>
      <c r="I1693" s="277"/>
      <c r="J1693" s="278">
        <f>ROUND(I1693*H1693,2)</f>
        <v>0</v>
      </c>
      <c r="K1693" s="274" t="s">
        <v>247</v>
      </c>
      <c r="L1693" s="279"/>
      <c r="M1693" s="280" t="s">
        <v>19</v>
      </c>
      <c r="N1693" s="281" t="s">
        <v>45</v>
      </c>
      <c r="O1693" s="87"/>
      <c r="P1693" s="217">
        <f>O1693*H1693</f>
        <v>0</v>
      </c>
      <c r="Q1693" s="217">
        <v>0.021000000000000001</v>
      </c>
      <c r="R1693" s="217">
        <f>Q1693*H1693</f>
        <v>0.063</v>
      </c>
      <c r="S1693" s="217">
        <v>0</v>
      </c>
      <c r="T1693" s="218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19" t="s">
        <v>403</v>
      </c>
      <c r="AT1693" s="219" t="s">
        <v>244</v>
      </c>
      <c r="AU1693" s="219" t="s">
        <v>84</v>
      </c>
      <c r="AY1693" s="20" t="s">
        <v>158</v>
      </c>
      <c r="BE1693" s="220">
        <f>IF(N1693="základní",J1693,0)</f>
        <v>0</v>
      </c>
      <c r="BF1693" s="220">
        <f>IF(N1693="snížená",J1693,0)</f>
        <v>0</v>
      </c>
      <c r="BG1693" s="220">
        <f>IF(N1693="zákl. přenesená",J1693,0)</f>
        <v>0</v>
      </c>
      <c r="BH1693" s="220">
        <f>IF(N1693="sníž. přenesená",J1693,0)</f>
        <v>0</v>
      </c>
      <c r="BI1693" s="220">
        <f>IF(N1693="nulová",J1693,0)</f>
        <v>0</v>
      </c>
      <c r="BJ1693" s="20" t="s">
        <v>82</v>
      </c>
      <c r="BK1693" s="220">
        <f>ROUND(I1693*H1693,2)</f>
        <v>0</v>
      </c>
      <c r="BL1693" s="20" t="s">
        <v>290</v>
      </c>
      <c r="BM1693" s="219" t="s">
        <v>1570</v>
      </c>
    </row>
    <row r="1694" s="2" customFormat="1">
      <c r="A1694" s="41"/>
      <c r="B1694" s="42"/>
      <c r="C1694" s="43"/>
      <c r="D1694" s="221" t="s">
        <v>167</v>
      </c>
      <c r="E1694" s="43"/>
      <c r="F1694" s="222" t="s">
        <v>1569</v>
      </c>
      <c r="G1694" s="43"/>
      <c r="H1694" s="43"/>
      <c r="I1694" s="223"/>
      <c r="J1694" s="43"/>
      <c r="K1694" s="43"/>
      <c r="L1694" s="47"/>
      <c r="M1694" s="224"/>
      <c r="N1694" s="225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T1694" s="20" t="s">
        <v>167</v>
      </c>
      <c r="AU1694" s="20" t="s">
        <v>84</v>
      </c>
    </row>
    <row r="1695" s="13" customFormat="1">
      <c r="A1695" s="13"/>
      <c r="B1695" s="228"/>
      <c r="C1695" s="229"/>
      <c r="D1695" s="221" t="s">
        <v>170</v>
      </c>
      <c r="E1695" s="230" t="s">
        <v>19</v>
      </c>
      <c r="F1695" s="231" t="s">
        <v>974</v>
      </c>
      <c r="G1695" s="229"/>
      <c r="H1695" s="230" t="s">
        <v>19</v>
      </c>
      <c r="I1695" s="232"/>
      <c r="J1695" s="229"/>
      <c r="K1695" s="229"/>
      <c r="L1695" s="233"/>
      <c r="M1695" s="234"/>
      <c r="N1695" s="235"/>
      <c r="O1695" s="235"/>
      <c r="P1695" s="235"/>
      <c r="Q1695" s="235"/>
      <c r="R1695" s="235"/>
      <c r="S1695" s="235"/>
      <c r="T1695" s="236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7" t="s">
        <v>170</v>
      </c>
      <c r="AU1695" s="237" t="s">
        <v>84</v>
      </c>
      <c r="AV1695" s="13" t="s">
        <v>82</v>
      </c>
      <c r="AW1695" s="13" t="s">
        <v>35</v>
      </c>
      <c r="AX1695" s="13" t="s">
        <v>74</v>
      </c>
      <c r="AY1695" s="237" t="s">
        <v>158</v>
      </c>
    </row>
    <row r="1696" s="14" customFormat="1">
      <c r="A1696" s="14"/>
      <c r="B1696" s="238"/>
      <c r="C1696" s="239"/>
      <c r="D1696" s="221" t="s">
        <v>170</v>
      </c>
      <c r="E1696" s="240" t="s">
        <v>19</v>
      </c>
      <c r="F1696" s="241" t="s">
        <v>1571</v>
      </c>
      <c r="G1696" s="239"/>
      <c r="H1696" s="242">
        <v>3</v>
      </c>
      <c r="I1696" s="243"/>
      <c r="J1696" s="239"/>
      <c r="K1696" s="239"/>
      <c r="L1696" s="244"/>
      <c r="M1696" s="245"/>
      <c r="N1696" s="246"/>
      <c r="O1696" s="246"/>
      <c r="P1696" s="246"/>
      <c r="Q1696" s="246"/>
      <c r="R1696" s="246"/>
      <c r="S1696" s="246"/>
      <c r="T1696" s="247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48" t="s">
        <v>170</v>
      </c>
      <c r="AU1696" s="248" t="s">
        <v>84</v>
      </c>
      <c r="AV1696" s="14" t="s">
        <v>84</v>
      </c>
      <c r="AW1696" s="14" t="s">
        <v>35</v>
      </c>
      <c r="AX1696" s="14" t="s">
        <v>74</v>
      </c>
      <c r="AY1696" s="248" t="s">
        <v>158</v>
      </c>
    </row>
    <row r="1697" s="15" customFormat="1">
      <c r="A1697" s="15"/>
      <c r="B1697" s="249"/>
      <c r="C1697" s="250"/>
      <c r="D1697" s="221" t="s">
        <v>170</v>
      </c>
      <c r="E1697" s="251" t="s">
        <v>19</v>
      </c>
      <c r="F1697" s="252" t="s">
        <v>175</v>
      </c>
      <c r="G1697" s="250"/>
      <c r="H1697" s="253">
        <v>3</v>
      </c>
      <c r="I1697" s="254"/>
      <c r="J1697" s="250"/>
      <c r="K1697" s="250"/>
      <c r="L1697" s="255"/>
      <c r="M1697" s="256"/>
      <c r="N1697" s="257"/>
      <c r="O1697" s="257"/>
      <c r="P1697" s="257"/>
      <c r="Q1697" s="257"/>
      <c r="R1697" s="257"/>
      <c r="S1697" s="257"/>
      <c r="T1697" s="258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59" t="s">
        <v>170</v>
      </c>
      <c r="AU1697" s="259" t="s">
        <v>84</v>
      </c>
      <c r="AV1697" s="15" t="s">
        <v>165</v>
      </c>
      <c r="AW1697" s="15" t="s">
        <v>35</v>
      </c>
      <c r="AX1697" s="15" t="s">
        <v>82</v>
      </c>
      <c r="AY1697" s="259" t="s">
        <v>158</v>
      </c>
    </row>
    <row r="1698" s="2" customFormat="1" ht="24.15" customHeight="1">
      <c r="A1698" s="41"/>
      <c r="B1698" s="42"/>
      <c r="C1698" s="208" t="s">
        <v>1572</v>
      </c>
      <c r="D1698" s="208" t="s">
        <v>160</v>
      </c>
      <c r="E1698" s="209" t="s">
        <v>1573</v>
      </c>
      <c r="F1698" s="210" t="s">
        <v>1574</v>
      </c>
      <c r="G1698" s="211" t="s">
        <v>387</v>
      </c>
      <c r="H1698" s="212">
        <v>4</v>
      </c>
      <c r="I1698" s="213"/>
      <c r="J1698" s="214">
        <f>ROUND(I1698*H1698,2)</f>
        <v>0</v>
      </c>
      <c r="K1698" s="210" t="s">
        <v>164</v>
      </c>
      <c r="L1698" s="47"/>
      <c r="M1698" s="215" t="s">
        <v>19</v>
      </c>
      <c r="N1698" s="216" t="s">
        <v>45</v>
      </c>
      <c r="O1698" s="87"/>
      <c r="P1698" s="217">
        <f>O1698*H1698</f>
        <v>0</v>
      </c>
      <c r="Q1698" s="217">
        <v>0</v>
      </c>
      <c r="R1698" s="217">
        <f>Q1698*H1698</f>
        <v>0</v>
      </c>
      <c r="S1698" s="217">
        <v>0</v>
      </c>
      <c r="T1698" s="218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19" t="s">
        <v>290</v>
      </c>
      <c r="AT1698" s="219" t="s">
        <v>160</v>
      </c>
      <c r="AU1698" s="219" t="s">
        <v>84</v>
      </c>
      <c r="AY1698" s="20" t="s">
        <v>158</v>
      </c>
      <c r="BE1698" s="220">
        <f>IF(N1698="základní",J1698,0)</f>
        <v>0</v>
      </c>
      <c r="BF1698" s="220">
        <f>IF(N1698="snížená",J1698,0)</f>
        <v>0</v>
      </c>
      <c r="BG1698" s="220">
        <f>IF(N1698="zákl. přenesená",J1698,0)</f>
        <v>0</v>
      </c>
      <c r="BH1698" s="220">
        <f>IF(N1698="sníž. přenesená",J1698,0)</f>
        <v>0</v>
      </c>
      <c r="BI1698" s="220">
        <f>IF(N1698="nulová",J1698,0)</f>
        <v>0</v>
      </c>
      <c r="BJ1698" s="20" t="s">
        <v>82</v>
      </c>
      <c r="BK1698" s="220">
        <f>ROUND(I1698*H1698,2)</f>
        <v>0</v>
      </c>
      <c r="BL1698" s="20" t="s">
        <v>290</v>
      </c>
      <c r="BM1698" s="219" t="s">
        <v>1575</v>
      </c>
    </row>
    <row r="1699" s="2" customFormat="1">
      <c r="A1699" s="41"/>
      <c r="B1699" s="42"/>
      <c r="C1699" s="43"/>
      <c r="D1699" s="221" t="s">
        <v>167</v>
      </c>
      <c r="E1699" s="43"/>
      <c r="F1699" s="222" t="s">
        <v>1574</v>
      </c>
      <c r="G1699" s="43"/>
      <c r="H1699" s="43"/>
      <c r="I1699" s="223"/>
      <c r="J1699" s="43"/>
      <c r="K1699" s="43"/>
      <c r="L1699" s="47"/>
      <c r="M1699" s="224"/>
      <c r="N1699" s="225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T1699" s="20" t="s">
        <v>167</v>
      </c>
      <c r="AU1699" s="20" t="s">
        <v>84</v>
      </c>
    </row>
    <row r="1700" s="2" customFormat="1">
      <c r="A1700" s="41"/>
      <c r="B1700" s="42"/>
      <c r="C1700" s="43"/>
      <c r="D1700" s="226" t="s">
        <v>168</v>
      </c>
      <c r="E1700" s="43"/>
      <c r="F1700" s="227" t="s">
        <v>1576</v>
      </c>
      <c r="G1700" s="43"/>
      <c r="H1700" s="43"/>
      <c r="I1700" s="223"/>
      <c r="J1700" s="43"/>
      <c r="K1700" s="43"/>
      <c r="L1700" s="47"/>
      <c r="M1700" s="224"/>
      <c r="N1700" s="225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168</v>
      </c>
      <c r="AU1700" s="20" t="s">
        <v>84</v>
      </c>
    </row>
    <row r="1701" s="2" customFormat="1" ht="24.15" customHeight="1">
      <c r="A1701" s="41"/>
      <c r="B1701" s="42"/>
      <c r="C1701" s="272" t="s">
        <v>1577</v>
      </c>
      <c r="D1701" s="272" t="s">
        <v>244</v>
      </c>
      <c r="E1701" s="273" t="s">
        <v>1578</v>
      </c>
      <c r="F1701" s="274" t="s">
        <v>1579</v>
      </c>
      <c r="G1701" s="275" t="s">
        <v>387</v>
      </c>
      <c r="H1701" s="276">
        <v>2</v>
      </c>
      <c r="I1701" s="277"/>
      <c r="J1701" s="278">
        <f>ROUND(I1701*H1701,2)</f>
        <v>0</v>
      </c>
      <c r="K1701" s="274" t="s">
        <v>247</v>
      </c>
      <c r="L1701" s="279"/>
      <c r="M1701" s="280" t="s">
        <v>19</v>
      </c>
      <c r="N1701" s="281" t="s">
        <v>45</v>
      </c>
      <c r="O1701" s="87"/>
      <c r="P1701" s="217">
        <f>O1701*H1701</f>
        <v>0</v>
      </c>
      <c r="Q1701" s="217">
        <v>0.0195</v>
      </c>
      <c r="R1701" s="217">
        <f>Q1701*H1701</f>
        <v>0.039</v>
      </c>
      <c r="S1701" s="217">
        <v>0</v>
      </c>
      <c r="T1701" s="218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19" t="s">
        <v>403</v>
      </c>
      <c r="AT1701" s="219" t="s">
        <v>244</v>
      </c>
      <c r="AU1701" s="219" t="s">
        <v>84</v>
      </c>
      <c r="AY1701" s="20" t="s">
        <v>158</v>
      </c>
      <c r="BE1701" s="220">
        <f>IF(N1701="základní",J1701,0)</f>
        <v>0</v>
      </c>
      <c r="BF1701" s="220">
        <f>IF(N1701="snížená",J1701,0)</f>
        <v>0</v>
      </c>
      <c r="BG1701" s="220">
        <f>IF(N1701="zákl. přenesená",J1701,0)</f>
        <v>0</v>
      </c>
      <c r="BH1701" s="220">
        <f>IF(N1701="sníž. přenesená",J1701,0)</f>
        <v>0</v>
      </c>
      <c r="BI1701" s="220">
        <f>IF(N1701="nulová",J1701,0)</f>
        <v>0</v>
      </c>
      <c r="BJ1701" s="20" t="s">
        <v>82</v>
      </c>
      <c r="BK1701" s="220">
        <f>ROUND(I1701*H1701,2)</f>
        <v>0</v>
      </c>
      <c r="BL1701" s="20" t="s">
        <v>290</v>
      </c>
      <c r="BM1701" s="219" t="s">
        <v>1580</v>
      </c>
    </row>
    <row r="1702" s="2" customFormat="1">
      <c r="A1702" s="41"/>
      <c r="B1702" s="42"/>
      <c r="C1702" s="43"/>
      <c r="D1702" s="221" t="s">
        <v>167</v>
      </c>
      <c r="E1702" s="43"/>
      <c r="F1702" s="222" t="s">
        <v>1579</v>
      </c>
      <c r="G1702" s="43"/>
      <c r="H1702" s="43"/>
      <c r="I1702" s="223"/>
      <c r="J1702" s="43"/>
      <c r="K1702" s="43"/>
      <c r="L1702" s="47"/>
      <c r="M1702" s="224"/>
      <c r="N1702" s="225"/>
      <c r="O1702" s="87"/>
      <c r="P1702" s="87"/>
      <c r="Q1702" s="87"/>
      <c r="R1702" s="87"/>
      <c r="S1702" s="87"/>
      <c r="T1702" s="88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T1702" s="20" t="s">
        <v>167</v>
      </c>
      <c r="AU1702" s="20" t="s">
        <v>84</v>
      </c>
    </row>
    <row r="1703" s="13" customFormat="1">
      <c r="A1703" s="13"/>
      <c r="B1703" s="228"/>
      <c r="C1703" s="229"/>
      <c r="D1703" s="221" t="s">
        <v>170</v>
      </c>
      <c r="E1703" s="230" t="s">
        <v>19</v>
      </c>
      <c r="F1703" s="231" t="s">
        <v>974</v>
      </c>
      <c r="G1703" s="229"/>
      <c r="H1703" s="230" t="s">
        <v>19</v>
      </c>
      <c r="I1703" s="232"/>
      <c r="J1703" s="229"/>
      <c r="K1703" s="229"/>
      <c r="L1703" s="233"/>
      <c r="M1703" s="234"/>
      <c r="N1703" s="235"/>
      <c r="O1703" s="235"/>
      <c r="P1703" s="235"/>
      <c r="Q1703" s="235"/>
      <c r="R1703" s="235"/>
      <c r="S1703" s="235"/>
      <c r="T1703" s="236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7" t="s">
        <v>170</v>
      </c>
      <c r="AU1703" s="237" t="s">
        <v>84</v>
      </c>
      <c r="AV1703" s="13" t="s">
        <v>82</v>
      </c>
      <c r="AW1703" s="13" t="s">
        <v>35</v>
      </c>
      <c r="AX1703" s="13" t="s">
        <v>74</v>
      </c>
      <c r="AY1703" s="237" t="s">
        <v>158</v>
      </c>
    </row>
    <row r="1704" s="14" customFormat="1">
      <c r="A1704" s="14"/>
      <c r="B1704" s="238"/>
      <c r="C1704" s="239"/>
      <c r="D1704" s="221" t="s">
        <v>170</v>
      </c>
      <c r="E1704" s="240" t="s">
        <v>19</v>
      </c>
      <c r="F1704" s="241" t="s">
        <v>1581</v>
      </c>
      <c r="G1704" s="239"/>
      <c r="H1704" s="242">
        <v>2</v>
      </c>
      <c r="I1704" s="243"/>
      <c r="J1704" s="239"/>
      <c r="K1704" s="239"/>
      <c r="L1704" s="244"/>
      <c r="M1704" s="245"/>
      <c r="N1704" s="246"/>
      <c r="O1704" s="246"/>
      <c r="P1704" s="246"/>
      <c r="Q1704" s="246"/>
      <c r="R1704" s="246"/>
      <c r="S1704" s="246"/>
      <c r="T1704" s="247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48" t="s">
        <v>170</v>
      </c>
      <c r="AU1704" s="248" t="s">
        <v>84</v>
      </c>
      <c r="AV1704" s="14" t="s">
        <v>84</v>
      </c>
      <c r="AW1704" s="14" t="s">
        <v>35</v>
      </c>
      <c r="AX1704" s="14" t="s">
        <v>74</v>
      </c>
      <c r="AY1704" s="248" t="s">
        <v>158</v>
      </c>
    </row>
    <row r="1705" s="15" customFormat="1">
      <c r="A1705" s="15"/>
      <c r="B1705" s="249"/>
      <c r="C1705" s="250"/>
      <c r="D1705" s="221" t="s">
        <v>170</v>
      </c>
      <c r="E1705" s="251" t="s">
        <v>19</v>
      </c>
      <c r="F1705" s="252" t="s">
        <v>175</v>
      </c>
      <c r="G1705" s="250"/>
      <c r="H1705" s="253">
        <v>2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59" t="s">
        <v>170</v>
      </c>
      <c r="AU1705" s="259" t="s">
        <v>84</v>
      </c>
      <c r="AV1705" s="15" t="s">
        <v>165</v>
      </c>
      <c r="AW1705" s="15" t="s">
        <v>35</v>
      </c>
      <c r="AX1705" s="15" t="s">
        <v>82</v>
      </c>
      <c r="AY1705" s="259" t="s">
        <v>158</v>
      </c>
    </row>
    <row r="1706" s="2" customFormat="1" ht="24.15" customHeight="1">
      <c r="A1706" s="41"/>
      <c r="B1706" s="42"/>
      <c r="C1706" s="272" t="s">
        <v>1582</v>
      </c>
      <c r="D1706" s="272" t="s">
        <v>244</v>
      </c>
      <c r="E1706" s="273" t="s">
        <v>1583</v>
      </c>
      <c r="F1706" s="274" t="s">
        <v>1584</v>
      </c>
      <c r="G1706" s="275" t="s">
        <v>387</v>
      </c>
      <c r="H1706" s="276">
        <v>1</v>
      </c>
      <c r="I1706" s="277"/>
      <c r="J1706" s="278">
        <f>ROUND(I1706*H1706,2)</f>
        <v>0</v>
      </c>
      <c r="K1706" s="274" t="s">
        <v>247</v>
      </c>
      <c r="L1706" s="279"/>
      <c r="M1706" s="280" t="s">
        <v>19</v>
      </c>
      <c r="N1706" s="281" t="s">
        <v>45</v>
      </c>
      <c r="O1706" s="87"/>
      <c r="P1706" s="217">
        <f>O1706*H1706</f>
        <v>0</v>
      </c>
      <c r="Q1706" s="217">
        <v>0.0195</v>
      </c>
      <c r="R1706" s="217">
        <f>Q1706*H1706</f>
        <v>0.0195</v>
      </c>
      <c r="S1706" s="217">
        <v>0</v>
      </c>
      <c r="T1706" s="218">
        <f>S1706*H1706</f>
        <v>0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19" t="s">
        <v>403</v>
      </c>
      <c r="AT1706" s="219" t="s">
        <v>244</v>
      </c>
      <c r="AU1706" s="219" t="s">
        <v>84</v>
      </c>
      <c r="AY1706" s="20" t="s">
        <v>158</v>
      </c>
      <c r="BE1706" s="220">
        <f>IF(N1706="základní",J1706,0)</f>
        <v>0</v>
      </c>
      <c r="BF1706" s="220">
        <f>IF(N1706="snížená",J1706,0)</f>
        <v>0</v>
      </c>
      <c r="BG1706" s="220">
        <f>IF(N1706="zákl. přenesená",J1706,0)</f>
        <v>0</v>
      </c>
      <c r="BH1706" s="220">
        <f>IF(N1706="sníž. přenesená",J1706,0)</f>
        <v>0</v>
      </c>
      <c r="BI1706" s="220">
        <f>IF(N1706="nulová",J1706,0)</f>
        <v>0</v>
      </c>
      <c r="BJ1706" s="20" t="s">
        <v>82</v>
      </c>
      <c r="BK1706" s="220">
        <f>ROUND(I1706*H1706,2)</f>
        <v>0</v>
      </c>
      <c r="BL1706" s="20" t="s">
        <v>290</v>
      </c>
      <c r="BM1706" s="219" t="s">
        <v>1585</v>
      </c>
    </row>
    <row r="1707" s="2" customFormat="1">
      <c r="A1707" s="41"/>
      <c r="B1707" s="42"/>
      <c r="C1707" s="43"/>
      <c r="D1707" s="221" t="s">
        <v>167</v>
      </c>
      <c r="E1707" s="43"/>
      <c r="F1707" s="222" t="s">
        <v>1584</v>
      </c>
      <c r="G1707" s="43"/>
      <c r="H1707" s="43"/>
      <c r="I1707" s="223"/>
      <c r="J1707" s="43"/>
      <c r="K1707" s="43"/>
      <c r="L1707" s="47"/>
      <c r="M1707" s="224"/>
      <c r="N1707" s="225"/>
      <c r="O1707" s="87"/>
      <c r="P1707" s="87"/>
      <c r="Q1707" s="87"/>
      <c r="R1707" s="87"/>
      <c r="S1707" s="87"/>
      <c r="T1707" s="88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T1707" s="20" t="s">
        <v>167</v>
      </c>
      <c r="AU1707" s="20" t="s">
        <v>84</v>
      </c>
    </row>
    <row r="1708" s="13" customFormat="1">
      <c r="A1708" s="13"/>
      <c r="B1708" s="228"/>
      <c r="C1708" s="229"/>
      <c r="D1708" s="221" t="s">
        <v>170</v>
      </c>
      <c r="E1708" s="230" t="s">
        <v>19</v>
      </c>
      <c r="F1708" s="231" t="s">
        <v>974</v>
      </c>
      <c r="G1708" s="229"/>
      <c r="H1708" s="230" t="s">
        <v>19</v>
      </c>
      <c r="I1708" s="232"/>
      <c r="J1708" s="229"/>
      <c r="K1708" s="229"/>
      <c r="L1708" s="233"/>
      <c r="M1708" s="234"/>
      <c r="N1708" s="235"/>
      <c r="O1708" s="235"/>
      <c r="P1708" s="235"/>
      <c r="Q1708" s="235"/>
      <c r="R1708" s="235"/>
      <c r="S1708" s="235"/>
      <c r="T1708" s="236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7" t="s">
        <v>170</v>
      </c>
      <c r="AU1708" s="237" t="s">
        <v>84</v>
      </c>
      <c r="AV1708" s="13" t="s">
        <v>82</v>
      </c>
      <c r="AW1708" s="13" t="s">
        <v>35</v>
      </c>
      <c r="AX1708" s="13" t="s">
        <v>74</v>
      </c>
      <c r="AY1708" s="237" t="s">
        <v>158</v>
      </c>
    </row>
    <row r="1709" s="14" customFormat="1">
      <c r="A1709" s="14"/>
      <c r="B1709" s="238"/>
      <c r="C1709" s="239"/>
      <c r="D1709" s="221" t="s">
        <v>170</v>
      </c>
      <c r="E1709" s="240" t="s">
        <v>19</v>
      </c>
      <c r="F1709" s="241" t="s">
        <v>1586</v>
      </c>
      <c r="G1709" s="239"/>
      <c r="H1709" s="242">
        <v>1</v>
      </c>
      <c r="I1709" s="243"/>
      <c r="J1709" s="239"/>
      <c r="K1709" s="239"/>
      <c r="L1709" s="244"/>
      <c r="M1709" s="245"/>
      <c r="N1709" s="246"/>
      <c r="O1709" s="246"/>
      <c r="P1709" s="246"/>
      <c r="Q1709" s="246"/>
      <c r="R1709" s="246"/>
      <c r="S1709" s="246"/>
      <c r="T1709" s="247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48" t="s">
        <v>170</v>
      </c>
      <c r="AU1709" s="248" t="s">
        <v>84</v>
      </c>
      <c r="AV1709" s="14" t="s">
        <v>84</v>
      </c>
      <c r="AW1709" s="14" t="s">
        <v>35</v>
      </c>
      <c r="AX1709" s="14" t="s">
        <v>74</v>
      </c>
      <c r="AY1709" s="248" t="s">
        <v>158</v>
      </c>
    </row>
    <row r="1710" s="15" customFormat="1">
      <c r="A1710" s="15"/>
      <c r="B1710" s="249"/>
      <c r="C1710" s="250"/>
      <c r="D1710" s="221" t="s">
        <v>170</v>
      </c>
      <c r="E1710" s="251" t="s">
        <v>19</v>
      </c>
      <c r="F1710" s="252" t="s">
        <v>175</v>
      </c>
      <c r="G1710" s="250"/>
      <c r="H1710" s="253">
        <v>1</v>
      </c>
      <c r="I1710" s="254"/>
      <c r="J1710" s="250"/>
      <c r="K1710" s="250"/>
      <c r="L1710" s="255"/>
      <c r="M1710" s="256"/>
      <c r="N1710" s="257"/>
      <c r="O1710" s="257"/>
      <c r="P1710" s="257"/>
      <c r="Q1710" s="257"/>
      <c r="R1710" s="257"/>
      <c r="S1710" s="257"/>
      <c r="T1710" s="258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59" t="s">
        <v>170</v>
      </c>
      <c r="AU1710" s="259" t="s">
        <v>84</v>
      </c>
      <c r="AV1710" s="15" t="s">
        <v>165</v>
      </c>
      <c r="AW1710" s="15" t="s">
        <v>35</v>
      </c>
      <c r="AX1710" s="15" t="s">
        <v>82</v>
      </c>
      <c r="AY1710" s="259" t="s">
        <v>158</v>
      </c>
    </row>
    <row r="1711" s="2" customFormat="1" ht="24.15" customHeight="1">
      <c r="A1711" s="41"/>
      <c r="B1711" s="42"/>
      <c r="C1711" s="272" t="s">
        <v>1587</v>
      </c>
      <c r="D1711" s="272" t="s">
        <v>244</v>
      </c>
      <c r="E1711" s="273" t="s">
        <v>1588</v>
      </c>
      <c r="F1711" s="274" t="s">
        <v>1589</v>
      </c>
      <c r="G1711" s="275" t="s">
        <v>387</v>
      </c>
      <c r="H1711" s="276">
        <v>1</v>
      </c>
      <c r="I1711" s="277"/>
      <c r="J1711" s="278">
        <f>ROUND(I1711*H1711,2)</f>
        <v>0</v>
      </c>
      <c r="K1711" s="274" t="s">
        <v>247</v>
      </c>
      <c r="L1711" s="279"/>
      <c r="M1711" s="280" t="s">
        <v>19</v>
      </c>
      <c r="N1711" s="281" t="s">
        <v>45</v>
      </c>
      <c r="O1711" s="87"/>
      <c r="P1711" s="217">
        <f>O1711*H1711</f>
        <v>0</v>
      </c>
      <c r="Q1711" s="217">
        <v>0.0195</v>
      </c>
      <c r="R1711" s="217">
        <f>Q1711*H1711</f>
        <v>0.0195</v>
      </c>
      <c r="S1711" s="217">
        <v>0</v>
      </c>
      <c r="T1711" s="218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19" t="s">
        <v>403</v>
      </c>
      <c r="AT1711" s="219" t="s">
        <v>244</v>
      </c>
      <c r="AU1711" s="219" t="s">
        <v>84</v>
      </c>
      <c r="AY1711" s="20" t="s">
        <v>158</v>
      </c>
      <c r="BE1711" s="220">
        <f>IF(N1711="základní",J1711,0)</f>
        <v>0</v>
      </c>
      <c r="BF1711" s="220">
        <f>IF(N1711="snížená",J1711,0)</f>
        <v>0</v>
      </c>
      <c r="BG1711" s="220">
        <f>IF(N1711="zákl. přenesená",J1711,0)</f>
        <v>0</v>
      </c>
      <c r="BH1711" s="220">
        <f>IF(N1711="sníž. přenesená",J1711,0)</f>
        <v>0</v>
      </c>
      <c r="BI1711" s="220">
        <f>IF(N1711="nulová",J1711,0)</f>
        <v>0</v>
      </c>
      <c r="BJ1711" s="20" t="s">
        <v>82</v>
      </c>
      <c r="BK1711" s="220">
        <f>ROUND(I1711*H1711,2)</f>
        <v>0</v>
      </c>
      <c r="BL1711" s="20" t="s">
        <v>290</v>
      </c>
      <c r="BM1711" s="219" t="s">
        <v>1590</v>
      </c>
    </row>
    <row r="1712" s="2" customFormat="1">
      <c r="A1712" s="41"/>
      <c r="B1712" s="42"/>
      <c r="C1712" s="43"/>
      <c r="D1712" s="221" t="s">
        <v>167</v>
      </c>
      <c r="E1712" s="43"/>
      <c r="F1712" s="222" t="s">
        <v>1589</v>
      </c>
      <c r="G1712" s="43"/>
      <c r="H1712" s="43"/>
      <c r="I1712" s="223"/>
      <c r="J1712" s="43"/>
      <c r="K1712" s="43"/>
      <c r="L1712" s="47"/>
      <c r="M1712" s="224"/>
      <c r="N1712" s="225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T1712" s="20" t="s">
        <v>167</v>
      </c>
      <c r="AU1712" s="20" t="s">
        <v>84</v>
      </c>
    </row>
    <row r="1713" s="13" customFormat="1">
      <c r="A1713" s="13"/>
      <c r="B1713" s="228"/>
      <c r="C1713" s="229"/>
      <c r="D1713" s="221" t="s">
        <v>170</v>
      </c>
      <c r="E1713" s="230" t="s">
        <v>19</v>
      </c>
      <c r="F1713" s="231" t="s">
        <v>974</v>
      </c>
      <c r="G1713" s="229"/>
      <c r="H1713" s="230" t="s">
        <v>19</v>
      </c>
      <c r="I1713" s="232"/>
      <c r="J1713" s="229"/>
      <c r="K1713" s="229"/>
      <c r="L1713" s="233"/>
      <c r="M1713" s="234"/>
      <c r="N1713" s="235"/>
      <c r="O1713" s="235"/>
      <c r="P1713" s="235"/>
      <c r="Q1713" s="235"/>
      <c r="R1713" s="235"/>
      <c r="S1713" s="235"/>
      <c r="T1713" s="236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7" t="s">
        <v>170</v>
      </c>
      <c r="AU1713" s="237" t="s">
        <v>84</v>
      </c>
      <c r="AV1713" s="13" t="s">
        <v>82</v>
      </c>
      <c r="AW1713" s="13" t="s">
        <v>35</v>
      </c>
      <c r="AX1713" s="13" t="s">
        <v>74</v>
      </c>
      <c r="AY1713" s="237" t="s">
        <v>158</v>
      </c>
    </row>
    <row r="1714" s="14" customFormat="1">
      <c r="A1714" s="14"/>
      <c r="B1714" s="238"/>
      <c r="C1714" s="239"/>
      <c r="D1714" s="221" t="s">
        <v>170</v>
      </c>
      <c r="E1714" s="240" t="s">
        <v>19</v>
      </c>
      <c r="F1714" s="241" t="s">
        <v>1591</v>
      </c>
      <c r="G1714" s="239"/>
      <c r="H1714" s="242">
        <v>1</v>
      </c>
      <c r="I1714" s="243"/>
      <c r="J1714" s="239"/>
      <c r="K1714" s="239"/>
      <c r="L1714" s="244"/>
      <c r="M1714" s="245"/>
      <c r="N1714" s="246"/>
      <c r="O1714" s="246"/>
      <c r="P1714" s="246"/>
      <c r="Q1714" s="246"/>
      <c r="R1714" s="246"/>
      <c r="S1714" s="246"/>
      <c r="T1714" s="247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8" t="s">
        <v>170</v>
      </c>
      <c r="AU1714" s="248" t="s">
        <v>84</v>
      </c>
      <c r="AV1714" s="14" t="s">
        <v>84</v>
      </c>
      <c r="AW1714" s="14" t="s">
        <v>35</v>
      </c>
      <c r="AX1714" s="14" t="s">
        <v>74</v>
      </c>
      <c r="AY1714" s="248" t="s">
        <v>158</v>
      </c>
    </row>
    <row r="1715" s="15" customFormat="1">
      <c r="A1715" s="15"/>
      <c r="B1715" s="249"/>
      <c r="C1715" s="250"/>
      <c r="D1715" s="221" t="s">
        <v>170</v>
      </c>
      <c r="E1715" s="251" t="s">
        <v>19</v>
      </c>
      <c r="F1715" s="252" t="s">
        <v>175</v>
      </c>
      <c r="G1715" s="250"/>
      <c r="H1715" s="253">
        <v>1</v>
      </c>
      <c r="I1715" s="254"/>
      <c r="J1715" s="250"/>
      <c r="K1715" s="250"/>
      <c r="L1715" s="255"/>
      <c r="M1715" s="256"/>
      <c r="N1715" s="257"/>
      <c r="O1715" s="257"/>
      <c r="P1715" s="257"/>
      <c r="Q1715" s="257"/>
      <c r="R1715" s="257"/>
      <c r="S1715" s="257"/>
      <c r="T1715" s="258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59" t="s">
        <v>170</v>
      </c>
      <c r="AU1715" s="259" t="s">
        <v>84</v>
      </c>
      <c r="AV1715" s="15" t="s">
        <v>165</v>
      </c>
      <c r="AW1715" s="15" t="s">
        <v>35</v>
      </c>
      <c r="AX1715" s="15" t="s">
        <v>82</v>
      </c>
      <c r="AY1715" s="259" t="s">
        <v>158</v>
      </c>
    </row>
    <row r="1716" s="2" customFormat="1" ht="24.15" customHeight="1">
      <c r="A1716" s="41"/>
      <c r="B1716" s="42"/>
      <c r="C1716" s="208" t="s">
        <v>1592</v>
      </c>
      <c r="D1716" s="208" t="s">
        <v>160</v>
      </c>
      <c r="E1716" s="209" t="s">
        <v>1593</v>
      </c>
      <c r="F1716" s="210" t="s">
        <v>1594</v>
      </c>
      <c r="G1716" s="211" t="s">
        <v>224</v>
      </c>
      <c r="H1716" s="212">
        <v>0.161</v>
      </c>
      <c r="I1716" s="213"/>
      <c r="J1716" s="214">
        <f>ROUND(I1716*H1716,2)</f>
        <v>0</v>
      </c>
      <c r="K1716" s="210" t="s">
        <v>164</v>
      </c>
      <c r="L1716" s="47"/>
      <c r="M1716" s="215" t="s">
        <v>19</v>
      </c>
      <c r="N1716" s="216" t="s">
        <v>45</v>
      </c>
      <c r="O1716" s="87"/>
      <c r="P1716" s="217">
        <f>O1716*H1716</f>
        <v>0</v>
      </c>
      <c r="Q1716" s="217">
        <v>0</v>
      </c>
      <c r="R1716" s="217">
        <f>Q1716*H1716</f>
        <v>0</v>
      </c>
      <c r="S1716" s="217">
        <v>0</v>
      </c>
      <c r="T1716" s="218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19" t="s">
        <v>290</v>
      </c>
      <c r="AT1716" s="219" t="s">
        <v>160</v>
      </c>
      <c r="AU1716" s="219" t="s">
        <v>84</v>
      </c>
      <c r="AY1716" s="20" t="s">
        <v>158</v>
      </c>
      <c r="BE1716" s="220">
        <f>IF(N1716="základní",J1716,0)</f>
        <v>0</v>
      </c>
      <c r="BF1716" s="220">
        <f>IF(N1716="snížená",J1716,0)</f>
        <v>0</v>
      </c>
      <c r="BG1716" s="220">
        <f>IF(N1716="zákl. přenesená",J1716,0)</f>
        <v>0</v>
      </c>
      <c r="BH1716" s="220">
        <f>IF(N1716="sníž. přenesená",J1716,0)</f>
        <v>0</v>
      </c>
      <c r="BI1716" s="220">
        <f>IF(N1716="nulová",J1716,0)</f>
        <v>0</v>
      </c>
      <c r="BJ1716" s="20" t="s">
        <v>82</v>
      </c>
      <c r="BK1716" s="220">
        <f>ROUND(I1716*H1716,2)</f>
        <v>0</v>
      </c>
      <c r="BL1716" s="20" t="s">
        <v>290</v>
      </c>
      <c r="BM1716" s="219" t="s">
        <v>1595</v>
      </c>
    </row>
    <row r="1717" s="2" customFormat="1">
      <c r="A1717" s="41"/>
      <c r="B1717" s="42"/>
      <c r="C1717" s="43"/>
      <c r="D1717" s="221" t="s">
        <v>167</v>
      </c>
      <c r="E1717" s="43"/>
      <c r="F1717" s="222" t="s">
        <v>1594</v>
      </c>
      <c r="G1717" s="43"/>
      <c r="H1717" s="43"/>
      <c r="I1717" s="223"/>
      <c r="J1717" s="43"/>
      <c r="K1717" s="43"/>
      <c r="L1717" s="47"/>
      <c r="M1717" s="224"/>
      <c r="N1717" s="225"/>
      <c r="O1717" s="87"/>
      <c r="P1717" s="87"/>
      <c r="Q1717" s="87"/>
      <c r="R1717" s="87"/>
      <c r="S1717" s="87"/>
      <c r="T1717" s="88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T1717" s="20" t="s">
        <v>167</v>
      </c>
      <c r="AU1717" s="20" t="s">
        <v>84</v>
      </c>
    </row>
    <row r="1718" s="2" customFormat="1">
      <c r="A1718" s="41"/>
      <c r="B1718" s="42"/>
      <c r="C1718" s="43"/>
      <c r="D1718" s="226" t="s">
        <v>168</v>
      </c>
      <c r="E1718" s="43"/>
      <c r="F1718" s="227" t="s">
        <v>1596</v>
      </c>
      <c r="G1718" s="43"/>
      <c r="H1718" s="43"/>
      <c r="I1718" s="223"/>
      <c r="J1718" s="43"/>
      <c r="K1718" s="43"/>
      <c r="L1718" s="47"/>
      <c r="M1718" s="224"/>
      <c r="N1718" s="225"/>
      <c r="O1718" s="87"/>
      <c r="P1718" s="87"/>
      <c r="Q1718" s="87"/>
      <c r="R1718" s="87"/>
      <c r="S1718" s="87"/>
      <c r="T1718" s="88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T1718" s="20" t="s">
        <v>168</v>
      </c>
      <c r="AU1718" s="20" t="s">
        <v>84</v>
      </c>
    </row>
    <row r="1719" s="2" customFormat="1" ht="24.15" customHeight="1">
      <c r="A1719" s="41"/>
      <c r="B1719" s="42"/>
      <c r="C1719" s="208" t="s">
        <v>1597</v>
      </c>
      <c r="D1719" s="208" t="s">
        <v>160</v>
      </c>
      <c r="E1719" s="209" t="s">
        <v>1598</v>
      </c>
      <c r="F1719" s="210" t="s">
        <v>1599</v>
      </c>
      <c r="G1719" s="211" t="s">
        <v>224</v>
      </c>
      <c r="H1719" s="212">
        <v>0.161</v>
      </c>
      <c r="I1719" s="213"/>
      <c r="J1719" s="214">
        <f>ROUND(I1719*H1719,2)</f>
        <v>0</v>
      </c>
      <c r="K1719" s="210" t="s">
        <v>164</v>
      </c>
      <c r="L1719" s="47"/>
      <c r="M1719" s="215" t="s">
        <v>19</v>
      </c>
      <c r="N1719" s="216" t="s">
        <v>45</v>
      </c>
      <c r="O1719" s="87"/>
      <c r="P1719" s="217">
        <f>O1719*H1719</f>
        <v>0</v>
      </c>
      <c r="Q1719" s="217">
        <v>0</v>
      </c>
      <c r="R1719" s="217">
        <f>Q1719*H1719</f>
        <v>0</v>
      </c>
      <c r="S1719" s="217">
        <v>0</v>
      </c>
      <c r="T1719" s="218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19" t="s">
        <v>290</v>
      </c>
      <c r="AT1719" s="219" t="s">
        <v>160</v>
      </c>
      <c r="AU1719" s="219" t="s">
        <v>84</v>
      </c>
      <c r="AY1719" s="20" t="s">
        <v>158</v>
      </c>
      <c r="BE1719" s="220">
        <f>IF(N1719="základní",J1719,0)</f>
        <v>0</v>
      </c>
      <c r="BF1719" s="220">
        <f>IF(N1719="snížená",J1719,0)</f>
        <v>0</v>
      </c>
      <c r="BG1719" s="220">
        <f>IF(N1719="zákl. přenesená",J1719,0)</f>
        <v>0</v>
      </c>
      <c r="BH1719" s="220">
        <f>IF(N1719="sníž. přenesená",J1719,0)</f>
        <v>0</v>
      </c>
      <c r="BI1719" s="220">
        <f>IF(N1719="nulová",J1719,0)</f>
        <v>0</v>
      </c>
      <c r="BJ1719" s="20" t="s">
        <v>82</v>
      </c>
      <c r="BK1719" s="220">
        <f>ROUND(I1719*H1719,2)</f>
        <v>0</v>
      </c>
      <c r="BL1719" s="20" t="s">
        <v>290</v>
      </c>
      <c r="BM1719" s="219" t="s">
        <v>1600</v>
      </c>
    </row>
    <row r="1720" s="2" customFormat="1">
      <c r="A1720" s="41"/>
      <c r="B1720" s="42"/>
      <c r="C1720" s="43"/>
      <c r="D1720" s="221" t="s">
        <v>167</v>
      </c>
      <c r="E1720" s="43"/>
      <c r="F1720" s="222" t="s">
        <v>1599</v>
      </c>
      <c r="G1720" s="43"/>
      <c r="H1720" s="43"/>
      <c r="I1720" s="223"/>
      <c r="J1720" s="43"/>
      <c r="K1720" s="43"/>
      <c r="L1720" s="47"/>
      <c r="M1720" s="224"/>
      <c r="N1720" s="225"/>
      <c r="O1720" s="87"/>
      <c r="P1720" s="87"/>
      <c r="Q1720" s="87"/>
      <c r="R1720" s="87"/>
      <c r="S1720" s="87"/>
      <c r="T1720" s="88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T1720" s="20" t="s">
        <v>167</v>
      </c>
      <c r="AU1720" s="20" t="s">
        <v>84</v>
      </c>
    </row>
    <row r="1721" s="2" customFormat="1">
      <c r="A1721" s="41"/>
      <c r="B1721" s="42"/>
      <c r="C1721" s="43"/>
      <c r="D1721" s="226" t="s">
        <v>168</v>
      </c>
      <c r="E1721" s="43"/>
      <c r="F1721" s="227" t="s">
        <v>1601</v>
      </c>
      <c r="G1721" s="43"/>
      <c r="H1721" s="43"/>
      <c r="I1721" s="223"/>
      <c r="J1721" s="43"/>
      <c r="K1721" s="43"/>
      <c r="L1721" s="47"/>
      <c r="M1721" s="224"/>
      <c r="N1721" s="225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168</v>
      </c>
      <c r="AU1721" s="20" t="s">
        <v>84</v>
      </c>
    </row>
    <row r="1722" s="12" customFormat="1" ht="22.8" customHeight="1">
      <c r="A1722" s="12"/>
      <c r="B1722" s="192"/>
      <c r="C1722" s="193"/>
      <c r="D1722" s="194" t="s">
        <v>73</v>
      </c>
      <c r="E1722" s="206" t="s">
        <v>1602</v>
      </c>
      <c r="F1722" s="206" t="s">
        <v>1603</v>
      </c>
      <c r="G1722" s="193"/>
      <c r="H1722" s="193"/>
      <c r="I1722" s="196"/>
      <c r="J1722" s="207">
        <f>BK1722</f>
        <v>0</v>
      </c>
      <c r="K1722" s="193"/>
      <c r="L1722" s="198"/>
      <c r="M1722" s="199"/>
      <c r="N1722" s="200"/>
      <c r="O1722" s="200"/>
      <c r="P1722" s="201">
        <f>SUM(P1723:P1804)</f>
        <v>0</v>
      </c>
      <c r="Q1722" s="200"/>
      <c r="R1722" s="201">
        <f>SUM(R1723:R1804)</f>
        <v>2.9816805</v>
      </c>
      <c r="S1722" s="200"/>
      <c r="T1722" s="202">
        <f>SUM(T1723:T1804)</f>
        <v>0</v>
      </c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R1722" s="203" t="s">
        <v>84</v>
      </c>
      <c r="AT1722" s="204" t="s">
        <v>73</v>
      </c>
      <c r="AU1722" s="204" t="s">
        <v>82</v>
      </c>
      <c r="AY1722" s="203" t="s">
        <v>158</v>
      </c>
      <c r="BK1722" s="205">
        <f>SUM(BK1723:BK1804)</f>
        <v>0</v>
      </c>
    </row>
    <row r="1723" s="2" customFormat="1" ht="24.15" customHeight="1">
      <c r="A1723" s="41"/>
      <c r="B1723" s="42"/>
      <c r="C1723" s="208" t="s">
        <v>1604</v>
      </c>
      <c r="D1723" s="208" t="s">
        <v>160</v>
      </c>
      <c r="E1723" s="209" t="s">
        <v>1605</v>
      </c>
      <c r="F1723" s="210" t="s">
        <v>1606</v>
      </c>
      <c r="G1723" s="211" t="s">
        <v>105</v>
      </c>
      <c r="H1723" s="212">
        <v>23.399999999999999</v>
      </c>
      <c r="I1723" s="213"/>
      <c r="J1723" s="214">
        <f>ROUND(I1723*H1723,2)</f>
        <v>0</v>
      </c>
      <c r="K1723" s="210" t="s">
        <v>164</v>
      </c>
      <c r="L1723" s="47"/>
      <c r="M1723" s="215" t="s">
        <v>19</v>
      </c>
      <c r="N1723" s="216" t="s">
        <v>45</v>
      </c>
      <c r="O1723" s="87"/>
      <c r="P1723" s="217">
        <f>O1723*H1723</f>
        <v>0</v>
      </c>
      <c r="Q1723" s="217">
        <v>0.00027</v>
      </c>
      <c r="R1723" s="217">
        <f>Q1723*H1723</f>
        <v>0.0063179999999999998</v>
      </c>
      <c r="S1723" s="217">
        <v>0</v>
      </c>
      <c r="T1723" s="218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19" t="s">
        <v>290</v>
      </c>
      <c r="AT1723" s="219" t="s">
        <v>160</v>
      </c>
      <c r="AU1723" s="219" t="s">
        <v>84</v>
      </c>
      <c r="AY1723" s="20" t="s">
        <v>158</v>
      </c>
      <c r="BE1723" s="220">
        <f>IF(N1723="základní",J1723,0)</f>
        <v>0</v>
      </c>
      <c r="BF1723" s="220">
        <f>IF(N1723="snížená",J1723,0)</f>
        <v>0</v>
      </c>
      <c r="BG1723" s="220">
        <f>IF(N1723="zákl. přenesená",J1723,0)</f>
        <v>0</v>
      </c>
      <c r="BH1723" s="220">
        <f>IF(N1723="sníž. přenesená",J1723,0)</f>
        <v>0</v>
      </c>
      <c r="BI1723" s="220">
        <f>IF(N1723="nulová",J1723,0)</f>
        <v>0</v>
      </c>
      <c r="BJ1723" s="20" t="s">
        <v>82</v>
      </c>
      <c r="BK1723" s="220">
        <f>ROUND(I1723*H1723,2)</f>
        <v>0</v>
      </c>
      <c r="BL1723" s="20" t="s">
        <v>290</v>
      </c>
      <c r="BM1723" s="219" t="s">
        <v>1607</v>
      </c>
    </row>
    <row r="1724" s="2" customFormat="1">
      <c r="A1724" s="41"/>
      <c r="B1724" s="42"/>
      <c r="C1724" s="43"/>
      <c r="D1724" s="221" t="s">
        <v>167</v>
      </c>
      <c r="E1724" s="43"/>
      <c r="F1724" s="222" t="s">
        <v>1606</v>
      </c>
      <c r="G1724" s="43"/>
      <c r="H1724" s="43"/>
      <c r="I1724" s="223"/>
      <c r="J1724" s="43"/>
      <c r="K1724" s="43"/>
      <c r="L1724" s="47"/>
      <c r="M1724" s="224"/>
      <c r="N1724" s="225"/>
      <c r="O1724" s="87"/>
      <c r="P1724" s="87"/>
      <c r="Q1724" s="87"/>
      <c r="R1724" s="87"/>
      <c r="S1724" s="87"/>
      <c r="T1724" s="88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T1724" s="20" t="s">
        <v>167</v>
      </c>
      <c r="AU1724" s="20" t="s">
        <v>84</v>
      </c>
    </row>
    <row r="1725" s="2" customFormat="1">
      <c r="A1725" s="41"/>
      <c r="B1725" s="42"/>
      <c r="C1725" s="43"/>
      <c r="D1725" s="226" t="s">
        <v>168</v>
      </c>
      <c r="E1725" s="43"/>
      <c r="F1725" s="227" t="s">
        <v>1608</v>
      </c>
      <c r="G1725" s="43"/>
      <c r="H1725" s="43"/>
      <c r="I1725" s="223"/>
      <c r="J1725" s="43"/>
      <c r="K1725" s="43"/>
      <c r="L1725" s="47"/>
      <c r="M1725" s="224"/>
      <c r="N1725" s="225"/>
      <c r="O1725" s="87"/>
      <c r="P1725" s="87"/>
      <c r="Q1725" s="87"/>
      <c r="R1725" s="87"/>
      <c r="S1725" s="87"/>
      <c r="T1725" s="88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T1725" s="20" t="s">
        <v>168</v>
      </c>
      <c r="AU1725" s="20" t="s">
        <v>84</v>
      </c>
    </row>
    <row r="1726" s="13" customFormat="1">
      <c r="A1726" s="13"/>
      <c r="B1726" s="228"/>
      <c r="C1726" s="229"/>
      <c r="D1726" s="221" t="s">
        <v>170</v>
      </c>
      <c r="E1726" s="230" t="s">
        <v>19</v>
      </c>
      <c r="F1726" s="231" t="s">
        <v>974</v>
      </c>
      <c r="G1726" s="229"/>
      <c r="H1726" s="230" t="s">
        <v>19</v>
      </c>
      <c r="I1726" s="232"/>
      <c r="J1726" s="229"/>
      <c r="K1726" s="229"/>
      <c r="L1726" s="233"/>
      <c r="M1726" s="234"/>
      <c r="N1726" s="235"/>
      <c r="O1726" s="235"/>
      <c r="P1726" s="235"/>
      <c r="Q1726" s="235"/>
      <c r="R1726" s="235"/>
      <c r="S1726" s="235"/>
      <c r="T1726" s="236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7" t="s">
        <v>170</v>
      </c>
      <c r="AU1726" s="237" t="s">
        <v>84</v>
      </c>
      <c r="AV1726" s="13" t="s">
        <v>82</v>
      </c>
      <c r="AW1726" s="13" t="s">
        <v>35</v>
      </c>
      <c r="AX1726" s="13" t="s">
        <v>74</v>
      </c>
      <c r="AY1726" s="237" t="s">
        <v>158</v>
      </c>
    </row>
    <row r="1727" s="14" customFormat="1">
      <c r="A1727" s="14"/>
      <c r="B1727" s="238"/>
      <c r="C1727" s="239"/>
      <c r="D1727" s="221" t="s">
        <v>170</v>
      </c>
      <c r="E1727" s="240" t="s">
        <v>19</v>
      </c>
      <c r="F1727" s="241" t="s">
        <v>1609</v>
      </c>
      <c r="G1727" s="239"/>
      <c r="H1727" s="242">
        <v>18.899999999999999</v>
      </c>
      <c r="I1727" s="243"/>
      <c r="J1727" s="239"/>
      <c r="K1727" s="239"/>
      <c r="L1727" s="244"/>
      <c r="M1727" s="245"/>
      <c r="N1727" s="246"/>
      <c r="O1727" s="246"/>
      <c r="P1727" s="246"/>
      <c r="Q1727" s="246"/>
      <c r="R1727" s="246"/>
      <c r="S1727" s="246"/>
      <c r="T1727" s="247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48" t="s">
        <v>170</v>
      </c>
      <c r="AU1727" s="248" t="s">
        <v>84</v>
      </c>
      <c r="AV1727" s="14" t="s">
        <v>84</v>
      </c>
      <c r="AW1727" s="14" t="s">
        <v>35</v>
      </c>
      <c r="AX1727" s="14" t="s">
        <v>74</v>
      </c>
      <c r="AY1727" s="248" t="s">
        <v>158</v>
      </c>
    </row>
    <row r="1728" s="14" customFormat="1">
      <c r="A1728" s="14"/>
      <c r="B1728" s="238"/>
      <c r="C1728" s="239"/>
      <c r="D1728" s="221" t="s">
        <v>170</v>
      </c>
      <c r="E1728" s="240" t="s">
        <v>19</v>
      </c>
      <c r="F1728" s="241" t="s">
        <v>1610</v>
      </c>
      <c r="G1728" s="239"/>
      <c r="H1728" s="242">
        <v>2.7000000000000002</v>
      </c>
      <c r="I1728" s="243"/>
      <c r="J1728" s="239"/>
      <c r="K1728" s="239"/>
      <c r="L1728" s="244"/>
      <c r="M1728" s="245"/>
      <c r="N1728" s="246"/>
      <c r="O1728" s="246"/>
      <c r="P1728" s="246"/>
      <c r="Q1728" s="246"/>
      <c r="R1728" s="246"/>
      <c r="S1728" s="246"/>
      <c r="T1728" s="247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48" t="s">
        <v>170</v>
      </c>
      <c r="AU1728" s="248" t="s">
        <v>84</v>
      </c>
      <c r="AV1728" s="14" t="s">
        <v>84</v>
      </c>
      <c r="AW1728" s="14" t="s">
        <v>35</v>
      </c>
      <c r="AX1728" s="14" t="s">
        <v>74</v>
      </c>
      <c r="AY1728" s="248" t="s">
        <v>158</v>
      </c>
    </row>
    <row r="1729" s="14" customFormat="1">
      <c r="A1729" s="14"/>
      <c r="B1729" s="238"/>
      <c r="C1729" s="239"/>
      <c r="D1729" s="221" t="s">
        <v>170</v>
      </c>
      <c r="E1729" s="240" t="s">
        <v>19</v>
      </c>
      <c r="F1729" s="241" t="s">
        <v>1611</v>
      </c>
      <c r="G1729" s="239"/>
      <c r="H1729" s="242">
        <v>1.8</v>
      </c>
      <c r="I1729" s="243"/>
      <c r="J1729" s="239"/>
      <c r="K1729" s="239"/>
      <c r="L1729" s="244"/>
      <c r="M1729" s="245"/>
      <c r="N1729" s="246"/>
      <c r="O1729" s="246"/>
      <c r="P1729" s="246"/>
      <c r="Q1729" s="246"/>
      <c r="R1729" s="246"/>
      <c r="S1729" s="246"/>
      <c r="T1729" s="247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8" t="s">
        <v>170</v>
      </c>
      <c r="AU1729" s="248" t="s">
        <v>84</v>
      </c>
      <c r="AV1729" s="14" t="s">
        <v>84</v>
      </c>
      <c r="AW1729" s="14" t="s">
        <v>35</v>
      </c>
      <c r="AX1729" s="14" t="s">
        <v>74</v>
      </c>
      <c r="AY1729" s="248" t="s">
        <v>158</v>
      </c>
    </row>
    <row r="1730" s="15" customFormat="1">
      <c r="A1730" s="15"/>
      <c r="B1730" s="249"/>
      <c r="C1730" s="250"/>
      <c r="D1730" s="221" t="s">
        <v>170</v>
      </c>
      <c r="E1730" s="251" t="s">
        <v>19</v>
      </c>
      <c r="F1730" s="252" t="s">
        <v>175</v>
      </c>
      <c r="G1730" s="250"/>
      <c r="H1730" s="253">
        <v>23.399999999999999</v>
      </c>
      <c r="I1730" s="254"/>
      <c r="J1730" s="250"/>
      <c r="K1730" s="250"/>
      <c r="L1730" s="255"/>
      <c r="M1730" s="256"/>
      <c r="N1730" s="257"/>
      <c r="O1730" s="257"/>
      <c r="P1730" s="257"/>
      <c r="Q1730" s="257"/>
      <c r="R1730" s="257"/>
      <c r="S1730" s="257"/>
      <c r="T1730" s="258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9" t="s">
        <v>170</v>
      </c>
      <c r="AU1730" s="259" t="s">
        <v>84</v>
      </c>
      <c r="AV1730" s="15" t="s">
        <v>165</v>
      </c>
      <c r="AW1730" s="15" t="s">
        <v>35</v>
      </c>
      <c r="AX1730" s="15" t="s">
        <v>82</v>
      </c>
      <c r="AY1730" s="259" t="s">
        <v>158</v>
      </c>
    </row>
    <row r="1731" s="2" customFormat="1" ht="16.5" customHeight="1">
      <c r="A1731" s="41"/>
      <c r="B1731" s="42"/>
      <c r="C1731" s="272" t="s">
        <v>1612</v>
      </c>
      <c r="D1731" s="272" t="s">
        <v>244</v>
      </c>
      <c r="E1731" s="273" t="s">
        <v>1613</v>
      </c>
      <c r="F1731" s="274" t="s">
        <v>1614</v>
      </c>
      <c r="G1731" s="275" t="s">
        <v>105</v>
      </c>
      <c r="H1731" s="276">
        <v>23.399999999999999</v>
      </c>
      <c r="I1731" s="277"/>
      <c r="J1731" s="278">
        <f>ROUND(I1731*H1731,2)</f>
        <v>0</v>
      </c>
      <c r="K1731" s="274" t="s">
        <v>247</v>
      </c>
      <c r="L1731" s="279"/>
      <c r="M1731" s="280" t="s">
        <v>19</v>
      </c>
      <c r="N1731" s="281" t="s">
        <v>45</v>
      </c>
      <c r="O1731" s="87"/>
      <c r="P1731" s="217">
        <f>O1731*H1731</f>
        <v>0</v>
      </c>
      <c r="Q1731" s="217">
        <v>0.02741</v>
      </c>
      <c r="R1731" s="217">
        <f>Q1731*H1731</f>
        <v>0.64139400000000002</v>
      </c>
      <c r="S1731" s="217">
        <v>0</v>
      </c>
      <c r="T1731" s="218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19" t="s">
        <v>403</v>
      </c>
      <c r="AT1731" s="219" t="s">
        <v>244</v>
      </c>
      <c r="AU1731" s="219" t="s">
        <v>84</v>
      </c>
      <c r="AY1731" s="20" t="s">
        <v>158</v>
      </c>
      <c r="BE1731" s="220">
        <f>IF(N1731="základní",J1731,0)</f>
        <v>0</v>
      </c>
      <c r="BF1731" s="220">
        <f>IF(N1731="snížená",J1731,0)</f>
        <v>0</v>
      </c>
      <c r="BG1731" s="220">
        <f>IF(N1731="zákl. přenesená",J1731,0)</f>
        <v>0</v>
      </c>
      <c r="BH1731" s="220">
        <f>IF(N1731="sníž. přenesená",J1731,0)</f>
        <v>0</v>
      </c>
      <c r="BI1731" s="220">
        <f>IF(N1731="nulová",J1731,0)</f>
        <v>0</v>
      </c>
      <c r="BJ1731" s="20" t="s">
        <v>82</v>
      </c>
      <c r="BK1731" s="220">
        <f>ROUND(I1731*H1731,2)</f>
        <v>0</v>
      </c>
      <c r="BL1731" s="20" t="s">
        <v>290</v>
      </c>
      <c r="BM1731" s="219" t="s">
        <v>1615</v>
      </c>
    </row>
    <row r="1732" s="2" customFormat="1">
      <c r="A1732" s="41"/>
      <c r="B1732" s="42"/>
      <c r="C1732" s="43"/>
      <c r="D1732" s="221" t="s">
        <v>167</v>
      </c>
      <c r="E1732" s="43"/>
      <c r="F1732" s="222" t="s">
        <v>1614</v>
      </c>
      <c r="G1732" s="43"/>
      <c r="H1732" s="43"/>
      <c r="I1732" s="223"/>
      <c r="J1732" s="43"/>
      <c r="K1732" s="43"/>
      <c r="L1732" s="47"/>
      <c r="M1732" s="224"/>
      <c r="N1732" s="225"/>
      <c r="O1732" s="87"/>
      <c r="P1732" s="87"/>
      <c r="Q1732" s="87"/>
      <c r="R1732" s="87"/>
      <c r="S1732" s="87"/>
      <c r="T1732" s="88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T1732" s="20" t="s">
        <v>167</v>
      </c>
      <c r="AU1732" s="20" t="s">
        <v>84</v>
      </c>
    </row>
    <row r="1733" s="2" customFormat="1" ht="16.5" customHeight="1">
      <c r="A1733" s="41"/>
      <c r="B1733" s="42"/>
      <c r="C1733" s="208" t="s">
        <v>1616</v>
      </c>
      <c r="D1733" s="208" t="s">
        <v>160</v>
      </c>
      <c r="E1733" s="209" t="s">
        <v>1617</v>
      </c>
      <c r="F1733" s="210" t="s">
        <v>1618</v>
      </c>
      <c r="G1733" s="211" t="s">
        <v>387</v>
      </c>
      <c r="H1733" s="212">
        <v>1</v>
      </c>
      <c r="I1733" s="213"/>
      <c r="J1733" s="214">
        <f>ROUND(I1733*H1733,2)</f>
        <v>0</v>
      </c>
      <c r="K1733" s="210" t="s">
        <v>164</v>
      </c>
      <c r="L1733" s="47"/>
      <c r="M1733" s="215" t="s">
        <v>19</v>
      </c>
      <c r="N1733" s="216" t="s">
        <v>45</v>
      </c>
      <c r="O1733" s="87"/>
      <c r="P1733" s="217">
        <f>O1733*H1733</f>
        <v>0</v>
      </c>
      <c r="Q1733" s="217">
        <v>0.00033</v>
      </c>
      <c r="R1733" s="217">
        <f>Q1733*H1733</f>
        <v>0.00033</v>
      </c>
      <c r="S1733" s="217">
        <v>0</v>
      </c>
      <c r="T1733" s="218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19" t="s">
        <v>290</v>
      </c>
      <c r="AT1733" s="219" t="s">
        <v>160</v>
      </c>
      <c r="AU1733" s="219" t="s">
        <v>84</v>
      </c>
      <c r="AY1733" s="20" t="s">
        <v>158</v>
      </c>
      <c r="BE1733" s="220">
        <f>IF(N1733="základní",J1733,0)</f>
        <v>0</v>
      </c>
      <c r="BF1733" s="220">
        <f>IF(N1733="snížená",J1733,0)</f>
        <v>0</v>
      </c>
      <c r="BG1733" s="220">
        <f>IF(N1733="zákl. přenesená",J1733,0)</f>
        <v>0</v>
      </c>
      <c r="BH1733" s="220">
        <f>IF(N1733="sníž. přenesená",J1733,0)</f>
        <v>0</v>
      </c>
      <c r="BI1733" s="220">
        <f>IF(N1733="nulová",J1733,0)</f>
        <v>0</v>
      </c>
      <c r="BJ1733" s="20" t="s">
        <v>82</v>
      </c>
      <c r="BK1733" s="220">
        <f>ROUND(I1733*H1733,2)</f>
        <v>0</v>
      </c>
      <c r="BL1733" s="20" t="s">
        <v>290</v>
      </c>
      <c r="BM1733" s="219" t="s">
        <v>1619</v>
      </c>
    </row>
    <row r="1734" s="2" customFormat="1">
      <c r="A1734" s="41"/>
      <c r="B1734" s="42"/>
      <c r="C1734" s="43"/>
      <c r="D1734" s="221" t="s">
        <v>167</v>
      </c>
      <c r="E1734" s="43"/>
      <c r="F1734" s="222" t="s">
        <v>1618</v>
      </c>
      <c r="G1734" s="43"/>
      <c r="H1734" s="43"/>
      <c r="I1734" s="223"/>
      <c r="J1734" s="43"/>
      <c r="K1734" s="43"/>
      <c r="L1734" s="47"/>
      <c r="M1734" s="224"/>
      <c r="N1734" s="225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167</v>
      </c>
      <c r="AU1734" s="20" t="s">
        <v>84</v>
      </c>
    </row>
    <row r="1735" s="2" customFormat="1">
      <c r="A1735" s="41"/>
      <c r="B1735" s="42"/>
      <c r="C1735" s="43"/>
      <c r="D1735" s="226" t="s">
        <v>168</v>
      </c>
      <c r="E1735" s="43"/>
      <c r="F1735" s="227" t="s">
        <v>1620</v>
      </c>
      <c r="G1735" s="43"/>
      <c r="H1735" s="43"/>
      <c r="I1735" s="223"/>
      <c r="J1735" s="43"/>
      <c r="K1735" s="43"/>
      <c r="L1735" s="47"/>
      <c r="M1735" s="224"/>
      <c r="N1735" s="225"/>
      <c r="O1735" s="87"/>
      <c r="P1735" s="87"/>
      <c r="Q1735" s="87"/>
      <c r="R1735" s="87"/>
      <c r="S1735" s="87"/>
      <c r="T1735" s="88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T1735" s="20" t="s">
        <v>168</v>
      </c>
      <c r="AU1735" s="20" t="s">
        <v>84</v>
      </c>
    </row>
    <row r="1736" s="13" customFormat="1">
      <c r="A1736" s="13"/>
      <c r="B1736" s="228"/>
      <c r="C1736" s="229"/>
      <c r="D1736" s="221" t="s">
        <v>170</v>
      </c>
      <c r="E1736" s="230" t="s">
        <v>19</v>
      </c>
      <c r="F1736" s="231" t="s">
        <v>974</v>
      </c>
      <c r="G1736" s="229"/>
      <c r="H1736" s="230" t="s">
        <v>19</v>
      </c>
      <c r="I1736" s="232"/>
      <c r="J1736" s="229"/>
      <c r="K1736" s="229"/>
      <c r="L1736" s="233"/>
      <c r="M1736" s="234"/>
      <c r="N1736" s="235"/>
      <c r="O1736" s="235"/>
      <c r="P1736" s="235"/>
      <c r="Q1736" s="235"/>
      <c r="R1736" s="235"/>
      <c r="S1736" s="235"/>
      <c r="T1736" s="236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7" t="s">
        <v>170</v>
      </c>
      <c r="AU1736" s="237" t="s">
        <v>84</v>
      </c>
      <c r="AV1736" s="13" t="s">
        <v>82</v>
      </c>
      <c r="AW1736" s="13" t="s">
        <v>35</v>
      </c>
      <c r="AX1736" s="13" t="s">
        <v>74</v>
      </c>
      <c r="AY1736" s="237" t="s">
        <v>158</v>
      </c>
    </row>
    <row r="1737" s="14" customFormat="1">
      <c r="A1737" s="14"/>
      <c r="B1737" s="238"/>
      <c r="C1737" s="239"/>
      <c r="D1737" s="221" t="s">
        <v>170</v>
      </c>
      <c r="E1737" s="240" t="s">
        <v>19</v>
      </c>
      <c r="F1737" s="241" t="s">
        <v>1621</v>
      </c>
      <c r="G1737" s="239"/>
      <c r="H1737" s="242">
        <v>1</v>
      </c>
      <c r="I1737" s="243"/>
      <c r="J1737" s="239"/>
      <c r="K1737" s="239"/>
      <c r="L1737" s="244"/>
      <c r="M1737" s="245"/>
      <c r="N1737" s="246"/>
      <c r="O1737" s="246"/>
      <c r="P1737" s="246"/>
      <c r="Q1737" s="246"/>
      <c r="R1737" s="246"/>
      <c r="S1737" s="246"/>
      <c r="T1737" s="247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48" t="s">
        <v>170</v>
      </c>
      <c r="AU1737" s="248" t="s">
        <v>84</v>
      </c>
      <c r="AV1737" s="14" t="s">
        <v>84</v>
      </c>
      <c r="AW1737" s="14" t="s">
        <v>35</v>
      </c>
      <c r="AX1737" s="14" t="s">
        <v>74</v>
      </c>
      <c r="AY1737" s="248" t="s">
        <v>158</v>
      </c>
    </row>
    <row r="1738" s="15" customFormat="1">
      <c r="A1738" s="15"/>
      <c r="B1738" s="249"/>
      <c r="C1738" s="250"/>
      <c r="D1738" s="221" t="s">
        <v>170</v>
      </c>
      <c r="E1738" s="251" t="s">
        <v>19</v>
      </c>
      <c r="F1738" s="252" t="s">
        <v>175</v>
      </c>
      <c r="G1738" s="250"/>
      <c r="H1738" s="253">
        <v>1</v>
      </c>
      <c r="I1738" s="254"/>
      <c r="J1738" s="250"/>
      <c r="K1738" s="250"/>
      <c r="L1738" s="255"/>
      <c r="M1738" s="256"/>
      <c r="N1738" s="257"/>
      <c r="O1738" s="257"/>
      <c r="P1738" s="257"/>
      <c r="Q1738" s="257"/>
      <c r="R1738" s="257"/>
      <c r="S1738" s="257"/>
      <c r="T1738" s="258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59" t="s">
        <v>170</v>
      </c>
      <c r="AU1738" s="259" t="s">
        <v>84</v>
      </c>
      <c r="AV1738" s="15" t="s">
        <v>165</v>
      </c>
      <c r="AW1738" s="15" t="s">
        <v>35</v>
      </c>
      <c r="AX1738" s="15" t="s">
        <v>82</v>
      </c>
      <c r="AY1738" s="259" t="s">
        <v>158</v>
      </c>
    </row>
    <row r="1739" s="2" customFormat="1" ht="24.15" customHeight="1">
      <c r="A1739" s="41"/>
      <c r="B1739" s="42"/>
      <c r="C1739" s="272" t="s">
        <v>1622</v>
      </c>
      <c r="D1739" s="272" t="s">
        <v>244</v>
      </c>
      <c r="E1739" s="273" t="s">
        <v>1623</v>
      </c>
      <c r="F1739" s="274" t="s">
        <v>1624</v>
      </c>
      <c r="G1739" s="275" t="s">
        <v>387</v>
      </c>
      <c r="H1739" s="276">
        <v>1</v>
      </c>
      <c r="I1739" s="277"/>
      <c r="J1739" s="278">
        <f>ROUND(I1739*H1739,2)</f>
        <v>0</v>
      </c>
      <c r="K1739" s="274" t="s">
        <v>247</v>
      </c>
      <c r="L1739" s="279"/>
      <c r="M1739" s="280" t="s">
        <v>19</v>
      </c>
      <c r="N1739" s="281" t="s">
        <v>45</v>
      </c>
      <c r="O1739" s="87"/>
      <c r="P1739" s="217">
        <f>O1739*H1739</f>
        <v>0</v>
      </c>
      <c r="Q1739" s="217">
        <v>0.098000000000000004</v>
      </c>
      <c r="R1739" s="217">
        <f>Q1739*H1739</f>
        <v>0.098000000000000004</v>
      </c>
      <c r="S1739" s="217">
        <v>0</v>
      </c>
      <c r="T1739" s="218">
        <f>S1739*H1739</f>
        <v>0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19" t="s">
        <v>403</v>
      </c>
      <c r="AT1739" s="219" t="s">
        <v>244</v>
      </c>
      <c r="AU1739" s="219" t="s">
        <v>84</v>
      </c>
      <c r="AY1739" s="20" t="s">
        <v>158</v>
      </c>
      <c r="BE1739" s="220">
        <f>IF(N1739="základní",J1739,0)</f>
        <v>0</v>
      </c>
      <c r="BF1739" s="220">
        <f>IF(N1739="snížená",J1739,0)</f>
        <v>0</v>
      </c>
      <c r="BG1739" s="220">
        <f>IF(N1739="zákl. přenesená",J1739,0)</f>
        <v>0</v>
      </c>
      <c r="BH1739" s="220">
        <f>IF(N1739="sníž. přenesená",J1739,0)</f>
        <v>0</v>
      </c>
      <c r="BI1739" s="220">
        <f>IF(N1739="nulová",J1739,0)</f>
        <v>0</v>
      </c>
      <c r="BJ1739" s="20" t="s">
        <v>82</v>
      </c>
      <c r="BK1739" s="220">
        <f>ROUND(I1739*H1739,2)</f>
        <v>0</v>
      </c>
      <c r="BL1739" s="20" t="s">
        <v>290</v>
      </c>
      <c r="BM1739" s="219" t="s">
        <v>1625</v>
      </c>
    </row>
    <row r="1740" s="2" customFormat="1">
      <c r="A1740" s="41"/>
      <c r="B1740" s="42"/>
      <c r="C1740" s="43"/>
      <c r="D1740" s="221" t="s">
        <v>167</v>
      </c>
      <c r="E1740" s="43"/>
      <c r="F1740" s="222" t="s">
        <v>1624</v>
      </c>
      <c r="G1740" s="43"/>
      <c r="H1740" s="43"/>
      <c r="I1740" s="223"/>
      <c r="J1740" s="43"/>
      <c r="K1740" s="43"/>
      <c r="L1740" s="47"/>
      <c r="M1740" s="224"/>
      <c r="N1740" s="225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167</v>
      </c>
      <c r="AU1740" s="20" t="s">
        <v>84</v>
      </c>
    </row>
    <row r="1741" s="2" customFormat="1" ht="16.5" customHeight="1">
      <c r="A1741" s="41"/>
      <c r="B1741" s="42"/>
      <c r="C1741" s="208" t="s">
        <v>1626</v>
      </c>
      <c r="D1741" s="208" t="s">
        <v>160</v>
      </c>
      <c r="E1741" s="209" t="s">
        <v>1627</v>
      </c>
      <c r="F1741" s="210" t="s">
        <v>1628</v>
      </c>
      <c r="G1741" s="211" t="s">
        <v>387</v>
      </c>
      <c r="H1741" s="212">
        <v>4</v>
      </c>
      <c r="I1741" s="213"/>
      <c r="J1741" s="214">
        <f>ROUND(I1741*H1741,2)</f>
        <v>0</v>
      </c>
      <c r="K1741" s="210" t="s">
        <v>164</v>
      </c>
      <c r="L1741" s="47"/>
      <c r="M1741" s="215" t="s">
        <v>19</v>
      </c>
      <c r="N1741" s="216" t="s">
        <v>45</v>
      </c>
      <c r="O1741" s="87"/>
      <c r="P1741" s="217">
        <f>O1741*H1741</f>
        <v>0</v>
      </c>
      <c r="Q1741" s="217">
        <v>0.00055999999999999995</v>
      </c>
      <c r="R1741" s="217">
        <f>Q1741*H1741</f>
        <v>0.0022399999999999998</v>
      </c>
      <c r="S1741" s="217">
        <v>0</v>
      </c>
      <c r="T1741" s="218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19" t="s">
        <v>290</v>
      </c>
      <c r="AT1741" s="219" t="s">
        <v>160</v>
      </c>
      <c r="AU1741" s="219" t="s">
        <v>84</v>
      </c>
      <c r="AY1741" s="20" t="s">
        <v>158</v>
      </c>
      <c r="BE1741" s="220">
        <f>IF(N1741="základní",J1741,0)</f>
        <v>0</v>
      </c>
      <c r="BF1741" s="220">
        <f>IF(N1741="snížená",J1741,0)</f>
        <v>0</v>
      </c>
      <c r="BG1741" s="220">
        <f>IF(N1741="zákl. přenesená",J1741,0)</f>
        <v>0</v>
      </c>
      <c r="BH1741" s="220">
        <f>IF(N1741="sníž. přenesená",J1741,0)</f>
        <v>0</v>
      </c>
      <c r="BI1741" s="220">
        <f>IF(N1741="nulová",J1741,0)</f>
        <v>0</v>
      </c>
      <c r="BJ1741" s="20" t="s">
        <v>82</v>
      </c>
      <c r="BK1741" s="220">
        <f>ROUND(I1741*H1741,2)</f>
        <v>0</v>
      </c>
      <c r="BL1741" s="20" t="s">
        <v>290</v>
      </c>
      <c r="BM1741" s="219" t="s">
        <v>1629</v>
      </c>
    </row>
    <row r="1742" s="2" customFormat="1">
      <c r="A1742" s="41"/>
      <c r="B1742" s="42"/>
      <c r="C1742" s="43"/>
      <c r="D1742" s="221" t="s">
        <v>167</v>
      </c>
      <c r="E1742" s="43"/>
      <c r="F1742" s="222" t="s">
        <v>1628</v>
      </c>
      <c r="G1742" s="43"/>
      <c r="H1742" s="43"/>
      <c r="I1742" s="223"/>
      <c r="J1742" s="43"/>
      <c r="K1742" s="43"/>
      <c r="L1742" s="47"/>
      <c r="M1742" s="224"/>
      <c r="N1742" s="225"/>
      <c r="O1742" s="87"/>
      <c r="P1742" s="87"/>
      <c r="Q1742" s="87"/>
      <c r="R1742" s="87"/>
      <c r="S1742" s="87"/>
      <c r="T1742" s="88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T1742" s="20" t="s">
        <v>167</v>
      </c>
      <c r="AU1742" s="20" t="s">
        <v>84</v>
      </c>
    </row>
    <row r="1743" s="2" customFormat="1">
      <c r="A1743" s="41"/>
      <c r="B1743" s="42"/>
      <c r="C1743" s="43"/>
      <c r="D1743" s="226" t="s">
        <v>168</v>
      </c>
      <c r="E1743" s="43"/>
      <c r="F1743" s="227" t="s">
        <v>1630</v>
      </c>
      <c r="G1743" s="43"/>
      <c r="H1743" s="43"/>
      <c r="I1743" s="223"/>
      <c r="J1743" s="43"/>
      <c r="K1743" s="43"/>
      <c r="L1743" s="47"/>
      <c r="M1743" s="224"/>
      <c r="N1743" s="225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168</v>
      </c>
      <c r="AU1743" s="20" t="s">
        <v>84</v>
      </c>
    </row>
    <row r="1744" s="13" customFormat="1">
      <c r="A1744" s="13"/>
      <c r="B1744" s="228"/>
      <c r="C1744" s="229"/>
      <c r="D1744" s="221" t="s">
        <v>170</v>
      </c>
      <c r="E1744" s="230" t="s">
        <v>19</v>
      </c>
      <c r="F1744" s="231" t="s">
        <v>974</v>
      </c>
      <c r="G1744" s="229"/>
      <c r="H1744" s="230" t="s">
        <v>19</v>
      </c>
      <c r="I1744" s="232"/>
      <c r="J1744" s="229"/>
      <c r="K1744" s="229"/>
      <c r="L1744" s="233"/>
      <c r="M1744" s="234"/>
      <c r="N1744" s="235"/>
      <c r="O1744" s="235"/>
      <c r="P1744" s="235"/>
      <c r="Q1744" s="235"/>
      <c r="R1744" s="235"/>
      <c r="S1744" s="235"/>
      <c r="T1744" s="236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7" t="s">
        <v>170</v>
      </c>
      <c r="AU1744" s="237" t="s">
        <v>84</v>
      </c>
      <c r="AV1744" s="13" t="s">
        <v>82</v>
      </c>
      <c r="AW1744" s="13" t="s">
        <v>35</v>
      </c>
      <c r="AX1744" s="13" t="s">
        <v>74</v>
      </c>
      <c r="AY1744" s="237" t="s">
        <v>158</v>
      </c>
    </row>
    <row r="1745" s="14" customFormat="1">
      <c r="A1745" s="14"/>
      <c r="B1745" s="238"/>
      <c r="C1745" s="239"/>
      <c r="D1745" s="221" t="s">
        <v>170</v>
      </c>
      <c r="E1745" s="240" t="s">
        <v>19</v>
      </c>
      <c r="F1745" s="241" t="s">
        <v>1631</v>
      </c>
      <c r="G1745" s="239"/>
      <c r="H1745" s="242">
        <v>4</v>
      </c>
      <c r="I1745" s="243"/>
      <c r="J1745" s="239"/>
      <c r="K1745" s="239"/>
      <c r="L1745" s="244"/>
      <c r="M1745" s="245"/>
      <c r="N1745" s="246"/>
      <c r="O1745" s="246"/>
      <c r="P1745" s="246"/>
      <c r="Q1745" s="246"/>
      <c r="R1745" s="246"/>
      <c r="S1745" s="246"/>
      <c r="T1745" s="247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48" t="s">
        <v>170</v>
      </c>
      <c r="AU1745" s="248" t="s">
        <v>84</v>
      </c>
      <c r="AV1745" s="14" t="s">
        <v>84</v>
      </c>
      <c r="AW1745" s="14" t="s">
        <v>35</v>
      </c>
      <c r="AX1745" s="14" t="s">
        <v>74</v>
      </c>
      <c r="AY1745" s="248" t="s">
        <v>158</v>
      </c>
    </row>
    <row r="1746" s="15" customFormat="1">
      <c r="A1746" s="15"/>
      <c r="B1746" s="249"/>
      <c r="C1746" s="250"/>
      <c r="D1746" s="221" t="s">
        <v>170</v>
      </c>
      <c r="E1746" s="251" t="s">
        <v>19</v>
      </c>
      <c r="F1746" s="252" t="s">
        <v>175</v>
      </c>
      <c r="G1746" s="250"/>
      <c r="H1746" s="253">
        <v>4</v>
      </c>
      <c r="I1746" s="254"/>
      <c r="J1746" s="250"/>
      <c r="K1746" s="250"/>
      <c r="L1746" s="255"/>
      <c r="M1746" s="256"/>
      <c r="N1746" s="257"/>
      <c r="O1746" s="257"/>
      <c r="P1746" s="257"/>
      <c r="Q1746" s="257"/>
      <c r="R1746" s="257"/>
      <c r="S1746" s="257"/>
      <c r="T1746" s="258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59" t="s">
        <v>170</v>
      </c>
      <c r="AU1746" s="259" t="s">
        <v>84</v>
      </c>
      <c r="AV1746" s="15" t="s">
        <v>165</v>
      </c>
      <c r="AW1746" s="15" t="s">
        <v>35</v>
      </c>
      <c r="AX1746" s="15" t="s">
        <v>82</v>
      </c>
      <c r="AY1746" s="259" t="s">
        <v>158</v>
      </c>
    </row>
    <row r="1747" s="2" customFormat="1" ht="24.15" customHeight="1">
      <c r="A1747" s="41"/>
      <c r="B1747" s="42"/>
      <c r="C1747" s="272" t="s">
        <v>1632</v>
      </c>
      <c r="D1747" s="272" t="s">
        <v>244</v>
      </c>
      <c r="E1747" s="273" t="s">
        <v>1633</v>
      </c>
      <c r="F1747" s="274" t="s">
        <v>1634</v>
      </c>
      <c r="G1747" s="275" t="s">
        <v>387</v>
      </c>
      <c r="H1747" s="276">
        <v>4</v>
      </c>
      <c r="I1747" s="277"/>
      <c r="J1747" s="278">
        <f>ROUND(I1747*H1747,2)</f>
        <v>0</v>
      </c>
      <c r="K1747" s="274" t="s">
        <v>247</v>
      </c>
      <c r="L1747" s="279"/>
      <c r="M1747" s="280" t="s">
        <v>19</v>
      </c>
      <c r="N1747" s="281" t="s">
        <v>45</v>
      </c>
      <c r="O1747" s="87"/>
      <c r="P1747" s="217">
        <f>O1747*H1747</f>
        <v>0</v>
      </c>
      <c r="Q1747" s="217">
        <v>0.13600000000000001</v>
      </c>
      <c r="R1747" s="217">
        <f>Q1747*H1747</f>
        <v>0.54400000000000004</v>
      </c>
      <c r="S1747" s="217">
        <v>0</v>
      </c>
      <c r="T1747" s="218">
        <f>S1747*H1747</f>
        <v>0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19" t="s">
        <v>403</v>
      </c>
      <c r="AT1747" s="219" t="s">
        <v>244</v>
      </c>
      <c r="AU1747" s="219" t="s">
        <v>84</v>
      </c>
      <c r="AY1747" s="20" t="s">
        <v>158</v>
      </c>
      <c r="BE1747" s="220">
        <f>IF(N1747="základní",J1747,0)</f>
        <v>0</v>
      </c>
      <c r="BF1747" s="220">
        <f>IF(N1747="snížená",J1747,0)</f>
        <v>0</v>
      </c>
      <c r="BG1747" s="220">
        <f>IF(N1747="zákl. přenesená",J1747,0)</f>
        <v>0</v>
      </c>
      <c r="BH1747" s="220">
        <f>IF(N1747="sníž. přenesená",J1747,0)</f>
        <v>0</v>
      </c>
      <c r="BI1747" s="220">
        <f>IF(N1747="nulová",J1747,0)</f>
        <v>0</v>
      </c>
      <c r="BJ1747" s="20" t="s">
        <v>82</v>
      </c>
      <c r="BK1747" s="220">
        <f>ROUND(I1747*H1747,2)</f>
        <v>0</v>
      </c>
      <c r="BL1747" s="20" t="s">
        <v>290</v>
      </c>
      <c r="BM1747" s="219" t="s">
        <v>1635</v>
      </c>
    </row>
    <row r="1748" s="2" customFormat="1">
      <c r="A1748" s="41"/>
      <c r="B1748" s="42"/>
      <c r="C1748" s="43"/>
      <c r="D1748" s="221" t="s">
        <v>167</v>
      </c>
      <c r="E1748" s="43"/>
      <c r="F1748" s="222" t="s">
        <v>1634</v>
      </c>
      <c r="G1748" s="43"/>
      <c r="H1748" s="43"/>
      <c r="I1748" s="223"/>
      <c r="J1748" s="43"/>
      <c r="K1748" s="43"/>
      <c r="L1748" s="47"/>
      <c r="M1748" s="224"/>
      <c r="N1748" s="225"/>
      <c r="O1748" s="87"/>
      <c r="P1748" s="87"/>
      <c r="Q1748" s="87"/>
      <c r="R1748" s="87"/>
      <c r="S1748" s="87"/>
      <c r="T1748" s="88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T1748" s="20" t="s">
        <v>167</v>
      </c>
      <c r="AU1748" s="20" t="s">
        <v>84</v>
      </c>
    </row>
    <row r="1749" s="2" customFormat="1" ht="21.75" customHeight="1">
      <c r="A1749" s="41"/>
      <c r="B1749" s="42"/>
      <c r="C1749" s="208" t="s">
        <v>1636</v>
      </c>
      <c r="D1749" s="208" t="s">
        <v>160</v>
      </c>
      <c r="E1749" s="209" t="s">
        <v>1637</v>
      </c>
      <c r="F1749" s="210" t="s">
        <v>1638</v>
      </c>
      <c r="G1749" s="211" t="s">
        <v>387</v>
      </c>
      <c r="H1749" s="212">
        <v>3</v>
      </c>
      <c r="I1749" s="213"/>
      <c r="J1749" s="214">
        <f>ROUND(I1749*H1749,2)</f>
        <v>0</v>
      </c>
      <c r="K1749" s="210" t="s">
        <v>164</v>
      </c>
      <c r="L1749" s="47"/>
      <c r="M1749" s="215" t="s">
        <v>19</v>
      </c>
      <c r="N1749" s="216" t="s">
        <v>45</v>
      </c>
      <c r="O1749" s="87"/>
      <c r="P1749" s="217">
        <f>O1749*H1749</f>
        <v>0</v>
      </c>
      <c r="Q1749" s="217">
        <v>0</v>
      </c>
      <c r="R1749" s="217">
        <f>Q1749*H1749</f>
        <v>0</v>
      </c>
      <c r="S1749" s="217">
        <v>0</v>
      </c>
      <c r="T1749" s="218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19" t="s">
        <v>290</v>
      </c>
      <c r="AT1749" s="219" t="s">
        <v>160</v>
      </c>
      <c r="AU1749" s="219" t="s">
        <v>84</v>
      </c>
      <c r="AY1749" s="20" t="s">
        <v>158</v>
      </c>
      <c r="BE1749" s="220">
        <f>IF(N1749="základní",J1749,0)</f>
        <v>0</v>
      </c>
      <c r="BF1749" s="220">
        <f>IF(N1749="snížená",J1749,0)</f>
        <v>0</v>
      </c>
      <c r="BG1749" s="220">
        <f>IF(N1749="zákl. přenesená",J1749,0)</f>
        <v>0</v>
      </c>
      <c r="BH1749" s="220">
        <f>IF(N1749="sníž. přenesená",J1749,0)</f>
        <v>0</v>
      </c>
      <c r="BI1749" s="220">
        <f>IF(N1749="nulová",J1749,0)</f>
        <v>0</v>
      </c>
      <c r="BJ1749" s="20" t="s">
        <v>82</v>
      </c>
      <c r="BK1749" s="220">
        <f>ROUND(I1749*H1749,2)</f>
        <v>0</v>
      </c>
      <c r="BL1749" s="20" t="s">
        <v>290</v>
      </c>
      <c r="BM1749" s="219" t="s">
        <v>1639</v>
      </c>
    </row>
    <row r="1750" s="2" customFormat="1">
      <c r="A1750" s="41"/>
      <c r="B1750" s="42"/>
      <c r="C1750" s="43"/>
      <c r="D1750" s="221" t="s">
        <v>167</v>
      </c>
      <c r="E1750" s="43"/>
      <c r="F1750" s="222" t="s">
        <v>1638</v>
      </c>
      <c r="G1750" s="43"/>
      <c r="H1750" s="43"/>
      <c r="I1750" s="223"/>
      <c r="J1750" s="43"/>
      <c r="K1750" s="43"/>
      <c r="L1750" s="47"/>
      <c r="M1750" s="224"/>
      <c r="N1750" s="225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167</v>
      </c>
      <c r="AU1750" s="20" t="s">
        <v>84</v>
      </c>
    </row>
    <row r="1751" s="2" customFormat="1">
      <c r="A1751" s="41"/>
      <c r="B1751" s="42"/>
      <c r="C1751" s="43"/>
      <c r="D1751" s="226" t="s">
        <v>168</v>
      </c>
      <c r="E1751" s="43"/>
      <c r="F1751" s="227" t="s">
        <v>1640</v>
      </c>
      <c r="G1751" s="43"/>
      <c r="H1751" s="43"/>
      <c r="I1751" s="223"/>
      <c r="J1751" s="43"/>
      <c r="K1751" s="43"/>
      <c r="L1751" s="47"/>
      <c r="M1751" s="224"/>
      <c r="N1751" s="225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168</v>
      </c>
      <c r="AU1751" s="20" t="s">
        <v>84</v>
      </c>
    </row>
    <row r="1752" s="2" customFormat="1" ht="24.15" customHeight="1">
      <c r="A1752" s="41"/>
      <c r="B1752" s="42"/>
      <c r="C1752" s="272" t="s">
        <v>1641</v>
      </c>
      <c r="D1752" s="272" t="s">
        <v>244</v>
      </c>
      <c r="E1752" s="273" t="s">
        <v>1642</v>
      </c>
      <c r="F1752" s="274" t="s">
        <v>1643</v>
      </c>
      <c r="G1752" s="275" t="s">
        <v>387</v>
      </c>
      <c r="H1752" s="276">
        <v>2</v>
      </c>
      <c r="I1752" s="277"/>
      <c r="J1752" s="278">
        <f>ROUND(I1752*H1752,2)</f>
        <v>0</v>
      </c>
      <c r="K1752" s="274" t="s">
        <v>247</v>
      </c>
      <c r="L1752" s="279"/>
      <c r="M1752" s="280" t="s">
        <v>19</v>
      </c>
      <c r="N1752" s="281" t="s">
        <v>45</v>
      </c>
      <c r="O1752" s="87"/>
      <c r="P1752" s="217">
        <f>O1752*H1752</f>
        <v>0</v>
      </c>
      <c r="Q1752" s="217">
        <v>0.091200000000000003</v>
      </c>
      <c r="R1752" s="217">
        <f>Q1752*H1752</f>
        <v>0.18240000000000001</v>
      </c>
      <c r="S1752" s="217">
        <v>0</v>
      </c>
      <c r="T1752" s="218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19" t="s">
        <v>403</v>
      </c>
      <c r="AT1752" s="219" t="s">
        <v>244</v>
      </c>
      <c r="AU1752" s="219" t="s">
        <v>84</v>
      </c>
      <c r="AY1752" s="20" t="s">
        <v>158</v>
      </c>
      <c r="BE1752" s="220">
        <f>IF(N1752="základní",J1752,0)</f>
        <v>0</v>
      </c>
      <c r="BF1752" s="220">
        <f>IF(N1752="snížená",J1752,0)</f>
        <v>0</v>
      </c>
      <c r="BG1752" s="220">
        <f>IF(N1752="zákl. přenesená",J1752,0)</f>
        <v>0</v>
      </c>
      <c r="BH1752" s="220">
        <f>IF(N1752="sníž. přenesená",J1752,0)</f>
        <v>0</v>
      </c>
      <c r="BI1752" s="220">
        <f>IF(N1752="nulová",J1752,0)</f>
        <v>0</v>
      </c>
      <c r="BJ1752" s="20" t="s">
        <v>82</v>
      </c>
      <c r="BK1752" s="220">
        <f>ROUND(I1752*H1752,2)</f>
        <v>0</v>
      </c>
      <c r="BL1752" s="20" t="s">
        <v>290</v>
      </c>
      <c r="BM1752" s="219" t="s">
        <v>1644</v>
      </c>
    </row>
    <row r="1753" s="2" customFormat="1">
      <c r="A1753" s="41"/>
      <c r="B1753" s="42"/>
      <c r="C1753" s="43"/>
      <c r="D1753" s="221" t="s">
        <v>167</v>
      </c>
      <c r="E1753" s="43"/>
      <c r="F1753" s="222" t="s">
        <v>1643</v>
      </c>
      <c r="G1753" s="43"/>
      <c r="H1753" s="43"/>
      <c r="I1753" s="223"/>
      <c r="J1753" s="43"/>
      <c r="K1753" s="43"/>
      <c r="L1753" s="47"/>
      <c r="M1753" s="224"/>
      <c r="N1753" s="225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167</v>
      </c>
      <c r="AU1753" s="20" t="s">
        <v>84</v>
      </c>
    </row>
    <row r="1754" s="13" customFormat="1">
      <c r="A1754" s="13"/>
      <c r="B1754" s="228"/>
      <c r="C1754" s="229"/>
      <c r="D1754" s="221" t="s">
        <v>170</v>
      </c>
      <c r="E1754" s="230" t="s">
        <v>19</v>
      </c>
      <c r="F1754" s="231" t="s">
        <v>974</v>
      </c>
      <c r="G1754" s="229"/>
      <c r="H1754" s="230" t="s">
        <v>19</v>
      </c>
      <c r="I1754" s="232"/>
      <c r="J1754" s="229"/>
      <c r="K1754" s="229"/>
      <c r="L1754" s="233"/>
      <c r="M1754" s="234"/>
      <c r="N1754" s="235"/>
      <c r="O1754" s="235"/>
      <c r="P1754" s="235"/>
      <c r="Q1754" s="235"/>
      <c r="R1754" s="235"/>
      <c r="S1754" s="235"/>
      <c r="T1754" s="236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7" t="s">
        <v>170</v>
      </c>
      <c r="AU1754" s="237" t="s">
        <v>84</v>
      </c>
      <c r="AV1754" s="13" t="s">
        <v>82</v>
      </c>
      <c r="AW1754" s="13" t="s">
        <v>35</v>
      </c>
      <c r="AX1754" s="13" t="s">
        <v>74</v>
      </c>
      <c r="AY1754" s="237" t="s">
        <v>158</v>
      </c>
    </row>
    <row r="1755" s="14" customFormat="1">
      <c r="A1755" s="14"/>
      <c r="B1755" s="238"/>
      <c r="C1755" s="239"/>
      <c r="D1755" s="221" t="s">
        <v>170</v>
      </c>
      <c r="E1755" s="240" t="s">
        <v>19</v>
      </c>
      <c r="F1755" s="241" t="s">
        <v>1645</v>
      </c>
      <c r="G1755" s="239"/>
      <c r="H1755" s="242">
        <v>2</v>
      </c>
      <c r="I1755" s="243"/>
      <c r="J1755" s="239"/>
      <c r="K1755" s="239"/>
      <c r="L1755" s="244"/>
      <c r="M1755" s="245"/>
      <c r="N1755" s="246"/>
      <c r="O1755" s="246"/>
      <c r="P1755" s="246"/>
      <c r="Q1755" s="246"/>
      <c r="R1755" s="246"/>
      <c r="S1755" s="246"/>
      <c r="T1755" s="247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48" t="s">
        <v>170</v>
      </c>
      <c r="AU1755" s="248" t="s">
        <v>84</v>
      </c>
      <c r="AV1755" s="14" t="s">
        <v>84</v>
      </c>
      <c r="AW1755" s="14" t="s">
        <v>35</v>
      </c>
      <c r="AX1755" s="14" t="s">
        <v>74</v>
      </c>
      <c r="AY1755" s="248" t="s">
        <v>158</v>
      </c>
    </row>
    <row r="1756" s="15" customFormat="1">
      <c r="A1756" s="15"/>
      <c r="B1756" s="249"/>
      <c r="C1756" s="250"/>
      <c r="D1756" s="221" t="s">
        <v>170</v>
      </c>
      <c r="E1756" s="251" t="s">
        <v>19</v>
      </c>
      <c r="F1756" s="252" t="s">
        <v>175</v>
      </c>
      <c r="G1756" s="250"/>
      <c r="H1756" s="253">
        <v>2</v>
      </c>
      <c r="I1756" s="254"/>
      <c r="J1756" s="250"/>
      <c r="K1756" s="250"/>
      <c r="L1756" s="255"/>
      <c r="M1756" s="256"/>
      <c r="N1756" s="257"/>
      <c r="O1756" s="257"/>
      <c r="P1756" s="257"/>
      <c r="Q1756" s="257"/>
      <c r="R1756" s="257"/>
      <c r="S1756" s="257"/>
      <c r="T1756" s="258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59" t="s">
        <v>170</v>
      </c>
      <c r="AU1756" s="259" t="s">
        <v>84</v>
      </c>
      <c r="AV1756" s="15" t="s">
        <v>165</v>
      </c>
      <c r="AW1756" s="15" t="s">
        <v>35</v>
      </c>
      <c r="AX1756" s="15" t="s">
        <v>82</v>
      </c>
      <c r="AY1756" s="259" t="s">
        <v>158</v>
      </c>
    </row>
    <row r="1757" s="2" customFormat="1" ht="16.5" customHeight="1">
      <c r="A1757" s="41"/>
      <c r="B1757" s="42"/>
      <c r="C1757" s="272" t="s">
        <v>1646</v>
      </c>
      <c r="D1757" s="272" t="s">
        <v>244</v>
      </c>
      <c r="E1757" s="273" t="s">
        <v>1647</v>
      </c>
      <c r="F1757" s="274" t="s">
        <v>1648</v>
      </c>
      <c r="G1757" s="275" t="s">
        <v>387</v>
      </c>
      <c r="H1757" s="276">
        <v>1</v>
      </c>
      <c r="I1757" s="277"/>
      <c r="J1757" s="278">
        <f>ROUND(I1757*H1757,2)</f>
        <v>0</v>
      </c>
      <c r="K1757" s="274" t="s">
        <v>247</v>
      </c>
      <c r="L1757" s="279"/>
      <c r="M1757" s="280" t="s">
        <v>19</v>
      </c>
      <c r="N1757" s="281" t="s">
        <v>45</v>
      </c>
      <c r="O1757" s="87"/>
      <c r="P1757" s="217">
        <f>O1757*H1757</f>
        <v>0</v>
      </c>
      <c r="Q1757" s="217">
        <v>0.091200000000000003</v>
      </c>
      <c r="R1757" s="217">
        <f>Q1757*H1757</f>
        <v>0.091200000000000003</v>
      </c>
      <c r="S1757" s="217">
        <v>0</v>
      </c>
      <c r="T1757" s="218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19" t="s">
        <v>403</v>
      </c>
      <c r="AT1757" s="219" t="s">
        <v>244</v>
      </c>
      <c r="AU1757" s="219" t="s">
        <v>84</v>
      </c>
      <c r="AY1757" s="20" t="s">
        <v>158</v>
      </c>
      <c r="BE1757" s="220">
        <f>IF(N1757="základní",J1757,0)</f>
        <v>0</v>
      </c>
      <c r="BF1757" s="220">
        <f>IF(N1757="snížená",J1757,0)</f>
        <v>0</v>
      </c>
      <c r="BG1757" s="220">
        <f>IF(N1757="zákl. přenesená",J1757,0)</f>
        <v>0</v>
      </c>
      <c r="BH1757" s="220">
        <f>IF(N1757="sníž. přenesená",J1757,0)</f>
        <v>0</v>
      </c>
      <c r="BI1757" s="220">
        <f>IF(N1757="nulová",J1757,0)</f>
        <v>0</v>
      </c>
      <c r="BJ1757" s="20" t="s">
        <v>82</v>
      </c>
      <c r="BK1757" s="220">
        <f>ROUND(I1757*H1757,2)</f>
        <v>0</v>
      </c>
      <c r="BL1757" s="20" t="s">
        <v>290</v>
      </c>
      <c r="BM1757" s="219" t="s">
        <v>1649</v>
      </c>
    </row>
    <row r="1758" s="2" customFormat="1">
      <c r="A1758" s="41"/>
      <c r="B1758" s="42"/>
      <c r="C1758" s="43"/>
      <c r="D1758" s="221" t="s">
        <v>167</v>
      </c>
      <c r="E1758" s="43"/>
      <c r="F1758" s="222" t="s">
        <v>1648</v>
      </c>
      <c r="G1758" s="43"/>
      <c r="H1758" s="43"/>
      <c r="I1758" s="223"/>
      <c r="J1758" s="43"/>
      <c r="K1758" s="43"/>
      <c r="L1758" s="47"/>
      <c r="M1758" s="224"/>
      <c r="N1758" s="225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T1758" s="20" t="s">
        <v>167</v>
      </c>
      <c r="AU1758" s="20" t="s">
        <v>84</v>
      </c>
    </row>
    <row r="1759" s="13" customFormat="1">
      <c r="A1759" s="13"/>
      <c r="B1759" s="228"/>
      <c r="C1759" s="229"/>
      <c r="D1759" s="221" t="s">
        <v>170</v>
      </c>
      <c r="E1759" s="230" t="s">
        <v>19</v>
      </c>
      <c r="F1759" s="231" t="s">
        <v>974</v>
      </c>
      <c r="G1759" s="229"/>
      <c r="H1759" s="230" t="s">
        <v>19</v>
      </c>
      <c r="I1759" s="232"/>
      <c r="J1759" s="229"/>
      <c r="K1759" s="229"/>
      <c r="L1759" s="233"/>
      <c r="M1759" s="234"/>
      <c r="N1759" s="235"/>
      <c r="O1759" s="235"/>
      <c r="P1759" s="235"/>
      <c r="Q1759" s="235"/>
      <c r="R1759" s="235"/>
      <c r="S1759" s="235"/>
      <c r="T1759" s="236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7" t="s">
        <v>170</v>
      </c>
      <c r="AU1759" s="237" t="s">
        <v>84</v>
      </c>
      <c r="AV1759" s="13" t="s">
        <v>82</v>
      </c>
      <c r="AW1759" s="13" t="s">
        <v>35</v>
      </c>
      <c r="AX1759" s="13" t="s">
        <v>74</v>
      </c>
      <c r="AY1759" s="237" t="s">
        <v>158</v>
      </c>
    </row>
    <row r="1760" s="14" customFormat="1">
      <c r="A1760" s="14"/>
      <c r="B1760" s="238"/>
      <c r="C1760" s="239"/>
      <c r="D1760" s="221" t="s">
        <v>170</v>
      </c>
      <c r="E1760" s="240" t="s">
        <v>19</v>
      </c>
      <c r="F1760" s="241" t="s">
        <v>1650</v>
      </c>
      <c r="G1760" s="239"/>
      <c r="H1760" s="242">
        <v>1</v>
      </c>
      <c r="I1760" s="243"/>
      <c r="J1760" s="239"/>
      <c r="K1760" s="239"/>
      <c r="L1760" s="244"/>
      <c r="M1760" s="245"/>
      <c r="N1760" s="246"/>
      <c r="O1760" s="246"/>
      <c r="P1760" s="246"/>
      <c r="Q1760" s="246"/>
      <c r="R1760" s="246"/>
      <c r="S1760" s="246"/>
      <c r="T1760" s="247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8" t="s">
        <v>170</v>
      </c>
      <c r="AU1760" s="248" t="s">
        <v>84</v>
      </c>
      <c r="AV1760" s="14" t="s">
        <v>84</v>
      </c>
      <c r="AW1760" s="14" t="s">
        <v>35</v>
      </c>
      <c r="AX1760" s="14" t="s">
        <v>74</v>
      </c>
      <c r="AY1760" s="248" t="s">
        <v>158</v>
      </c>
    </row>
    <row r="1761" s="15" customFormat="1">
      <c r="A1761" s="15"/>
      <c r="B1761" s="249"/>
      <c r="C1761" s="250"/>
      <c r="D1761" s="221" t="s">
        <v>170</v>
      </c>
      <c r="E1761" s="251" t="s">
        <v>19</v>
      </c>
      <c r="F1761" s="252" t="s">
        <v>175</v>
      </c>
      <c r="G1761" s="250"/>
      <c r="H1761" s="253">
        <v>1</v>
      </c>
      <c r="I1761" s="254"/>
      <c r="J1761" s="250"/>
      <c r="K1761" s="250"/>
      <c r="L1761" s="255"/>
      <c r="M1761" s="256"/>
      <c r="N1761" s="257"/>
      <c r="O1761" s="257"/>
      <c r="P1761" s="257"/>
      <c r="Q1761" s="257"/>
      <c r="R1761" s="257"/>
      <c r="S1761" s="257"/>
      <c r="T1761" s="258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9" t="s">
        <v>170</v>
      </c>
      <c r="AU1761" s="259" t="s">
        <v>84</v>
      </c>
      <c r="AV1761" s="15" t="s">
        <v>165</v>
      </c>
      <c r="AW1761" s="15" t="s">
        <v>35</v>
      </c>
      <c r="AX1761" s="15" t="s">
        <v>82</v>
      </c>
      <c r="AY1761" s="259" t="s">
        <v>158</v>
      </c>
    </row>
    <row r="1762" s="2" customFormat="1" ht="16.5" customHeight="1">
      <c r="A1762" s="41"/>
      <c r="B1762" s="42"/>
      <c r="C1762" s="208" t="s">
        <v>1651</v>
      </c>
      <c r="D1762" s="208" t="s">
        <v>160</v>
      </c>
      <c r="E1762" s="209" t="s">
        <v>1652</v>
      </c>
      <c r="F1762" s="210" t="s">
        <v>1653</v>
      </c>
      <c r="G1762" s="211" t="s">
        <v>387</v>
      </c>
      <c r="H1762" s="212">
        <v>1</v>
      </c>
      <c r="I1762" s="213"/>
      <c r="J1762" s="214">
        <f>ROUND(I1762*H1762,2)</f>
        <v>0</v>
      </c>
      <c r="K1762" s="210" t="s">
        <v>164</v>
      </c>
      <c r="L1762" s="47"/>
      <c r="M1762" s="215" t="s">
        <v>19</v>
      </c>
      <c r="N1762" s="216" t="s">
        <v>45</v>
      </c>
      <c r="O1762" s="87"/>
      <c r="P1762" s="217">
        <f>O1762*H1762</f>
        <v>0</v>
      </c>
      <c r="Q1762" s="217">
        <v>0.00033</v>
      </c>
      <c r="R1762" s="217">
        <f>Q1762*H1762</f>
        <v>0.00033</v>
      </c>
      <c r="S1762" s="217">
        <v>0</v>
      </c>
      <c r="T1762" s="218">
        <f>S1762*H1762</f>
        <v>0</v>
      </c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R1762" s="219" t="s">
        <v>290</v>
      </c>
      <c r="AT1762" s="219" t="s">
        <v>160</v>
      </c>
      <c r="AU1762" s="219" t="s">
        <v>84</v>
      </c>
      <c r="AY1762" s="20" t="s">
        <v>158</v>
      </c>
      <c r="BE1762" s="220">
        <f>IF(N1762="základní",J1762,0)</f>
        <v>0</v>
      </c>
      <c r="BF1762" s="220">
        <f>IF(N1762="snížená",J1762,0)</f>
        <v>0</v>
      </c>
      <c r="BG1762" s="220">
        <f>IF(N1762="zákl. přenesená",J1762,0)</f>
        <v>0</v>
      </c>
      <c r="BH1762" s="220">
        <f>IF(N1762="sníž. přenesená",J1762,0)</f>
        <v>0</v>
      </c>
      <c r="BI1762" s="220">
        <f>IF(N1762="nulová",J1762,0)</f>
        <v>0</v>
      </c>
      <c r="BJ1762" s="20" t="s">
        <v>82</v>
      </c>
      <c r="BK1762" s="220">
        <f>ROUND(I1762*H1762,2)</f>
        <v>0</v>
      </c>
      <c r="BL1762" s="20" t="s">
        <v>290</v>
      </c>
      <c r="BM1762" s="219" t="s">
        <v>1654</v>
      </c>
    </row>
    <row r="1763" s="2" customFormat="1">
      <c r="A1763" s="41"/>
      <c r="B1763" s="42"/>
      <c r="C1763" s="43"/>
      <c r="D1763" s="221" t="s">
        <v>167</v>
      </c>
      <c r="E1763" s="43"/>
      <c r="F1763" s="222" t="s">
        <v>1653</v>
      </c>
      <c r="G1763" s="43"/>
      <c r="H1763" s="43"/>
      <c r="I1763" s="223"/>
      <c r="J1763" s="43"/>
      <c r="K1763" s="43"/>
      <c r="L1763" s="47"/>
      <c r="M1763" s="224"/>
      <c r="N1763" s="225"/>
      <c r="O1763" s="87"/>
      <c r="P1763" s="87"/>
      <c r="Q1763" s="87"/>
      <c r="R1763" s="87"/>
      <c r="S1763" s="87"/>
      <c r="T1763" s="88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T1763" s="20" t="s">
        <v>167</v>
      </c>
      <c r="AU1763" s="20" t="s">
        <v>84</v>
      </c>
    </row>
    <row r="1764" s="2" customFormat="1">
      <c r="A1764" s="41"/>
      <c r="B1764" s="42"/>
      <c r="C1764" s="43"/>
      <c r="D1764" s="226" t="s">
        <v>168</v>
      </c>
      <c r="E1764" s="43"/>
      <c r="F1764" s="227" t="s">
        <v>1655</v>
      </c>
      <c r="G1764" s="43"/>
      <c r="H1764" s="43"/>
      <c r="I1764" s="223"/>
      <c r="J1764" s="43"/>
      <c r="K1764" s="43"/>
      <c r="L1764" s="47"/>
      <c r="M1764" s="224"/>
      <c r="N1764" s="225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168</v>
      </c>
      <c r="AU1764" s="20" t="s">
        <v>84</v>
      </c>
    </row>
    <row r="1765" s="13" customFormat="1">
      <c r="A1765" s="13"/>
      <c r="B1765" s="228"/>
      <c r="C1765" s="229"/>
      <c r="D1765" s="221" t="s">
        <v>170</v>
      </c>
      <c r="E1765" s="230" t="s">
        <v>19</v>
      </c>
      <c r="F1765" s="231" t="s">
        <v>974</v>
      </c>
      <c r="G1765" s="229"/>
      <c r="H1765" s="230" t="s">
        <v>19</v>
      </c>
      <c r="I1765" s="232"/>
      <c r="J1765" s="229"/>
      <c r="K1765" s="229"/>
      <c r="L1765" s="233"/>
      <c r="M1765" s="234"/>
      <c r="N1765" s="235"/>
      <c r="O1765" s="235"/>
      <c r="P1765" s="235"/>
      <c r="Q1765" s="235"/>
      <c r="R1765" s="235"/>
      <c r="S1765" s="235"/>
      <c r="T1765" s="236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7" t="s">
        <v>170</v>
      </c>
      <c r="AU1765" s="237" t="s">
        <v>84</v>
      </c>
      <c r="AV1765" s="13" t="s">
        <v>82</v>
      </c>
      <c r="AW1765" s="13" t="s">
        <v>35</v>
      </c>
      <c r="AX1765" s="13" t="s">
        <v>74</v>
      </c>
      <c r="AY1765" s="237" t="s">
        <v>158</v>
      </c>
    </row>
    <row r="1766" s="14" customFormat="1">
      <c r="A1766" s="14"/>
      <c r="B1766" s="238"/>
      <c r="C1766" s="239"/>
      <c r="D1766" s="221" t="s">
        <v>170</v>
      </c>
      <c r="E1766" s="240" t="s">
        <v>19</v>
      </c>
      <c r="F1766" s="241" t="s">
        <v>1656</v>
      </c>
      <c r="G1766" s="239"/>
      <c r="H1766" s="242">
        <v>1</v>
      </c>
      <c r="I1766" s="243"/>
      <c r="J1766" s="239"/>
      <c r="K1766" s="239"/>
      <c r="L1766" s="244"/>
      <c r="M1766" s="245"/>
      <c r="N1766" s="246"/>
      <c r="O1766" s="246"/>
      <c r="P1766" s="246"/>
      <c r="Q1766" s="246"/>
      <c r="R1766" s="246"/>
      <c r="S1766" s="246"/>
      <c r="T1766" s="247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8" t="s">
        <v>170</v>
      </c>
      <c r="AU1766" s="248" t="s">
        <v>84</v>
      </c>
      <c r="AV1766" s="14" t="s">
        <v>84</v>
      </c>
      <c r="AW1766" s="14" t="s">
        <v>35</v>
      </c>
      <c r="AX1766" s="14" t="s">
        <v>74</v>
      </c>
      <c r="AY1766" s="248" t="s">
        <v>158</v>
      </c>
    </row>
    <row r="1767" s="15" customFormat="1">
      <c r="A1767" s="15"/>
      <c r="B1767" s="249"/>
      <c r="C1767" s="250"/>
      <c r="D1767" s="221" t="s">
        <v>170</v>
      </c>
      <c r="E1767" s="251" t="s">
        <v>19</v>
      </c>
      <c r="F1767" s="252" t="s">
        <v>175</v>
      </c>
      <c r="G1767" s="250"/>
      <c r="H1767" s="253">
        <v>1</v>
      </c>
      <c r="I1767" s="254"/>
      <c r="J1767" s="250"/>
      <c r="K1767" s="250"/>
      <c r="L1767" s="255"/>
      <c r="M1767" s="256"/>
      <c r="N1767" s="257"/>
      <c r="O1767" s="257"/>
      <c r="P1767" s="257"/>
      <c r="Q1767" s="257"/>
      <c r="R1767" s="257"/>
      <c r="S1767" s="257"/>
      <c r="T1767" s="258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9" t="s">
        <v>170</v>
      </c>
      <c r="AU1767" s="259" t="s">
        <v>84</v>
      </c>
      <c r="AV1767" s="15" t="s">
        <v>165</v>
      </c>
      <c r="AW1767" s="15" t="s">
        <v>35</v>
      </c>
      <c r="AX1767" s="15" t="s">
        <v>82</v>
      </c>
      <c r="AY1767" s="259" t="s">
        <v>158</v>
      </c>
    </row>
    <row r="1768" s="2" customFormat="1" ht="21.75" customHeight="1">
      <c r="A1768" s="41"/>
      <c r="B1768" s="42"/>
      <c r="C1768" s="272" t="s">
        <v>1657</v>
      </c>
      <c r="D1768" s="272" t="s">
        <v>244</v>
      </c>
      <c r="E1768" s="273" t="s">
        <v>1658</v>
      </c>
      <c r="F1768" s="274" t="s">
        <v>1659</v>
      </c>
      <c r="G1768" s="275" t="s">
        <v>387</v>
      </c>
      <c r="H1768" s="276">
        <v>1</v>
      </c>
      <c r="I1768" s="277"/>
      <c r="J1768" s="278">
        <f>ROUND(I1768*H1768,2)</f>
        <v>0</v>
      </c>
      <c r="K1768" s="274" t="s">
        <v>247</v>
      </c>
      <c r="L1768" s="279"/>
      <c r="M1768" s="280" t="s">
        <v>19</v>
      </c>
      <c r="N1768" s="281" t="s">
        <v>45</v>
      </c>
      <c r="O1768" s="87"/>
      <c r="P1768" s="217">
        <f>O1768*H1768</f>
        <v>0</v>
      </c>
      <c r="Q1768" s="217">
        <v>0.17599999999999999</v>
      </c>
      <c r="R1768" s="217">
        <f>Q1768*H1768</f>
        <v>0.17599999999999999</v>
      </c>
      <c r="S1768" s="217">
        <v>0</v>
      </c>
      <c r="T1768" s="218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19" t="s">
        <v>403</v>
      </c>
      <c r="AT1768" s="219" t="s">
        <v>244</v>
      </c>
      <c r="AU1768" s="219" t="s">
        <v>84</v>
      </c>
      <c r="AY1768" s="20" t="s">
        <v>158</v>
      </c>
      <c r="BE1768" s="220">
        <f>IF(N1768="základní",J1768,0)</f>
        <v>0</v>
      </c>
      <c r="BF1768" s="220">
        <f>IF(N1768="snížená",J1768,0)</f>
        <v>0</v>
      </c>
      <c r="BG1768" s="220">
        <f>IF(N1768="zákl. přenesená",J1768,0)</f>
        <v>0</v>
      </c>
      <c r="BH1768" s="220">
        <f>IF(N1768="sníž. přenesená",J1768,0)</f>
        <v>0</v>
      </c>
      <c r="BI1768" s="220">
        <f>IF(N1768="nulová",J1768,0)</f>
        <v>0</v>
      </c>
      <c r="BJ1768" s="20" t="s">
        <v>82</v>
      </c>
      <c r="BK1768" s="220">
        <f>ROUND(I1768*H1768,2)</f>
        <v>0</v>
      </c>
      <c r="BL1768" s="20" t="s">
        <v>290</v>
      </c>
      <c r="BM1768" s="219" t="s">
        <v>1660</v>
      </c>
    </row>
    <row r="1769" s="2" customFormat="1">
      <c r="A1769" s="41"/>
      <c r="B1769" s="42"/>
      <c r="C1769" s="43"/>
      <c r="D1769" s="221" t="s">
        <v>167</v>
      </c>
      <c r="E1769" s="43"/>
      <c r="F1769" s="222" t="s">
        <v>1659</v>
      </c>
      <c r="G1769" s="43"/>
      <c r="H1769" s="43"/>
      <c r="I1769" s="223"/>
      <c r="J1769" s="43"/>
      <c r="K1769" s="43"/>
      <c r="L1769" s="47"/>
      <c r="M1769" s="224"/>
      <c r="N1769" s="225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167</v>
      </c>
      <c r="AU1769" s="20" t="s">
        <v>84</v>
      </c>
    </row>
    <row r="1770" s="2" customFormat="1" ht="21.75" customHeight="1">
      <c r="A1770" s="41"/>
      <c r="B1770" s="42"/>
      <c r="C1770" s="208" t="s">
        <v>1661</v>
      </c>
      <c r="D1770" s="208" t="s">
        <v>160</v>
      </c>
      <c r="E1770" s="209" t="s">
        <v>1662</v>
      </c>
      <c r="F1770" s="210" t="s">
        <v>1663</v>
      </c>
      <c r="G1770" s="211" t="s">
        <v>387</v>
      </c>
      <c r="H1770" s="212">
        <v>2</v>
      </c>
      <c r="I1770" s="213"/>
      <c r="J1770" s="214">
        <f>ROUND(I1770*H1770,2)</f>
        <v>0</v>
      </c>
      <c r="K1770" s="210" t="s">
        <v>164</v>
      </c>
      <c r="L1770" s="47"/>
      <c r="M1770" s="215" t="s">
        <v>19</v>
      </c>
      <c r="N1770" s="216" t="s">
        <v>45</v>
      </c>
      <c r="O1770" s="87"/>
      <c r="P1770" s="217">
        <f>O1770*H1770</f>
        <v>0</v>
      </c>
      <c r="Q1770" s="217">
        <v>0.00033</v>
      </c>
      <c r="R1770" s="217">
        <f>Q1770*H1770</f>
        <v>0.00066</v>
      </c>
      <c r="S1770" s="217">
        <v>0</v>
      </c>
      <c r="T1770" s="218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19" t="s">
        <v>290</v>
      </c>
      <c r="AT1770" s="219" t="s">
        <v>160</v>
      </c>
      <c r="AU1770" s="219" t="s">
        <v>84</v>
      </c>
      <c r="AY1770" s="20" t="s">
        <v>158</v>
      </c>
      <c r="BE1770" s="220">
        <f>IF(N1770="základní",J1770,0)</f>
        <v>0</v>
      </c>
      <c r="BF1770" s="220">
        <f>IF(N1770="snížená",J1770,0)</f>
        <v>0</v>
      </c>
      <c r="BG1770" s="220">
        <f>IF(N1770="zákl. přenesená",J1770,0)</f>
        <v>0</v>
      </c>
      <c r="BH1770" s="220">
        <f>IF(N1770="sníž. přenesená",J1770,0)</f>
        <v>0</v>
      </c>
      <c r="BI1770" s="220">
        <f>IF(N1770="nulová",J1770,0)</f>
        <v>0</v>
      </c>
      <c r="BJ1770" s="20" t="s">
        <v>82</v>
      </c>
      <c r="BK1770" s="220">
        <f>ROUND(I1770*H1770,2)</f>
        <v>0</v>
      </c>
      <c r="BL1770" s="20" t="s">
        <v>290</v>
      </c>
      <c r="BM1770" s="219" t="s">
        <v>1664</v>
      </c>
    </row>
    <row r="1771" s="2" customFormat="1">
      <c r="A1771" s="41"/>
      <c r="B1771" s="42"/>
      <c r="C1771" s="43"/>
      <c r="D1771" s="221" t="s">
        <v>167</v>
      </c>
      <c r="E1771" s="43"/>
      <c r="F1771" s="222" t="s">
        <v>1663</v>
      </c>
      <c r="G1771" s="43"/>
      <c r="H1771" s="43"/>
      <c r="I1771" s="223"/>
      <c r="J1771" s="43"/>
      <c r="K1771" s="43"/>
      <c r="L1771" s="47"/>
      <c r="M1771" s="224"/>
      <c r="N1771" s="225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167</v>
      </c>
      <c r="AU1771" s="20" t="s">
        <v>84</v>
      </c>
    </row>
    <row r="1772" s="2" customFormat="1">
      <c r="A1772" s="41"/>
      <c r="B1772" s="42"/>
      <c r="C1772" s="43"/>
      <c r="D1772" s="226" t="s">
        <v>168</v>
      </c>
      <c r="E1772" s="43"/>
      <c r="F1772" s="227" t="s">
        <v>1665</v>
      </c>
      <c r="G1772" s="43"/>
      <c r="H1772" s="43"/>
      <c r="I1772" s="223"/>
      <c r="J1772" s="43"/>
      <c r="K1772" s="43"/>
      <c r="L1772" s="47"/>
      <c r="M1772" s="224"/>
      <c r="N1772" s="225"/>
      <c r="O1772" s="87"/>
      <c r="P1772" s="87"/>
      <c r="Q1772" s="87"/>
      <c r="R1772" s="87"/>
      <c r="S1772" s="87"/>
      <c r="T1772" s="88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T1772" s="20" t="s">
        <v>168</v>
      </c>
      <c r="AU1772" s="20" t="s">
        <v>84</v>
      </c>
    </row>
    <row r="1773" s="2" customFormat="1" ht="24.15" customHeight="1">
      <c r="A1773" s="41"/>
      <c r="B1773" s="42"/>
      <c r="C1773" s="272" t="s">
        <v>1666</v>
      </c>
      <c r="D1773" s="272" t="s">
        <v>244</v>
      </c>
      <c r="E1773" s="273" t="s">
        <v>1667</v>
      </c>
      <c r="F1773" s="274" t="s">
        <v>1668</v>
      </c>
      <c r="G1773" s="275" t="s">
        <v>387</v>
      </c>
      <c r="H1773" s="276">
        <v>1</v>
      </c>
      <c r="I1773" s="277"/>
      <c r="J1773" s="278">
        <f>ROUND(I1773*H1773,2)</f>
        <v>0</v>
      </c>
      <c r="K1773" s="274" t="s">
        <v>247</v>
      </c>
      <c r="L1773" s="279"/>
      <c r="M1773" s="280" t="s">
        <v>19</v>
      </c>
      <c r="N1773" s="281" t="s">
        <v>45</v>
      </c>
      <c r="O1773" s="87"/>
      <c r="P1773" s="217">
        <f>O1773*H1773</f>
        <v>0</v>
      </c>
      <c r="Q1773" s="217">
        <v>0.48999999999999999</v>
      </c>
      <c r="R1773" s="217">
        <f>Q1773*H1773</f>
        <v>0.48999999999999999</v>
      </c>
      <c r="S1773" s="217">
        <v>0</v>
      </c>
      <c r="T1773" s="218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19" t="s">
        <v>403</v>
      </c>
      <c r="AT1773" s="219" t="s">
        <v>244</v>
      </c>
      <c r="AU1773" s="219" t="s">
        <v>84</v>
      </c>
      <c r="AY1773" s="20" t="s">
        <v>158</v>
      </c>
      <c r="BE1773" s="220">
        <f>IF(N1773="základní",J1773,0)</f>
        <v>0</v>
      </c>
      <c r="BF1773" s="220">
        <f>IF(N1773="snížená",J1773,0)</f>
        <v>0</v>
      </c>
      <c r="BG1773" s="220">
        <f>IF(N1773="zákl. přenesená",J1773,0)</f>
        <v>0</v>
      </c>
      <c r="BH1773" s="220">
        <f>IF(N1773="sníž. přenesená",J1773,0)</f>
        <v>0</v>
      </c>
      <c r="BI1773" s="220">
        <f>IF(N1773="nulová",J1773,0)</f>
        <v>0</v>
      </c>
      <c r="BJ1773" s="20" t="s">
        <v>82</v>
      </c>
      <c r="BK1773" s="220">
        <f>ROUND(I1773*H1773,2)</f>
        <v>0</v>
      </c>
      <c r="BL1773" s="20" t="s">
        <v>290</v>
      </c>
      <c r="BM1773" s="219" t="s">
        <v>1669</v>
      </c>
    </row>
    <row r="1774" s="2" customFormat="1">
      <c r="A1774" s="41"/>
      <c r="B1774" s="42"/>
      <c r="C1774" s="43"/>
      <c r="D1774" s="221" t="s">
        <v>167</v>
      </c>
      <c r="E1774" s="43"/>
      <c r="F1774" s="222" t="s">
        <v>1668</v>
      </c>
      <c r="G1774" s="43"/>
      <c r="H1774" s="43"/>
      <c r="I1774" s="223"/>
      <c r="J1774" s="43"/>
      <c r="K1774" s="43"/>
      <c r="L1774" s="47"/>
      <c r="M1774" s="224"/>
      <c r="N1774" s="225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167</v>
      </c>
      <c r="AU1774" s="20" t="s">
        <v>84</v>
      </c>
    </row>
    <row r="1775" s="13" customFormat="1">
      <c r="A1775" s="13"/>
      <c r="B1775" s="228"/>
      <c r="C1775" s="229"/>
      <c r="D1775" s="221" t="s">
        <v>170</v>
      </c>
      <c r="E1775" s="230" t="s">
        <v>19</v>
      </c>
      <c r="F1775" s="231" t="s">
        <v>974</v>
      </c>
      <c r="G1775" s="229"/>
      <c r="H1775" s="230" t="s">
        <v>19</v>
      </c>
      <c r="I1775" s="232"/>
      <c r="J1775" s="229"/>
      <c r="K1775" s="229"/>
      <c r="L1775" s="233"/>
      <c r="M1775" s="234"/>
      <c r="N1775" s="235"/>
      <c r="O1775" s="235"/>
      <c r="P1775" s="235"/>
      <c r="Q1775" s="235"/>
      <c r="R1775" s="235"/>
      <c r="S1775" s="235"/>
      <c r="T1775" s="236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7" t="s">
        <v>170</v>
      </c>
      <c r="AU1775" s="237" t="s">
        <v>84</v>
      </c>
      <c r="AV1775" s="13" t="s">
        <v>82</v>
      </c>
      <c r="AW1775" s="13" t="s">
        <v>35</v>
      </c>
      <c r="AX1775" s="13" t="s">
        <v>74</v>
      </c>
      <c r="AY1775" s="237" t="s">
        <v>158</v>
      </c>
    </row>
    <row r="1776" s="14" customFormat="1">
      <c r="A1776" s="14"/>
      <c r="B1776" s="238"/>
      <c r="C1776" s="239"/>
      <c r="D1776" s="221" t="s">
        <v>170</v>
      </c>
      <c r="E1776" s="240" t="s">
        <v>19</v>
      </c>
      <c r="F1776" s="241" t="s">
        <v>1670</v>
      </c>
      <c r="G1776" s="239"/>
      <c r="H1776" s="242">
        <v>1</v>
      </c>
      <c r="I1776" s="243"/>
      <c r="J1776" s="239"/>
      <c r="K1776" s="239"/>
      <c r="L1776" s="244"/>
      <c r="M1776" s="245"/>
      <c r="N1776" s="246"/>
      <c r="O1776" s="246"/>
      <c r="P1776" s="246"/>
      <c r="Q1776" s="246"/>
      <c r="R1776" s="246"/>
      <c r="S1776" s="246"/>
      <c r="T1776" s="247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48" t="s">
        <v>170</v>
      </c>
      <c r="AU1776" s="248" t="s">
        <v>84</v>
      </c>
      <c r="AV1776" s="14" t="s">
        <v>84</v>
      </c>
      <c r="AW1776" s="14" t="s">
        <v>35</v>
      </c>
      <c r="AX1776" s="14" t="s">
        <v>74</v>
      </c>
      <c r="AY1776" s="248" t="s">
        <v>158</v>
      </c>
    </row>
    <row r="1777" s="15" customFormat="1">
      <c r="A1777" s="15"/>
      <c r="B1777" s="249"/>
      <c r="C1777" s="250"/>
      <c r="D1777" s="221" t="s">
        <v>170</v>
      </c>
      <c r="E1777" s="251" t="s">
        <v>19</v>
      </c>
      <c r="F1777" s="252" t="s">
        <v>175</v>
      </c>
      <c r="G1777" s="250"/>
      <c r="H1777" s="253">
        <v>1</v>
      </c>
      <c r="I1777" s="254"/>
      <c r="J1777" s="250"/>
      <c r="K1777" s="250"/>
      <c r="L1777" s="255"/>
      <c r="M1777" s="256"/>
      <c r="N1777" s="257"/>
      <c r="O1777" s="257"/>
      <c r="P1777" s="257"/>
      <c r="Q1777" s="257"/>
      <c r="R1777" s="257"/>
      <c r="S1777" s="257"/>
      <c r="T1777" s="258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59" t="s">
        <v>170</v>
      </c>
      <c r="AU1777" s="259" t="s">
        <v>84</v>
      </c>
      <c r="AV1777" s="15" t="s">
        <v>165</v>
      </c>
      <c r="AW1777" s="15" t="s">
        <v>35</v>
      </c>
      <c r="AX1777" s="15" t="s">
        <v>82</v>
      </c>
      <c r="AY1777" s="259" t="s">
        <v>158</v>
      </c>
    </row>
    <row r="1778" s="2" customFormat="1" ht="24.15" customHeight="1">
      <c r="A1778" s="41"/>
      <c r="B1778" s="42"/>
      <c r="C1778" s="272" t="s">
        <v>1671</v>
      </c>
      <c r="D1778" s="272" t="s">
        <v>244</v>
      </c>
      <c r="E1778" s="273" t="s">
        <v>1672</v>
      </c>
      <c r="F1778" s="274" t="s">
        <v>1673</v>
      </c>
      <c r="G1778" s="275" t="s">
        <v>387</v>
      </c>
      <c r="H1778" s="276">
        <v>1</v>
      </c>
      <c r="I1778" s="277"/>
      <c r="J1778" s="278">
        <f>ROUND(I1778*H1778,2)</f>
        <v>0</v>
      </c>
      <c r="K1778" s="274" t="s">
        <v>247</v>
      </c>
      <c r="L1778" s="279"/>
      <c r="M1778" s="280" t="s">
        <v>19</v>
      </c>
      <c r="N1778" s="281" t="s">
        <v>45</v>
      </c>
      <c r="O1778" s="87"/>
      <c r="P1778" s="217">
        <f>O1778*H1778</f>
        <v>0</v>
      </c>
      <c r="Q1778" s="217">
        <v>0.48999999999999999</v>
      </c>
      <c r="R1778" s="217">
        <f>Q1778*H1778</f>
        <v>0.48999999999999999</v>
      </c>
      <c r="S1778" s="217">
        <v>0</v>
      </c>
      <c r="T1778" s="218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19" t="s">
        <v>403</v>
      </c>
      <c r="AT1778" s="219" t="s">
        <v>244</v>
      </c>
      <c r="AU1778" s="219" t="s">
        <v>84</v>
      </c>
      <c r="AY1778" s="20" t="s">
        <v>158</v>
      </c>
      <c r="BE1778" s="220">
        <f>IF(N1778="základní",J1778,0)</f>
        <v>0</v>
      </c>
      <c r="BF1778" s="220">
        <f>IF(N1778="snížená",J1778,0)</f>
        <v>0</v>
      </c>
      <c r="BG1778" s="220">
        <f>IF(N1778="zákl. přenesená",J1778,0)</f>
        <v>0</v>
      </c>
      <c r="BH1778" s="220">
        <f>IF(N1778="sníž. přenesená",J1778,0)</f>
        <v>0</v>
      </c>
      <c r="BI1778" s="220">
        <f>IF(N1778="nulová",J1778,0)</f>
        <v>0</v>
      </c>
      <c r="BJ1778" s="20" t="s">
        <v>82</v>
      </c>
      <c r="BK1778" s="220">
        <f>ROUND(I1778*H1778,2)</f>
        <v>0</v>
      </c>
      <c r="BL1778" s="20" t="s">
        <v>290</v>
      </c>
      <c r="BM1778" s="219" t="s">
        <v>1674</v>
      </c>
    </row>
    <row r="1779" s="2" customFormat="1">
      <c r="A1779" s="41"/>
      <c r="B1779" s="42"/>
      <c r="C1779" s="43"/>
      <c r="D1779" s="221" t="s">
        <v>167</v>
      </c>
      <c r="E1779" s="43"/>
      <c r="F1779" s="222" t="s">
        <v>1673</v>
      </c>
      <c r="G1779" s="43"/>
      <c r="H1779" s="43"/>
      <c r="I1779" s="223"/>
      <c r="J1779" s="43"/>
      <c r="K1779" s="43"/>
      <c r="L1779" s="47"/>
      <c r="M1779" s="224"/>
      <c r="N1779" s="225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167</v>
      </c>
      <c r="AU1779" s="20" t="s">
        <v>84</v>
      </c>
    </row>
    <row r="1780" s="13" customFormat="1">
      <c r="A1780" s="13"/>
      <c r="B1780" s="228"/>
      <c r="C1780" s="229"/>
      <c r="D1780" s="221" t="s">
        <v>170</v>
      </c>
      <c r="E1780" s="230" t="s">
        <v>19</v>
      </c>
      <c r="F1780" s="231" t="s">
        <v>974</v>
      </c>
      <c r="G1780" s="229"/>
      <c r="H1780" s="230" t="s">
        <v>19</v>
      </c>
      <c r="I1780" s="232"/>
      <c r="J1780" s="229"/>
      <c r="K1780" s="229"/>
      <c r="L1780" s="233"/>
      <c r="M1780" s="234"/>
      <c r="N1780" s="235"/>
      <c r="O1780" s="235"/>
      <c r="P1780" s="235"/>
      <c r="Q1780" s="235"/>
      <c r="R1780" s="235"/>
      <c r="S1780" s="235"/>
      <c r="T1780" s="236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7" t="s">
        <v>170</v>
      </c>
      <c r="AU1780" s="237" t="s">
        <v>84</v>
      </c>
      <c r="AV1780" s="13" t="s">
        <v>82</v>
      </c>
      <c r="AW1780" s="13" t="s">
        <v>35</v>
      </c>
      <c r="AX1780" s="13" t="s">
        <v>74</v>
      </c>
      <c r="AY1780" s="237" t="s">
        <v>158</v>
      </c>
    </row>
    <row r="1781" s="14" customFormat="1">
      <c r="A1781" s="14"/>
      <c r="B1781" s="238"/>
      <c r="C1781" s="239"/>
      <c r="D1781" s="221" t="s">
        <v>170</v>
      </c>
      <c r="E1781" s="240" t="s">
        <v>19</v>
      </c>
      <c r="F1781" s="241" t="s">
        <v>1675</v>
      </c>
      <c r="G1781" s="239"/>
      <c r="H1781" s="242">
        <v>1</v>
      </c>
      <c r="I1781" s="243"/>
      <c r="J1781" s="239"/>
      <c r="K1781" s="239"/>
      <c r="L1781" s="244"/>
      <c r="M1781" s="245"/>
      <c r="N1781" s="246"/>
      <c r="O1781" s="246"/>
      <c r="P1781" s="246"/>
      <c r="Q1781" s="246"/>
      <c r="R1781" s="246"/>
      <c r="S1781" s="246"/>
      <c r="T1781" s="247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48" t="s">
        <v>170</v>
      </c>
      <c r="AU1781" s="248" t="s">
        <v>84</v>
      </c>
      <c r="AV1781" s="14" t="s">
        <v>84</v>
      </c>
      <c r="AW1781" s="14" t="s">
        <v>35</v>
      </c>
      <c r="AX1781" s="14" t="s">
        <v>74</v>
      </c>
      <c r="AY1781" s="248" t="s">
        <v>158</v>
      </c>
    </row>
    <row r="1782" s="15" customFormat="1">
      <c r="A1782" s="15"/>
      <c r="B1782" s="249"/>
      <c r="C1782" s="250"/>
      <c r="D1782" s="221" t="s">
        <v>170</v>
      </c>
      <c r="E1782" s="251" t="s">
        <v>19</v>
      </c>
      <c r="F1782" s="252" t="s">
        <v>175</v>
      </c>
      <c r="G1782" s="250"/>
      <c r="H1782" s="253">
        <v>1</v>
      </c>
      <c r="I1782" s="254"/>
      <c r="J1782" s="250"/>
      <c r="K1782" s="250"/>
      <c r="L1782" s="255"/>
      <c r="M1782" s="256"/>
      <c r="N1782" s="257"/>
      <c r="O1782" s="257"/>
      <c r="P1782" s="257"/>
      <c r="Q1782" s="257"/>
      <c r="R1782" s="257"/>
      <c r="S1782" s="257"/>
      <c r="T1782" s="258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59" t="s">
        <v>170</v>
      </c>
      <c r="AU1782" s="259" t="s">
        <v>84</v>
      </c>
      <c r="AV1782" s="15" t="s">
        <v>165</v>
      </c>
      <c r="AW1782" s="15" t="s">
        <v>35</v>
      </c>
      <c r="AX1782" s="15" t="s">
        <v>82</v>
      </c>
      <c r="AY1782" s="259" t="s">
        <v>158</v>
      </c>
    </row>
    <row r="1783" s="2" customFormat="1" ht="16.5" customHeight="1">
      <c r="A1783" s="41"/>
      <c r="B1783" s="42"/>
      <c r="C1783" s="208" t="s">
        <v>1676</v>
      </c>
      <c r="D1783" s="208" t="s">
        <v>160</v>
      </c>
      <c r="E1783" s="209" t="s">
        <v>1677</v>
      </c>
      <c r="F1783" s="210" t="s">
        <v>1678</v>
      </c>
      <c r="G1783" s="211" t="s">
        <v>105</v>
      </c>
      <c r="H1783" s="212">
        <v>25.649999999999999</v>
      </c>
      <c r="I1783" s="213"/>
      <c r="J1783" s="214">
        <f>ROUND(I1783*H1783,2)</f>
        <v>0</v>
      </c>
      <c r="K1783" s="210" t="s">
        <v>164</v>
      </c>
      <c r="L1783" s="47"/>
      <c r="M1783" s="215" t="s">
        <v>19</v>
      </c>
      <c r="N1783" s="216" t="s">
        <v>45</v>
      </c>
      <c r="O1783" s="87"/>
      <c r="P1783" s="217">
        <f>O1783*H1783</f>
        <v>0</v>
      </c>
      <c r="Q1783" s="217">
        <v>9.0000000000000006E-05</v>
      </c>
      <c r="R1783" s="217">
        <f>Q1783*H1783</f>
        <v>0.0023085000000000002</v>
      </c>
      <c r="S1783" s="217">
        <v>0</v>
      </c>
      <c r="T1783" s="218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19" t="s">
        <v>290</v>
      </c>
      <c r="AT1783" s="219" t="s">
        <v>160</v>
      </c>
      <c r="AU1783" s="219" t="s">
        <v>84</v>
      </c>
      <c r="AY1783" s="20" t="s">
        <v>158</v>
      </c>
      <c r="BE1783" s="220">
        <f>IF(N1783="základní",J1783,0)</f>
        <v>0</v>
      </c>
      <c r="BF1783" s="220">
        <f>IF(N1783="snížená",J1783,0)</f>
        <v>0</v>
      </c>
      <c r="BG1783" s="220">
        <f>IF(N1783="zákl. přenesená",J1783,0)</f>
        <v>0</v>
      </c>
      <c r="BH1783" s="220">
        <f>IF(N1783="sníž. přenesená",J1783,0)</f>
        <v>0</v>
      </c>
      <c r="BI1783" s="220">
        <f>IF(N1783="nulová",J1783,0)</f>
        <v>0</v>
      </c>
      <c r="BJ1783" s="20" t="s">
        <v>82</v>
      </c>
      <c r="BK1783" s="220">
        <f>ROUND(I1783*H1783,2)</f>
        <v>0</v>
      </c>
      <c r="BL1783" s="20" t="s">
        <v>290</v>
      </c>
      <c r="BM1783" s="219" t="s">
        <v>1679</v>
      </c>
    </row>
    <row r="1784" s="2" customFormat="1">
      <c r="A1784" s="41"/>
      <c r="B1784" s="42"/>
      <c r="C1784" s="43"/>
      <c r="D1784" s="221" t="s">
        <v>167</v>
      </c>
      <c r="E1784" s="43"/>
      <c r="F1784" s="222" t="s">
        <v>1678</v>
      </c>
      <c r="G1784" s="43"/>
      <c r="H1784" s="43"/>
      <c r="I1784" s="223"/>
      <c r="J1784" s="43"/>
      <c r="K1784" s="43"/>
      <c r="L1784" s="47"/>
      <c r="M1784" s="224"/>
      <c r="N1784" s="225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167</v>
      </c>
      <c r="AU1784" s="20" t="s">
        <v>84</v>
      </c>
    </row>
    <row r="1785" s="2" customFormat="1">
      <c r="A1785" s="41"/>
      <c r="B1785" s="42"/>
      <c r="C1785" s="43"/>
      <c r="D1785" s="226" t="s">
        <v>168</v>
      </c>
      <c r="E1785" s="43"/>
      <c r="F1785" s="227" t="s">
        <v>1680</v>
      </c>
      <c r="G1785" s="43"/>
      <c r="H1785" s="43"/>
      <c r="I1785" s="223"/>
      <c r="J1785" s="43"/>
      <c r="K1785" s="43"/>
      <c r="L1785" s="47"/>
      <c r="M1785" s="224"/>
      <c r="N1785" s="225"/>
      <c r="O1785" s="87"/>
      <c r="P1785" s="87"/>
      <c r="Q1785" s="87"/>
      <c r="R1785" s="87"/>
      <c r="S1785" s="87"/>
      <c r="T1785" s="88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T1785" s="20" t="s">
        <v>168</v>
      </c>
      <c r="AU1785" s="20" t="s">
        <v>84</v>
      </c>
    </row>
    <row r="1786" s="13" customFormat="1">
      <c r="A1786" s="13"/>
      <c r="B1786" s="228"/>
      <c r="C1786" s="229"/>
      <c r="D1786" s="221" t="s">
        <v>170</v>
      </c>
      <c r="E1786" s="230" t="s">
        <v>19</v>
      </c>
      <c r="F1786" s="231" t="s">
        <v>974</v>
      </c>
      <c r="G1786" s="229"/>
      <c r="H1786" s="230" t="s">
        <v>19</v>
      </c>
      <c r="I1786" s="232"/>
      <c r="J1786" s="229"/>
      <c r="K1786" s="229"/>
      <c r="L1786" s="233"/>
      <c r="M1786" s="234"/>
      <c r="N1786" s="235"/>
      <c r="O1786" s="235"/>
      <c r="P1786" s="235"/>
      <c r="Q1786" s="235"/>
      <c r="R1786" s="235"/>
      <c r="S1786" s="235"/>
      <c r="T1786" s="236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7" t="s">
        <v>170</v>
      </c>
      <c r="AU1786" s="237" t="s">
        <v>84</v>
      </c>
      <c r="AV1786" s="13" t="s">
        <v>82</v>
      </c>
      <c r="AW1786" s="13" t="s">
        <v>35</v>
      </c>
      <c r="AX1786" s="13" t="s">
        <v>74</v>
      </c>
      <c r="AY1786" s="237" t="s">
        <v>158</v>
      </c>
    </row>
    <row r="1787" s="14" customFormat="1">
      <c r="A1787" s="14"/>
      <c r="B1787" s="238"/>
      <c r="C1787" s="239"/>
      <c r="D1787" s="221" t="s">
        <v>170</v>
      </c>
      <c r="E1787" s="240" t="s">
        <v>19</v>
      </c>
      <c r="F1787" s="241" t="s">
        <v>1681</v>
      </c>
      <c r="G1787" s="239"/>
      <c r="H1787" s="242">
        <v>15.199999999999999</v>
      </c>
      <c r="I1787" s="243"/>
      <c r="J1787" s="239"/>
      <c r="K1787" s="239"/>
      <c r="L1787" s="244"/>
      <c r="M1787" s="245"/>
      <c r="N1787" s="246"/>
      <c r="O1787" s="246"/>
      <c r="P1787" s="246"/>
      <c r="Q1787" s="246"/>
      <c r="R1787" s="246"/>
      <c r="S1787" s="246"/>
      <c r="T1787" s="247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48" t="s">
        <v>170</v>
      </c>
      <c r="AU1787" s="248" t="s">
        <v>84</v>
      </c>
      <c r="AV1787" s="14" t="s">
        <v>84</v>
      </c>
      <c r="AW1787" s="14" t="s">
        <v>35</v>
      </c>
      <c r="AX1787" s="14" t="s">
        <v>74</v>
      </c>
      <c r="AY1787" s="248" t="s">
        <v>158</v>
      </c>
    </row>
    <row r="1788" s="14" customFormat="1">
      <c r="A1788" s="14"/>
      <c r="B1788" s="238"/>
      <c r="C1788" s="239"/>
      <c r="D1788" s="221" t="s">
        <v>170</v>
      </c>
      <c r="E1788" s="240" t="s">
        <v>19</v>
      </c>
      <c r="F1788" s="241" t="s">
        <v>1682</v>
      </c>
      <c r="G1788" s="239"/>
      <c r="H1788" s="242">
        <v>3.7050000000000001</v>
      </c>
      <c r="I1788" s="243"/>
      <c r="J1788" s="239"/>
      <c r="K1788" s="239"/>
      <c r="L1788" s="244"/>
      <c r="M1788" s="245"/>
      <c r="N1788" s="246"/>
      <c r="O1788" s="246"/>
      <c r="P1788" s="246"/>
      <c r="Q1788" s="246"/>
      <c r="R1788" s="246"/>
      <c r="S1788" s="246"/>
      <c r="T1788" s="247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48" t="s">
        <v>170</v>
      </c>
      <c r="AU1788" s="248" t="s">
        <v>84</v>
      </c>
      <c r="AV1788" s="14" t="s">
        <v>84</v>
      </c>
      <c r="AW1788" s="14" t="s">
        <v>35</v>
      </c>
      <c r="AX1788" s="14" t="s">
        <v>74</v>
      </c>
      <c r="AY1788" s="248" t="s">
        <v>158</v>
      </c>
    </row>
    <row r="1789" s="14" customFormat="1">
      <c r="A1789" s="14"/>
      <c r="B1789" s="238"/>
      <c r="C1789" s="239"/>
      <c r="D1789" s="221" t="s">
        <v>170</v>
      </c>
      <c r="E1789" s="240" t="s">
        <v>19</v>
      </c>
      <c r="F1789" s="241" t="s">
        <v>1683</v>
      </c>
      <c r="G1789" s="239"/>
      <c r="H1789" s="242">
        <v>3.4199999999999999</v>
      </c>
      <c r="I1789" s="243"/>
      <c r="J1789" s="239"/>
      <c r="K1789" s="239"/>
      <c r="L1789" s="244"/>
      <c r="M1789" s="245"/>
      <c r="N1789" s="246"/>
      <c r="O1789" s="246"/>
      <c r="P1789" s="246"/>
      <c r="Q1789" s="246"/>
      <c r="R1789" s="246"/>
      <c r="S1789" s="246"/>
      <c r="T1789" s="247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48" t="s">
        <v>170</v>
      </c>
      <c r="AU1789" s="248" t="s">
        <v>84</v>
      </c>
      <c r="AV1789" s="14" t="s">
        <v>84</v>
      </c>
      <c r="AW1789" s="14" t="s">
        <v>35</v>
      </c>
      <c r="AX1789" s="14" t="s">
        <v>74</v>
      </c>
      <c r="AY1789" s="248" t="s">
        <v>158</v>
      </c>
    </row>
    <row r="1790" s="14" customFormat="1">
      <c r="A1790" s="14"/>
      <c r="B1790" s="238"/>
      <c r="C1790" s="239"/>
      <c r="D1790" s="221" t="s">
        <v>170</v>
      </c>
      <c r="E1790" s="240" t="s">
        <v>19</v>
      </c>
      <c r="F1790" s="241" t="s">
        <v>1684</v>
      </c>
      <c r="G1790" s="239"/>
      <c r="H1790" s="242">
        <v>3.3250000000000002</v>
      </c>
      <c r="I1790" s="243"/>
      <c r="J1790" s="239"/>
      <c r="K1790" s="239"/>
      <c r="L1790" s="244"/>
      <c r="M1790" s="245"/>
      <c r="N1790" s="246"/>
      <c r="O1790" s="246"/>
      <c r="P1790" s="246"/>
      <c r="Q1790" s="246"/>
      <c r="R1790" s="246"/>
      <c r="S1790" s="246"/>
      <c r="T1790" s="247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48" t="s">
        <v>170</v>
      </c>
      <c r="AU1790" s="248" t="s">
        <v>84</v>
      </c>
      <c r="AV1790" s="14" t="s">
        <v>84</v>
      </c>
      <c r="AW1790" s="14" t="s">
        <v>35</v>
      </c>
      <c r="AX1790" s="14" t="s">
        <v>74</v>
      </c>
      <c r="AY1790" s="248" t="s">
        <v>158</v>
      </c>
    </row>
    <row r="1791" s="15" customFormat="1">
      <c r="A1791" s="15"/>
      <c r="B1791" s="249"/>
      <c r="C1791" s="250"/>
      <c r="D1791" s="221" t="s">
        <v>170</v>
      </c>
      <c r="E1791" s="251" t="s">
        <v>19</v>
      </c>
      <c r="F1791" s="252" t="s">
        <v>175</v>
      </c>
      <c r="G1791" s="250"/>
      <c r="H1791" s="253">
        <v>25.650000000000002</v>
      </c>
      <c r="I1791" s="254"/>
      <c r="J1791" s="250"/>
      <c r="K1791" s="250"/>
      <c r="L1791" s="255"/>
      <c r="M1791" s="256"/>
      <c r="N1791" s="257"/>
      <c r="O1791" s="257"/>
      <c r="P1791" s="257"/>
      <c r="Q1791" s="257"/>
      <c r="R1791" s="257"/>
      <c r="S1791" s="257"/>
      <c r="T1791" s="258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59" t="s">
        <v>170</v>
      </c>
      <c r="AU1791" s="259" t="s">
        <v>84</v>
      </c>
      <c r="AV1791" s="15" t="s">
        <v>165</v>
      </c>
      <c r="AW1791" s="15" t="s">
        <v>35</v>
      </c>
      <c r="AX1791" s="15" t="s">
        <v>82</v>
      </c>
      <c r="AY1791" s="259" t="s">
        <v>158</v>
      </c>
    </row>
    <row r="1792" s="2" customFormat="1" ht="16.5" customHeight="1">
      <c r="A1792" s="41"/>
      <c r="B1792" s="42"/>
      <c r="C1792" s="272" t="s">
        <v>1685</v>
      </c>
      <c r="D1792" s="272" t="s">
        <v>244</v>
      </c>
      <c r="E1792" s="273" t="s">
        <v>1686</v>
      </c>
      <c r="F1792" s="274" t="s">
        <v>1687</v>
      </c>
      <c r="G1792" s="275" t="s">
        <v>105</v>
      </c>
      <c r="H1792" s="276">
        <v>25.649999999999999</v>
      </c>
      <c r="I1792" s="277"/>
      <c r="J1792" s="278">
        <f>ROUND(I1792*H1792,2)</f>
        <v>0</v>
      </c>
      <c r="K1792" s="274" t="s">
        <v>247</v>
      </c>
      <c r="L1792" s="279"/>
      <c r="M1792" s="280" t="s">
        <v>19</v>
      </c>
      <c r="N1792" s="281" t="s">
        <v>45</v>
      </c>
      <c r="O1792" s="87"/>
      <c r="P1792" s="217">
        <f>O1792*H1792</f>
        <v>0</v>
      </c>
      <c r="Q1792" s="217">
        <v>0.01</v>
      </c>
      <c r="R1792" s="217">
        <f>Q1792*H1792</f>
        <v>0.25650000000000001</v>
      </c>
      <c r="S1792" s="217">
        <v>0</v>
      </c>
      <c r="T1792" s="218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19" t="s">
        <v>403</v>
      </c>
      <c r="AT1792" s="219" t="s">
        <v>244</v>
      </c>
      <c r="AU1792" s="219" t="s">
        <v>84</v>
      </c>
      <c r="AY1792" s="20" t="s">
        <v>158</v>
      </c>
      <c r="BE1792" s="220">
        <f>IF(N1792="základní",J1792,0)</f>
        <v>0</v>
      </c>
      <c r="BF1792" s="220">
        <f>IF(N1792="snížená",J1792,0)</f>
        <v>0</v>
      </c>
      <c r="BG1792" s="220">
        <f>IF(N1792="zákl. přenesená",J1792,0)</f>
        <v>0</v>
      </c>
      <c r="BH1792" s="220">
        <f>IF(N1792="sníž. přenesená",J1792,0)</f>
        <v>0</v>
      </c>
      <c r="BI1792" s="220">
        <f>IF(N1792="nulová",J1792,0)</f>
        <v>0</v>
      </c>
      <c r="BJ1792" s="20" t="s">
        <v>82</v>
      </c>
      <c r="BK1792" s="220">
        <f>ROUND(I1792*H1792,2)</f>
        <v>0</v>
      </c>
      <c r="BL1792" s="20" t="s">
        <v>290</v>
      </c>
      <c r="BM1792" s="219" t="s">
        <v>1688</v>
      </c>
    </row>
    <row r="1793" s="2" customFormat="1">
      <c r="A1793" s="41"/>
      <c r="B1793" s="42"/>
      <c r="C1793" s="43"/>
      <c r="D1793" s="221" t="s">
        <v>167</v>
      </c>
      <c r="E1793" s="43"/>
      <c r="F1793" s="222" t="s">
        <v>1687</v>
      </c>
      <c r="G1793" s="43"/>
      <c r="H1793" s="43"/>
      <c r="I1793" s="223"/>
      <c r="J1793" s="43"/>
      <c r="K1793" s="43"/>
      <c r="L1793" s="47"/>
      <c r="M1793" s="224"/>
      <c r="N1793" s="225"/>
      <c r="O1793" s="87"/>
      <c r="P1793" s="87"/>
      <c r="Q1793" s="87"/>
      <c r="R1793" s="87"/>
      <c r="S1793" s="87"/>
      <c r="T1793" s="88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T1793" s="20" t="s">
        <v>167</v>
      </c>
      <c r="AU1793" s="20" t="s">
        <v>84</v>
      </c>
    </row>
    <row r="1794" s="2" customFormat="1" ht="16.5" customHeight="1">
      <c r="A1794" s="41"/>
      <c r="B1794" s="42"/>
      <c r="C1794" s="208" t="s">
        <v>1689</v>
      </c>
      <c r="D1794" s="208" t="s">
        <v>160</v>
      </c>
      <c r="E1794" s="209" t="s">
        <v>1690</v>
      </c>
      <c r="F1794" s="210" t="s">
        <v>1691</v>
      </c>
      <c r="G1794" s="211" t="s">
        <v>1692</v>
      </c>
      <c r="H1794" s="212">
        <v>1</v>
      </c>
      <c r="I1794" s="213"/>
      <c r="J1794" s="214">
        <f>ROUND(I1794*H1794,2)</f>
        <v>0</v>
      </c>
      <c r="K1794" s="210" t="s">
        <v>247</v>
      </c>
      <c r="L1794" s="47"/>
      <c r="M1794" s="215" t="s">
        <v>19</v>
      </c>
      <c r="N1794" s="216" t="s">
        <v>45</v>
      </c>
      <c r="O1794" s="87"/>
      <c r="P1794" s="217">
        <f>O1794*H1794</f>
        <v>0</v>
      </c>
      <c r="Q1794" s="217">
        <v>0</v>
      </c>
      <c r="R1794" s="217">
        <f>Q1794*H1794</f>
        <v>0</v>
      </c>
      <c r="S1794" s="217">
        <v>0</v>
      </c>
      <c r="T1794" s="218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19" t="s">
        <v>290</v>
      </c>
      <c r="AT1794" s="219" t="s">
        <v>160</v>
      </c>
      <c r="AU1794" s="219" t="s">
        <v>84</v>
      </c>
      <c r="AY1794" s="20" t="s">
        <v>158</v>
      </c>
      <c r="BE1794" s="220">
        <f>IF(N1794="základní",J1794,0)</f>
        <v>0</v>
      </c>
      <c r="BF1794" s="220">
        <f>IF(N1794="snížená",J1794,0)</f>
        <v>0</v>
      </c>
      <c r="BG1794" s="220">
        <f>IF(N1794="zákl. přenesená",J1794,0)</f>
        <v>0</v>
      </c>
      <c r="BH1794" s="220">
        <f>IF(N1794="sníž. přenesená",J1794,0)</f>
        <v>0</v>
      </c>
      <c r="BI1794" s="220">
        <f>IF(N1794="nulová",J1794,0)</f>
        <v>0</v>
      </c>
      <c r="BJ1794" s="20" t="s">
        <v>82</v>
      </c>
      <c r="BK1794" s="220">
        <f>ROUND(I1794*H1794,2)</f>
        <v>0</v>
      </c>
      <c r="BL1794" s="20" t="s">
        <v>290</v>
      </c>
      <c r="BM1794" s="219" t="s">
        <v>1693</v>
      </c>
    </row>
    <row r="1795" s="2" customFormat="1">
      <c r="A1795" s="41"/>
      <c r="B1795" s="42"/>
      <c r="C1795" s="43"/>
      <c r="D1795" s="221" t="s">
        <v>167</v>
      </c>
      <c r="E1795" s="43"/>
      <c r="F1795" s="222" t="s">
        <v>1691</v>
      </c>
      <c r="G1795" s="43"/>
      <c r="H1795" s="43"/>
      <c r="I1795" s="223"/>
      <c r="J1795" s="43"/>
      <c r="K1795" s="43"/>
      <c r="L1795" s="47"/>
      <c r="M1795" s="224"/>
      <c r="N1795" s="225"/>
      <c r="O1795" s="87"/>
      <c r="P1795" s="87"/>
      <c r="Q1795" s="87"/>
      <c r="R1795" s="87"/>
      <c r="S1795" s="87"/>
      <c r="T1795" s="88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T1795" s="20" t="s">
        <v>167</v>
      </c>
      <c r="AU1795" s="20" t="s">
        <v>84</v>
      </c>
    </row>
    <row r="1796" s="13" customFormat="1">
      <c r="A1796" s="13"/>
      <c r="B1796" s="228"/>
      <c r="C1796" s="229"/>
      <c r="D1796" s="221" t="s">
        <v>170</v>
      </c>
      <c r="E1796" s="230" t="s">
        <v>19</v>
      </c>
      <c r="F1796" s="231" t="s">
        <v>1076</v>
      </c>
      <c r="G1796" s="229"/>
      <c r="H1796" s="230" t="s">
        <v>19</v>
      </c>
      <c r="I1796" s="232"/>
      <c r="J1796" s="229"/>
      <c r="K1796" s="229"/>
      <c r="L1796" s="233"/>
      <c r="M1796" s="234"/>
      <c r="N1796" s="235"/>
      <c r="O1796" s="235"/>
      <c r="P1796" s="235"/>
      <c r="Q1796" s="235"/>
      <c r="R1796" s="235"/>
      <c r="S1796" s="235"/>
      <c r="T1796" s="236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7" t="s">
        <v>170</v>
      </c>
      <c r="AU1796" s="237" t="s">
        <v>84</v>
      </c>
      <c r="AV1796" s="13" t="s">
        <v>82</v>
      </c>
      <c r="AW1796" s="13" t="s">
        <v>35</v>
      </c>
      <c r="AX1796" s="13" t="s">
        <v>74</v>
      </c>
      <c r="AY1796" s="237" t="s">
        <v>158</v>
      </c>
    </row>
    <row r="1797" s="14" customFormat="1">
      <c r="A1797" s="14"/>
      <c r="B1797" s="238"/>
      <c r="C1797" s="239"/>
      <c r="D1797" s="221" t="s">
        <v>170</v>
      </c>
      <c r="E1797" s="240" t="s">
        <v>19</v>
      </c>
      <c r="F1797" s="241" t="s">
        <v>397</v>
      </c>
      <c r="G1797" s="239"/>
      <c r="H1797" s="242">
        <v>1</v>
      </c>
      <c r="I1797" s="243"/>
      <c r="J1797" s="239"/>
      <c r="K1797" s="239"/>
      <c r="L1797" s="244"/>
      <c r="M1797" s="245"/>
      <c r="N1797" s="246"/>
      <c r="O1797" s="246"/>
      <c r="P1797" s="246"/>
      <c r="Q1797" s="246"/>
      <c r="R1797" s="246"/>
      <c r="S1797" s="246"/>
      <c r="T1797" s="247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48" t="s">
        <v>170</v>
      </c>
      <c r="AU1797" s="248" t="s">
        <v>84</v>
      </c>
      <c r="AV1797" s="14" t="s">
        <v>84</v>
      </c>
      <c r="AW1797" s="14" t="s">
        <v>35</v>
      </c>
      <c r="AX1797" s="14" t="s">
        <v>74</v>
      </c>
      <c r="AY1797" s="248" t="s">
        <v>158</v>
      </c>
    </row>
    <row r="1798" s="15" customFormat="1">
      <c r="A1798" s="15"/>
      <c r="B1798" s="249"/>
      <c r="C1798" s="250"/>
      <c r="D1798" s="221" t="s">
        <v>170</v>
      </c>
      <c r="E1798" s="251" t="s">
        <v>19</v>
      </c>
      <c r="F1798" s="252" t="s">
        <v>175</v>
      </c>
      <c r="G1798" s="250"/>
      <c r="H1798" s="253">
        <v>1</v>
      </c>
      <c r="I1798" s="254"/>
      <c r="J1798" s="250"/>
      <c r="K1798" s="250"/>
      <c r="L1798" s="255"/>
      <c r="M1798" s="256"/>
      <c r="N1798" s="257"/>
      <c r="O1798" s="257"/>
      <c r="P1798" s="257"/>
      <c r="Q1798" s="257"/>
      <c r="R1798" s="257"/>
      <c r="S1798" s="257"/>
      <c r="T1798" s="258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T1798" s="259" t="s">
        <v>170</v>
      </c>
      <c r="AU1798" s="259" t="s">
        <v>84</v>
      </c>
      <c r="AV1798" s="15" t="s">
        <v>165</v>
      </c>
      <c r="AW1798" s="15" t="s">
        <v>35</v>
      </c>
      <c r="AX1798" s="15" t="s">
        <v>82</v>
      </c>
      <c r="AY1798" s="259" t="s">
        <v>158</v>
      </c>
    </row>
    <row r="1799" s="2" customFormat="1" ht="24.15" customHeight="1">
      <c r="A1799" s="41"/>
      <c r="B1799" s="42"/>
      <c r="C1799" s="208" t="s">
        <v>1694</v>
      </c>
      <c r="D1799" s="208" t="s">
        <v>160</v>
      </c>
      <c r="E1799" s="209" t="s">
        <v>1695</v>
      </c>
      <c r="F1799" s="210" t="s">
        <v>1696</v>
      </c>
      <c r="G1799" s="211" t="s">
        <v>224</v>
      </c>
      <c r="H1799" s="212">
        <v>2.9820000000000002</v>
      </c>
      <c r="I1799" s="213"/>
      <c r="J1799" s="214">
        <f>ROUND(I1799*H1799,2)</f>
        <v>0</v>
      </c>
      <c r="K1799" s="210" t="s">
        <v>164</v>
      </c>
      <c r="L1799" s="47"/>
      <c r="M1799" s="215" t="s">
        <v>19</v>
      </c>
      <c r="N1799" s="216" t="s">
        <v>45</v>
      </c>
      <c r="O1799" s="87"/>
      <c r="P1799" s="217">
        <f>O1799*H1799</f>
        <v>0</v>
      </c>
      <c r="Q1799" s="217">
        <v>0</v>
      </c>
      <c r="R1799" s="217">
        <f>Q1799*H1799</f>
        <v>0</v>
      </c>
      <c r="S1799" s="217">
        <v>0</v>
      </c>
      <c r="T1799" s="218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19" t="s">
        <v>290</v>
      </c>
      <c r="AT1799" s="219" t="s">
        <v>160</v>
      </c>
      <c r="AU1799" s="219" t="s">
        <v>84</v>
      </c>
      <c r="AY1799" s="20" t="s">
        <v>158</v>
      </c>
      <c r="BE1799" s="220">
        <f>IF(N1799="základní",J1799,0)</f>
        <v>0</v>
      </c>
      <c r="BF1799" s="220">
        <f>IF(N1799="snížená",J1799,0)</f>
        <v>0</v>
      </c>
      <c r="BG1799" s="220">
        <f>IF(N1799="zákl. přenesená",J1799,0)</f>
        <v>0</v>
      </c>
      <c r="BH1799" s="220">
        <f>IF(N1799="sníž. přenesená",J1799,0)</f>
        <v>0</v>
      </c>
      <c r="BI1799" s="220">
        <f>IF(N1799="nulová",J1799,0)</f>
        <v>0</v>
      </c>
      <c r="BJ1799" s="20" t="s">
        <v>82</v>
      </c>
      <c r="BK1799" s="220">
        <f>ROUND(I1799*H1799,2)</f>
        <v>0</v>
      </c>
      <c r="BL1799" s="20" t="s">
        <v>290</v>
      </c>
      <c r="BM1799" s="219" t="s">
        <v>1697</v>
      </c>
    </row>
    <row r="1800" s="2" customFormat="1">
      <c r="A1800" s="41"/>
      <c r="B1800" s="42"/>
      <c r="C1800" s="43"/>
      <c r="D1800" s="221" t="s">
        <v>167</v>
      </c>
      <c r="E1800" s="43"/>
      <c r="F1800" s="222" t="s">
        <v>1696</v>
      </c>
      <c r="G1800" s="43"/>
      <c r="H1800" s="43"/>
      <c r="I1800" s="223"/>
      <c r="J1800" s="43"/>
      <c r="K1800" s="43"/>
      <c r="L1800" s="47"/>
      <c r="M1800" s="224"/>
      <c r="N1800" s="225"/>
      <c r="O1800" s="87"/>
      <c r="P1800" s="87"/>
      <c r="Q1800" s="87"/>
      <c r="R1800" s="87"/>
      <c r="S1800" s="87"/>
      <c r="T1800" s="88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T1800" s="20" t="s">
        <v>167</v>
      </c>
      <c r="AU1800" s="20" t="s">
        <v>84</v>
      </c>
    </row>
    <row r="1801" s="2" customFormat="1">
      <c r="A1801" s="41"/>
      <c r="B1801" s="42"/>
      <c r="C1801" s="43"/>
      <c r="D1801" s="226" t="s">
        <v>168</v>
      </c>
      <c r="E1801" s="43"/>
      <c r="F1801" s="227" t="s">
        <v>1698</v>
      </c>
      <c r="G1801" s="43"/>
      <c r="H1801" s="43"/>
      <c r="I1801" s="223"/>
      <c r="J1801" s="43"/>
      <c r="K1801" s="43"/>
      <c r="L1801" s="47"/>
      <c r="M1801" s="224"/>
      <c r="N1801" s="225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168</v>
      </c>
      <c r="AU1801" s="20" t="s">
        <v>84</v>
      </c>
    </row>
    <row r="1802" s="2" customFormat="1" ht="24.15" customHeight="1">
      <c r="A1802" s="41"/>
      <c r="B1802" s="42"/>
      <c r="C1802" s="208" t="s">
        <v>1699</v>
      </c>
      <c r="D1802" s="208" t="s">
        <v>160</v>
      </c>
      <c r="E1802" s="209" t="s">
        <v>1700</v>
      </c>
      <c r="F1802" s="210" t="s">
        <v>1701</v>
      </c>
      <c r="G1802" s="211" t="s">
        <v>224</v>
      </c>
      <c r="H1802" s="212">
        <v>2.9820000000000002</v>
      </c>
      <c r="I1802" s="213"/>
      <c r="J1802" s="214">
        <f>ROUND(I1802*H1802,2)</f>
        <v>0</v>
      </c>
      <c r="K1802" s="210" t="s">
        <v>164</v>
      </c>
      <c r="L1802" s="47"/>
      <c r="M1802" s="215" t="s">
        <v>19</v>
      </c>
      <c r="N1802" s="216" t="s">
        <v>45</v>
      </c>
      <c r="O1802" s="87"/>
      <c r="P1802" s="217">
        <f>O1802*H1802</f>
        <v>0</v>
      </c>
      <c r="Q1802" s="217">
        <v>0</v>
      </c>
      <c r="R1802" s="217">
        <f>Q1802*H1802</f>
        <v>0</v>
      </c>
      <c r="S1802" s="217">
        <v>0</v>
      </c>
      <c r="T1802" s="218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19" t="s">
        <v>290</v>
      </c>
      <c r="AT1802" s="219" t="s">
        <v>160</v>
      </c>
      <c r="AU1802" s="219" t="s">
        <v>84</v>
      </c>
      <c r="AY1802" s="20" t="s">
        <v>158</v>
      </c>
      <c r="BE1802" s="220">
        <f>IF(N1802="základní",J1802,0)</f>
        <v>0</v>
      </c>
      <c r="BF1802" s="220">
        <f>IF(N1802="snížená",J1802,0)</f>
        <v>0</v>
      </c>
      <c r="BG1802" s="220">
        <f>IF(N1802="zákl. přenesená",J1802,0)</f>
        <v>0</v>
      </c>
      <c r="BH1802" s="220">
        <f>IF(N1802="sníž. přenesená",J1802,0)</f>
        <v>0</v>
      </c>
      <c r="BI1802" s="220">
        <f>IF(N1802="nulová",J1802,0)</f>
        <v>0</v>
      </c>
      <c r="BJ1802" s="20" t="s">
        <v>82</v>
      </c>
      <c r="BK1802" s="220">
        <f>ROUND(I1802*H1802,2)</f>
        <v>0</v>
      </c>
      <c r="BL1802" s="20" t="s">
        <v>290</v>
      </c>
      <c r="BM1802" s="219" t="s">
        <v>1702</v>
      </c>
    </row>
    <row r="1803" s="2" customFormat="1">
      <c r="A1803" s="41"/>
      <c r="B1803" s="42"/>
      <c r="C1803" s="43"/>
      <c r="D1803" s="221" t="s">
        <v>167</v>
      </c>
      <c r="E1803" s="43"/>
      <c r="F1803" s="222" t="s">
        <v>1701</v>
      </c>
      <c r="G1803" s="43"/>
      <c r="H1803" s="43"/>
      <c r="I1803" s="223"/>
      <c r="J1803" s="43"/>
      <c r="K1803" s="43"/>
      <c r="L1803" s="47"/>
      <c r="M1803" s="224"/>
      <c r="N1803" s="225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167</v>
      </c>
      <c r="AU1803" s="20" t="s">
        <v>84</v>
      </c>
    </row>
    <row r="1804" s="2" customFormat="1">
      <c r="A1804" s="41"/>
      <c r="B1804" s="42"/>
      <c r="C1804" s="43"/>
      <c r="D1804" s="226" t="s">
        <v>168</v>
      </c>
      <c r="E1804" s="43"/>
      <c r="F1804" s="227" t="s">
        <v>1703</v>
      </c>
      <c r="G1804" s="43"/>
      <c r="H1804" s="43"/>
      <c r="I1804" s="223"/>
      <c r="J1804" s="43"/>
      <c r="K1804" s="43"/>
      <c r="L1804" s="47"/>
      <c r="M1804" s="224"/>
      <c r="N1804" s="225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168</v>
      </c>
      <c r="AU1804" s="20" t="s">
        <v>84</v>
      </c>
    </row>
    <row r="1805" s="12" customFormat="1" ht="22.8" customHeight="1">
      <c r="A1805" s="12"/>
      <c r="B1805" s="192"/>
      <c r="C1805" s="193"/>
      <c r="D1805" s="194" t="s">
        <v>73</v>
      </c>
      <c r="E1805" s="206" t="s">
        <v>1704</v>
      </c>
      <c r="F1805" s="206" t="s">
        <v>1705</v>
      </c>
      <c r="G1805" s="193"/>
      <c r="H1805" s="193"/>
      <c r="I1805" s="196"/>
      <c r="J1805" s="207">
        <f>BK1805</f>
        <v>0</v>
      </c>
      <c r="K1805" s="193"/>
      <c r="L1805" s="198"/>
      <c r="M1805" s="199"/>
      <c r="N1805" s="200"/>
      <c r="O1805" s="200"/>
      <c r="P1805" s="201">
        <f>SUM(P1806:P1947)</f>
        <v>0</v>
      </c>
      <c r="Q1805" s="200"/>
      <c r="R1805" s="201">
        <f>SUM(R1806:R1947)</f>
        <v>2.0798020599999996</v>
      </c>
      <c r="S1805" s="200"/>
      <c r="T1805" s="202">
        <f>SUM(T1806:T1947)</f>
        <v>0</v>
      </c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R1805" s="203" t="s">
        <v>84</v>
      </c>
      <c r="AT1805" s="204" t="s">
        <v>73</v>
      </c>
      <c r="AU1805" s="204" t="s">
        <v>82</v>
      </c>
      <c r="AY1805" s="203" t="s">
        <v>158</v>
      </c>
      <c r="BK1805" s="205">
        <f>SUM(BK1806:BK1947)</f>
        <v>0</v>
      </c>
    </row>
    <row r="1806" s="2" customFormat="1" ht="16.5" customHeight="1">
      <c r="A1806" s="41"/>
      <c r="B1806" s="42"/>
      <c r="C1806" s="208" t="s">
        <v>1706</v>
      </c>
      <c r="D1806" s="208" t="s">
        <v>160</v>
      </c>
      <c r="E1806" s="209" t="s">
        <v>1707</v>
      </c>
      <c r="F1806" s="210" t="s">
        <v>1708</v>
      </c>
      <c r="G1806" s="211" t="s">
        <v>105</v>
      </c>
      <c r="H1806" s="212">
        <v>70.233999999999995</v>
      </c>
      <c r="I1806" s="213"/>
      <c r="J1806" s="214">
        <f>ROUND(I1806*H1806,2)</f>
        <v>0</v>
      </c>
      <c r="K1806" s="210" t="s">
        <v>164</v>
      </c>
      <c r="L1806" s="47"/>
      <c r="M1806" s="215" t="s">
        <v>19</v>
      </c>
      <c r="N1806" s="216" t="s">
        <v>45</v>
      </c>
      <c r="O1806" s="87"/>
      <c r="P1806" s="217">
        <f>O1806*H1806</f>
        <v>0</v>
      </c>
      <c r="Q1806" s="217">
        <v>0.00029999999999999997</v>
      </c>
      <c r="R1806" s="217">
        <f>Q1806*H1806</f>
        <v>0.021070199999999997</v>
      </c>
      <c r="S1806" s="217">
        <v>0</v>
      </c>
      <c r="T1806" s="218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19" t="s">
        <v>290</v>
      </c>
      <c r="AT1806" s="219" t="s">
        <v>160</v>
      </c>
      <c r="AU1806" s="219" t="s">
        <v>84</v>
      </c>
      <c r="AY1806" s="20" t="s">
        <v>158</v>
      </c>
      <c r="BE1806" s="220">
        <f>IF(N1806="základní",J1806,0)</f>
        <v>0</v>
      </c>
      <c r="BF1806" s="220">
        <f>IF(N1806="snížená",J1806,0)</f>
        <v>0</v>
      </c>
      <c r="BG1806" s="220">
        <f>IF(N1806="zákl. přenesená",J1806,0)</f>
        <v>0</v>
      </c>
      <c r="BH1806" s="220">
        <f>IF(N1806="sníž. přenesená",J1806,0)</f>
        <v>0</v>
      </c>
      <c r="BI1806" s="220">
        <f>IF(N1806="nulová",J1806,0)</f>
        <v>0</v>
      </c>
      <c r="BJ1806" s="20" t="s">
        <v>82</v>
      </c>
      <c r="BK1806" s="220">
        <f>ROUND(I1806*H1806,2)</f>
        <v>0</v>
      </c>
      <c r="BL1806" s="20" t="s">
        <v>290</v>
      </c>
      <c r="BM1806" s="219" t="s">
        <v>1709</v>
      </c>
    </row>
    <row r="1807" s="2" customFormat="1">
      <c r="A1807" s="41"/>
      <c r="B1807" s="42"/>
      <c r="C1807" s="43"/>
      <c r="D1807" s="221" t="s">
        <v>167</v>
      </c>
      <c r="E1807" s="43"/>
      <c r="F1807" s="222" t="s">
        <v>1708</v>
      </c>
      <c r="G1807" s="43"/>
      <c r="H1807" s="43"/>
      <c r="I1807" s="223"/>
      <c r="J1807" s="43"/>
      <c r="K1807" s="43"/>
      <c r="L1807" s="47"/>
      <c r="M1807" s="224"/>
      <c r="N1807" s="225"/>
      <c r="O1807" s="87"/>
      <c r="P1807" s="87"/>
      <c r="Q1807" s="87"/>
      <c r="R1807" s="87"/>
      <c r="S1807" s="87"/>
      <c r="T1807" s="88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20" t="s">
        <v>167</v>
      </c>
      <c r="AU1807" s="20" t="s">
        <v>84</v>
      </c>
    </row>
    <row r="1808" s="2" customFormat="1">
      <c r="A1808" s="41"/>
      <c r="B1808" s="42"/>
      <c r="C1808" s="43"/>
      <c r="D1808" s="226" t="s">
        <v>168</v>
      </c>
      <c r="E1808" s="43"/>
      <c r="F1808" s="227" t="s">
        <v>1710</v>
      </c>
      <c r="G1808" s="43"/>
      <c r="H1808" s="43"/>
      <c r="I1808" s="223"/>
      <c r="J1808" s="43"/>
      <c r="K1808" s="43"/>
      <c r="L1808" s="47"/>
      <c r="M1808" s="224"/>
      <c r="N1808" s="225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168</v>
      </c>
      <c r="AU1808" s="20" t="s">
        <v>84</v>
      </c>
    </row>
    <row r="1809" s="13" customFormat="1">
      <c r="A1809" s="13"/>
      <c r="B1809" s="228"/>
      <c r="C1809" s="229"/>
      <c r="D1809" s="221" t="s">
        <v>170</v>
      </c>
      <c r="E1809" s="230" t="s">
        <v>19</v>
      </c>
      <c r="F1809" s="231" t="s">
        <v>563</v>
      </c>
      <c r="G1809" s="229"/>
      <c r="H1809" s="230" t="s">
        <v>19</v>
      </c>
      <c r="I1809" s="232"/>
      <c r="J1809" s="229"/>
      <c r="K1809" s="229"/>
      <c r="L1809" s="233"/>
      <c r="M1809" s="234"/>
      <c r="N1809" s="235"/>
      <c r="O1809" s="235"/>
      <c r="P1809" s="235"/>
      <c r="Q1809" s="235"/>
      <c r="R1809" s="235"/>
      <c r="S1809" s="235"/>
      <c r="T1809" s="236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7" t="s">
        <v>170</v>
      </c>
      <c r="AU1809" s="237" t="s">
        <v>84</v>
      </c>
      <c r="AV1809" s="13" t="s">
        <v>82</v>
      </c>
      <c r="AW1809" s="13" t="s">
        <v>35</v>
      </c>
      <c r="AX1809" s="13" t="s">
        <v>74</v>
      </c>
      <c r="AY1809" s="237" t="s">
        <v>158</v>
      </c>
    </row>
    <row r="1810" s="13" customFormat="1">
      <c r="A1810" s="13"/>
      <c r="B1810" s="228"/>
      <c r="C1810" s="229"/>
      <c r="D1810" s="221" t="s">
        <v>170</v>
      </c>
      <c r="E1810" s="230" t="s">
        <v>19</v>
      </c>
      <c r="F1810" s="231" t="s">
        <v>1711</v>
      </c>
      <c r="G1810" s="229"/>
      <c r="H1810" s="230" t="s">
        <v>19</v>
      </c>
      <c r="I1810" s="232"/>
      <c r="J1810" s="229"/>
      <c r="K1810" s="229"/>
      <c r="L1810" s="233"/>
      <c r="M1810" s="234"/>
      <c r="N1810" s="235"/>
      <c r="O1810" s="235"/>
      <c r="P1810" s="235"/>
      <c r="Q1810" s="235"/>
      <c r="R1810" s="235"/>
      <c r="S1810" s="235"/>
      <c r="T1810" s="236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7" t="s">
        <v>170</v>
      </c>
      <c r="AU1810" s="237" t="s">
        <v>84</v>
      </c>
      <c r="AV1810" s="13" t="s">
        <v>82</v>
      </c>
      <c r="AW1810" s="13" t="s">
        <v>35</v>
      </c>
      <c r="AX1810" s="13" t="s">
        <v>74</v>
      </c>
      <c r="AY1810" s="237" t="s">
        <v>158</v>
      </c>
    </row>
    <row r="1811" s="13" customFormat="1">
      <c r="A1811" s="13"/>
      <c r="B1811" s="228"/>
      <c r="C1811" s="229"/>
      <c r="D1811" s="221" t="s">
        <v>170</v>
      </c>
      <c r="E1811" s="230" t="s">
        <v>19</v>
      </c>
      <c r="F1811" s="231" t="s">
        <v>571</v>
      </c>
      <c r="G1811" s="229"/>
      <c r="H1811" s="230" t="s">
        <v>19</v>
      </c>
      <c r="I1811" s="232"/>
      <c r="J1811" s="229"/>
      <c r="K1811" s="229"/>
      <c r="L1811" s="233"/>
      <c r="M1811" s="234"/>
      <c r="N1811" s="235"/>
      <c r="O1811" s="235"/>
      <c r="P1811" s="235"/>
      <c r="Q1811" s="235"/>
      <c r="R1811" s="235"/>
      <c r="S1811" s="235"/>
      <c r="T1811" s="236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7" t="s">
        <v>170</v>
      </c>
      <c r="AU1811" s="237" t="s">
        <v>84</v>
      </c>
      <c r="AV1811" s="13" t="s">
        <v>82</v>
      </c>
      <c r="AW1811" s="13" t="s">
        <v>35</v>
      </c>
      <c r="AX1811" s="13" t="s">
        <v>74</v>
      </c>
      <c r="AY1811" s="237" t="s">
        <v>158</v>
      </c>
    </row>
    <row r="1812" s="14" customFormat="1">
      <c r="A1812" s="14"/>
      <c r="B1812" s="238"/>
      <c r="C1812" s="239"/>
      <c r="D1812" s="221" t="s">
        <v>170</v>
      </c>
      <c r="E1812" s="240" t="s">
        <v>19</v>
      </c>
      <c r="F1812" s="241" t="s">
        <v>572</v>
      </c>
      <c r="G1812" s="239"/>
      <c r="H1812" s="242">
        <v>38.369999999999997</v>
      </c>
      <c r="I1812" s="243"/>
      <c r="J1812" s="239"/>
      <c r="K1812" s="239"/>
      <c r="L1812" s="244"/>
      <c r="M1812" s="245"/>
      <c r="N1812" s="246"/>
      <c r="O1812" s="246"/>
      <c r="P1812" s="246"/>
      <c r="Q1812" s="246"/>
      <c r="R1812" s="246"/>
      <c r="S1812" s="246"/>
      <c r="T1812" s="247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8" t="s">
        <v>170</v>
      </c>
      <c r="AU1812" s="248" t="s">
        <v>84</v>
      </c>
      <c r="AV1812" s="14" t="s">
        <v>84</v>
      </c>
      <c r="AW1812" s="14" t="s">
        <v>35</v>
      </c>
      <c r="AX1812" s="14" t="s">
        <v>74</v>
      </c>
      <c r="AY1812" s="248" t="s">
        <v>158</v>
      </c>
    </row>
    <row r="1813" s="14" customFormat="1">
      <c r="A1813" s="14"/>
      <c r="B1813" s="238"/>
      <c r="C1813" s="239"/>
      <c r="D1813" s="221" t="s">
        <v>170</v>
      </c>
      <c r="E1813" s="240" t="s">
        <v>19</v>
      </c>
      <c r="F1813" s="241" t="s">
        <v>1712</v>
      </c>
      <c r="G1813" s="239"/>
      <c r="H1813" s="242">
        <v>0.080000000000000002</v>
      </c>
      <c r="I1813" s="243"/>
      <c r="J1813" s="239"/>
      <c r="K1813" s="239"/>
      <c r="L1813" s="244"/>
      <c r="M1813" s="245"/>
      <c r="N1813" s="246"/>
      <c r="O1813" s="246"/>
      <c r="P1813" s="246"/>
      <c r="Q1813" s="246"/>
      <c r="R1813" s="246"/>
      <c r="S1813" s="246"/>
      <c r="T1813" s="247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48" t="s">
        <v>170</v>
      </c>
      <c r="AU1813" s="248" t="s">
        <v>84</v>
      </c>
      <c r="AV1813" s="14" t="s">
        <v>84</v>
      </c>
      <c r="AW1813" s="14" t="s">
        <v>35</v>
      </c>
      <c r="AX1813" s="14" t="s">
        <v>74</v>
      </c>
      <c r="AY1813" s="248" t="s">
        <v>158</v>
      </c>
    </row>
    <row r="1814" s="14" customFormat="1">
      <c r="A1814" s="14"/>
      <c r="B1814" s="238"/>
      <c r="C1814" s="239"/>
      <c r="D1814" s="221" t="s">
        <v>170</v>
      </c>
      <c r="E1814" s="240" t="s">
        <v>19</v>
      </c>
      <c r="F1814" s="241" t="s">
        <v>573</v>
      </c>
      <c r="G1814" s="239"/>
      <c r="H1814" s="242">
        <v>-0.38500000000000001</v>
      </c>
      <c r="I1814" s="243"/>
      <c r="J1814" s="239"/>
      <c r="K1814" s="239"/>
      <c r="L1814" s="244"/>
      <c r="M1814" s="245"/>
      <c r="N1814" s="246"/>
      <c r="O1814" s="246"/>
      <c r="P1814" s="246"/>
      <c r="Q1814" s="246"/>
      <c r="R1814" s="246"/>
      <c r="S1814" s="246"/>
      <c r="T1814" s="247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8" t="s">
        <v>170</v>
      </c>
      <c r="AU1814" s="248" t="s">
        <v>84</v>
      </c>
      <c r="AV1814" s="14" t="s">
        <v>84</v>
      </c>
      <c r="AW1814" s="14" t="s">
        <v>35</v>
      </c>
      <c r="AX1814" s="14" t="s">
        <v>74</v>
      </c>
      <c r="AY1814" s="248" t="s">
        <v>158</v>
      </c>
    </row>
    <row r="1815" s="16" customFormat="1">
      <c r="A1815" s="16"/>
      <c r="B1815" s="261"/>
      <c r="C1815" s="262"/>
      <c r="D1815" s="221" t="s">
        <v>170</v>
      </c>
      <c r="E1815" s="263" t="s">
        <v>19</v>
      </c>
      <c r="F1815" s="264" t="s">
        <v>187</v>
      </c>
      <c r="G1815" s="262"/>
      <c r="H1815" s="265">
        <v>38.064999999999998</v>
      </c>
      <c r="I1815" s="266"/>
      <c r="J1815" s="262"/>
      <c r="K1815" s="262"/>
      <c r="L1815" s="267"/>
      <c r="M1815" s="268"/>
      <c r="N1815" s="269"/>
      <c r="O1815" s="269"/>
      <c r="P1815" s="269"/>
      <c r="Q1815" s="269"/>
      <c r="R1815" s="269"/>
      <c r="S1815" s="269"/>
      <c r="T1815" s="270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T1815" s="271" t="s">
        <v>170</v>
      </c>
      <c r="AU1815" s="271" t="s">
        <v>84</v>
      </c>
      <c r="AV1815" s="16" t="s">
        <v>188</v>
      </c>
      <c r="AW1815" s="16" t="s">
        <v>35</v>
      </c>
      <c r="AX1815" s="16" t="s">
        <v>74</v>
      </c>
      <c r="AY1815" s="271" t="s">
        <v>158</v>
      </c>
    </row>
    <row r="1816" s="13" customFormat="1">
      <c r="A1816" s="13"/>
      <c r="B1816" s="228"/>
      <c r="C1816" s="229"/>
      <c r="D1816" s="221" t="s">
        <v>170</v>
      </c>
      <c r="E1816" s="230" t="s">
        <v>19</v>
      </c>
      <c r="F1816" s="231" t="s">
        <v>575</v>
      </c>
      <c r="G1816" s="229"/>
      <c r="H1816" s="230" t="s">
        <v>19</v>
      </c>
      <c r="I1816" s="232"/>
      <c r="J1816" s="229"/>
      <c r="K1816" s="229"/>
      <c r="L1816" s="233"/>
      <c r="M1816" s="234"/>
      <c r="N1816" s="235"/>
      <c r="O1816" s="235"/>
      <c r="P1816" s="235"/>
      <c r="Q1816" s="235"/>
      <c r="R1816" s="235"/>
      <c r="S1816" s="235"/>
      <c r="T1816" s="236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7" t="s">
        <v>170</v>
      </c>
      <c r="AU1816" s="237" t="s">
        <v>84</v>
      </c>
      <c r="AV1816" s="13" t="s">
        <v>82</v>
      </c>
      <c r="AW1816" s="13" t="s">
        <v>35</v>
      </c>
      <c r="AX1816" s="13" t="s">
        <v>74</v>
      </c>
      <c r="AY1816" s="237" t="s">
        <v>158</v>
      </c>
    </row>
    <row r="1817" s="14" customFormat="1">
      <c r="A1817" s="14"/>
      <c r="B1817" s="238"/>
      <c r="C1817" s="239"/>
      <c r="D1817" s="221" t="s">
        <v>170</v>
      </c>
      <c r="E1817" s="240" t="s">
        <v>19</v>
      </c>
      <c r="F1817" s="241" t="s">
        <v>576</v>
      </c>
      <c r="G1817" s="239"/>
      <c r="H1817" s="242">
        <v>9.1500000000000004</v>
      </c>
      <c r="I1817" s="243"/>
      <c r="J1817" s="239"/>
      <c r="K1817" s="239"/>
      <c r="L1817" s="244"/>
      <c r="M1817" s="245"/>
      <c r="N1817" s="246"/>
      <c r="O1817" s="246"/>
      <c r="P1817" s="246"/>
      <c r="Q1817" s="246"/>
      <c r="R1817" s="246"/>
      <c r="S1817" s="246"/>
      <c r="T1817" s="247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8" t="s">
        <v>170</v>
      </c>
      <c r="AU1817" s="248" t="s">
        <v>84</v>
      </c>
      <c r="AV1817" s="14" t="s">
        <v>84</v>
      </c>
      <c r="AW1817" s="14" t="s">
        <v>35</v>
      </c>
      <c r="AX1817" s="14" t="s">
        <v>74</v>
      </c>
      <c r="AY1817" s="248" t="s">
        <v>158</v>
      </c>
    </row>
    <row r="1818" s="14" customFormat="1">
      <c r="A1818" s="14"/>
      <c r="B1818" s="238"/>
      <c r="C1818" s="239"/>
      <c r="D1818" s="221" t="s">
        <v>170</v>
      </c>
      <c r="E1818" s="240" t="s">
        <v>19</v>
      </c>
      <c r="F1818" s="241" t="s">
        <v>1713</v>
      </c>
      <c r="G1818" s="239"/>
      <c r="H1818" s="242">
        <v>0.40000000000000002</v>
      </c>
      <c r="I1818" s="243"/>
      <c r="J1818" s="239"/>
      <c r="K1818" s="239"/>
      <c r="L1818" s="244"/>
      <c r="M1818" s="245"/>
      <c r="N1818" s="246"/>
      <c r="O1818" s="246"/>
      <c r="P1818" s="246"/>
      <c r="Q1818" s="246"/>
      <c r="R1818" s="246"/>
      <c r="S1818" s="246"/>
      <c r="T1818" s="247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8" t="s">
        <v>170</v>
      </c>
      <c r="AU1818" s="248" t="s">
        <v>84</v>
      </c>
      <c r="AV1818" s="14" t="s">
        <v>84</v>
      </c>
      <c r="AW1818" s="14" t="s">
        <v>35</v>
      </c>
      <c r="AX1818" s="14" t="s">
        <v>74</v>
      </c>
      <c r="AY1818" s="248" t="s">
        <v>158</v>
      </c>
    </row>
    <row r="1819" s="16" customFormat="1">
      <c r="A1819" s="16"/>
      <c r="B1819" s="261"/>
      <c r="C1819" s="262"/>
      <c r="D1819" s="221" t="s">
        <v>170</v>
      </c>
      <c r="E1819" s="263" t="s">
        <v>19</v>
      </c>
      <c r="F1819" s="264" t="s">
        <v>187</v>
      </c>
      <c r="G1819" s="262"/>
      <c r="H1819" s="265">
        <v>9.5500000000000007</v>
      </c>
      <c r="I1819" s="266"/>
      <c r="J1819" s="262"/>
      <c r="K1819" s="262"/>
      <c r="L1819" s="267"/>
      <c r="M1819" s="268"/>
      <c r="N1819" s="269"/>
      <c r="O1819" s="269"/>
      <c r="P1819" s="269"/>
      <c r="Q1819" s="269"/>
      <c r="R1819" s="269"/>
      <c r="S1819" s="269"/>
      <c r="T1819" s="270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T1819" s="271" t="s">
        <v>170</v>
      </c>
      <c r="AU1819" s="271" t="s">
        <v>84</v>
      </c>
      <c r="AV1819" s="16" t="s">
        <v>188</v>
      </c>
      <c r="AW1819" s="16" t="s">
        <v>35</v>
      </c>
      <c r="AX1819" s="16" t="s">
        <v>74</v>
      </c>
      <c r="AY1819" s="271" t="s">
        <v>158</v>
      </c>
    </row>
    <row r="1820" s="13" customFormat="1">
      <c r="A1820" s="13"/>
      <c r="B1820" s="228"/>
      <c r="C1820" s="229"/>
      <c r="D1820" s="221" t="s">
        <v>170</v>
      </c>
      <c r="E1820" s="230" t="s">
        <v>19</v>
      </c>
      <c r="F1820" s="231" t="s">
        <v>578</v>
      </c>
      <c r="G1820" s="229"/>
      <c r="H1820" s="230" t="s">
        <v>19</v>
      </c>
      <c r="I1820" s="232"/>
      <c r="J1820" s="229"/>
      <c r="K1820" s="229"/>
      <c r="L1820" s="233"/>
      <c r="M1820" s="234"/>
      <c r="N1820" s="235"/>
      <c r="O1820" s="235"/>
      <c r="P1820" s="235"/>
      <c r="Q1820" s="235"/>
      <c r="R1820" s="235"/>
      <c r="S1820" s="235"/>
      <c r="T1820" s="236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7" t="s">
        <v>170</v>
      </c>
      <c r="AU1820" s="237" t="s">
        <v>84</v>
      </c>
      <c r="AV1820" s="13" t="s">
        <v>82</v>
      </c>
      <c r="AW1820" s="13" t="s">
        <v>35</v>
      </c>
      <c r="AX1820" s="13" t="s">
        <v>74</v>
      </c>
      <c r="AY1820" s="237" t="s">
        <v>158</v>
      </c>
    </row>
    <row r="1821" s="14" customFormat="1">
      <c r="A1821" s="14"/>
      <c r="B1821" s="238"/>
      <c r="C1821" s="239"/>
      <c r="D1821" s="221" t="s">
        <v>170</v>
      </c>
      <c r="E1821" s="240" t="s">
        <v>19</v>
      </c>
      <c r="F1821" s="241" t="s">
        <v>579</v>
      </c>
      <c r="G1821" s="239"/>
      <c r="H1821" s="242">
        <v>8.3879999999999999</v>
      </c>
      <c r="I1821" s="243"/>
      <c r="J1821" s="239"/>
      <c r="K1821" s="239"/>
      <c r="L1821" s="244"/>
      <c r="M1821" s="245"/>
      <c r="N1821" s="246"/>
      <c r="O1821" s="246"/>
      <c r="P1821" s="246"/>
      <c r="Q1821" s="246"/>
      <c r="R1821" s="246"/>
      <c r="S1821" s="246"/>
      <c r="T1821" s="247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48" t="s">
        <v>170</v>
      </c>
      <c r="AU1821" s="248" t="s">
        <v>84</v>
      </c>
      <c r="AV1821" s="14" t="s">
        <v>84</v>
      </c>
      <c r="AW1821" s="14" t="s">
        <v>35</v>
      </c>
      <c r="AX1821" s="14" t="s">
        <v>74</v>
      </c>
      <c r="AY1821" s="248" t="s">
        <v>158</v>
      </c>
    </row>
    <row r="1822" s="16" customFormat="1">
      <c r="A1822" s="16"/>
      <c r="B1822" s="261"/>
      <c r="C1822" s="262"/>
      <c r="D1822" s="221" t="s">
        <v>170</v>
      </c>
      <c r="E1822" s="263" t="s">
        <v>19</v>
      </c>
      <c r="F1822" s="264" t="s">
        <v>187</v>
      </c>
      <c r="G1822" s="262"/>
      <c r="H1822" s="265">
        <v>8.3879999999999999</v>
      </c>
      <c r="I1822" s="266"/>
      <c r="J1822" s="262"/>
      <c r="K1822" s="262"/>
      <c r="L1822" s="267"/>
      <c r="M1822" s="268"/>
      <c r="N1822" s="269"/>
      <c r="O1822" s="269"/>
      <c r="P1822" s="269"/>
      <c r="Q1822" s="269"/>
      <c r="R1822" s="269"/>
      <c r="S1822" s="269"/>
      <c r="T1822" s="270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T1822" s="271" t="s">
        <v>170</v>
      </c>
      <c r="AU1822" s="271" t="s">
        <v>84</v>
      </c>
      <c r="AV1822" s="16" t="s">
        <v>188</v>
      </c>
      <c r="AW1822" s="16" t="s">
        <v>35</v>
      </c>
      <c r="AX1822" s="16" t="s">
        <v>74</v>
      </c>
      <c r="AY1822" s="271" t="s">
        <v>158</v>
      </c>
    </row>
    <row r="1823" s="13" customFormat="1">
      <c r="A1823" s="13"/>
      <c r="B1823" s="228"/>
      <c r="C1823" s="229"/>
      <c r="D1823" s="221" t="s">
        <v>170</v>
      </c>
      <c r="E1823" s="230" t="s">
        <v>19</v>
      </c>
      <c r="F1823" s="231" t="s">
        <v>581</v>
      </c>
      <c r="G1823" s="229"/>
      <c r="H1823" s="230" t="s">
        <v>19</v>
      </c>
      <c r="I1823" s="232"/>
      <c r="J1823" s="229"/>
      <c r="K1823" s="229"/>
      <c r="L1823" s="233"/>
      <c r="M1823" s="234"/>
      <c r="N1823" s="235"/>
      <c r="O1823" s="235"/>
      <c r="P1823" s="235"/>
      <c r="Q1823" s="235"/>
      <c r="R1823" s="235"/>
      <c r="S1823" s="235"/>
      <c r="T1823" s="236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7" t="s">
        <v>170</v>
      </c>
      <c r="AU1823" s="237" t="s">
        <v>84</v>
      </c>
      <c r="AV1823" s="13" t="s">
        <v>82</v>
      </c>
      <c r="AW1823" s="13" t="s">
        <v>35</v>
      </c>
      <c r="AX1823" s="13" t="s">
        <v>74</v>
      </c>
      <c r="AY1823" s="237" t="s">
        <v>158</v>
      </c>
    </row>
    <row r="1824" s="14" customFormat="1">
      <c r="A1824" s="14"/>
      <c r="B1824" s="238"/>
      <c r="C1824" s="239"/>
      <c r="D1824" s="221" t="s">
        <v>170</v>
      </c>
      <c r="E1824" s="240" t="s">
        <v>19</v>
      </c>
      <c r="F1824" s="241" t="s">
        <v>582</v>
      </c>
      <c r="G1824" s="239"/>
      <c r="H1824" s="242">
        <v>6.2530000000000001</v>
      </c>
      <c r="I1824" s="243"/>
      <c r="J1824" s="239"/>
      <c r="K1824" s="239"/>
      <c r="L1824" s="244"/>
      <c r="M1824" s="245"/>
      <c r="N1824" s="246"/>
      <c r="O1824" s="246"/>
      <c r="P1824" s="246"/>
      <c r="Q1824" s="246"/>
      <c r="R1824" s="246"/>
      <c r="S1824" s="246"/>
      <c r="T1824" s="247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48" t="s">
        <v>170</v>
      </c>
      <c r="AU1824" s="248" t="s">
        <v>84</v>
      </c>
      <c r="AV1824" s="14" t="s">
        <v>84</v>
      </c>
      <c r="AW1824" s="14" t="s">
        <v>35</v>
      </c>
      <c r="AX1824" s="14" t="s">
        <v>74</v>
      </c>
      <c r="AY1824" s="248" t="s">
        <v>158</v>
      </c>
    </row>
    <row r="1825" s="16" customFormat="1">
      <c r="A1825" s="16"/>
      <c r="B1825" s="261"/>
      <c r="C1825" s="262"/>
      <c r="D1825" s="221" t="s">
        <v>170</v>
      </c>
      <c r="E1825" s="263" t="s">
        <v>19</v>
      </c>
      <c r="F1825" s="264" t="s">
        <v>187</v>
      </c>
      <c r="G1825" s="262"/>
      <c r="H1825" s="265">
        <v>6.2530000000000001</v>
      </c>
      <c r="I1825" s="266"/>
      <c r="J1825" s="262"/>
      <c r="K1825" s="262"/>
      <c r="L1825" s="267"/>
      <c r="M1825" s="268"/>
      <c r="N1825" s="269"/>
      <c r="O1825" s="269"/>
      <c r="P1825" s="269"/>
      <c r="Q1825" s="269"/>
      <c r="R1825" s="269"/>
      <c r="S1825" s="269"/>
      <c r="T1825" s="270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T1825" s="271" t="s">
        <v>170</v>
      </c>
      <c r="AU1825" s="271" t="s">
        <v>84</v>
      </c>
      <c r="AV1825" s="16" t="s">
        <v>188</v>
      </c>
      <c r="AW1825" s="16" t="s">
        <v>35</v>
      </c>
      <c r="AX1825" s="16" t="s">
        <v>74</v>
      </c>
      <c r="AY1825" s="271" t="s">
        <v>158</v>
      </c>
    </row>
    <row r="1826" s="13" customFormat="1">
      <c r="A1826" s="13"/>
      <c r="B1826" s="228"/>
      <c r="C1826" s="229"/>
      <c r="D1826" s="221" t="s">
        <v>170</v>
      </c>
      <c r="E1826" s="230" t="s">
        <v>19</v>
      </c>
      <c r="F1826" s="231" t="s">
        <v>584</v>
      </c>
      <c r="G1826" s="229"/>
      <c r="H1826" s="230" t="s">
        <v>19</v>
      </c>
      <c r="I1826" s="232"/>
      <c r="J1826" s="229"/>
      <c r="K1826" s="229"/>
      <c r="L1826" s="233"/>
      <c r="M1826" s="234"/>
      <c r="N1826" s="235"/>
      <c r="O1826" s="235"/>
      <c r="P1826" s="235"/>
      <c r="Q1826" s="235"/>
      <c r="R1826" s="235"/>
      <c r="S1826" s="235"/>
      <c r="T1826" s="236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7" t="s">
        <v>170</v>
      </c>
      <c r="AU1826" s="237" t="s">
        <v>84</v>
      </c>
      <c r="AV1826" s="13" t="s">
        <v>82</v>
      </c>
      <c r="AW1826" s="13" t="s">
        <v>35</v>
      </c>
      <c r="AX1826" s="13" t="s">
        <v>74</v>
      </c>
      <c r="AY1826" s="237" t="s">
        <v>158</v>
      </c>
    </row>
    <row r="1827" s="14" customFormat="1">
      <c r="A1827" s="14"/>
      <c r="B1827" s="238"/>
      <c r="C1827" s="239"/>
      <c r="D1827" s="221" t="s">
        <v>170</v>
      </c>
      <c r="E1827" s="240" t="s">
        <v>19</v>
      </c>
      <c r="F1827" s="241" t="s">
        <v>585</v>
      </c>
      <c r="G1827" s="239"/>
      <c r="H1827" s="242">
        <v>3.6899999999999999</v>
      </c>
      <c r="I1827" s="243"/>
      <c r="J1827" s="239"/>
      <c r="K1827" s="239"/>
      <c r="L1827" s="244"/>
      <c r="M1827" s="245"/>
      <c r="N1827" s="246"/>
      <c r="O1827" s="246"/>
      <c r="P1827" s="246"/>
      <c r="Q1827" s="246"/>
      <c r="R1827" s="246"/>
      <c r="S1827" s="246"/>
      <c r="T1827" s="247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8" t="s">
        <v>170</v>
      </c>
      <c r="AU1827" s="248" t="s">
        <v>84</v>
      </c>
      <c r="AV1827" s="14" t="s">
        <v>84</v>
      </c>
      <c r="AW1827" s="14" t="s">
        <v>35</v>
      </c>
      <c r="AX1827" s="14" t="s">
        <v>74</v>
      </c>
      <c r="AY1827" s="248" t="s">
        <v>158</v>
      </c>
    </row>
    <row r="1828" s="14" customFormat="1">
      <c r="A1828" s="14"/>
      <c r="B1828" s="238"/>
      <c r="C1828" s="239"/>
      <c r="D1828" s="221" t="s">
        <v>170</v>
      </c>
      <c r="E1828" s="240" t="s">
        <v>19</v>
      </c>
      <c r="F1828" s="241" t="s">
        <v>1714</v>
      </c>
      <c r="G1828" s="239"/>
      <c r="H1828" s="242">
        <v>0.070000000000000007</v>
      </c>
      <c r="I1828" s="243"/>
      <c r="J1828" s="239"/>
      <c r="K1828" s="239"/>
      <c r="L1828" s="244"/>
      <c r="M1828" s="245"/>
      <c r="N1828" s="246"/>
      <c r="O1828" s="246"/>
      <c r="P1828" s="246"/>
      <c r="Q1828" s="246"/>
      <c r="R1828" s="246"/>
      <c r="S1828" s="246"/>
      <c r="T1828" s="247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8" t="s">
        <v>170</v>
      </c>
      <c r="AU1828" s="248" t="s">
        <v>84</v>
      </c>
      <c r="AV1828" s="14" t="s">
        <v>84</v>
      </c>
      <c r="AW1828" s="14" t="s">
        <v>35</v>
      </c>
      <c r="AX1828" s="14" t="s">
        <v>74</v>
      </c>
      <c r="AY1828" s="248" t="s">
        <v>158</v>
      </c>
    </row>
    <row r="1829" s="16" customFormat="1">
      <c r="A1829" s="16"/>
      <c r="B1829" s="261"/>
      <c r="C1829" s="262"/>
      <c r="D1829" s="221" t="s">
        <v>170</v>
      </c>
      <c r="E1829" s="263" t="s">
        <v>19</v>
      </c>
      <c r="F1829" s="264" t="s">
        <v>187</v>
      </c>
      <c r="G1829" s="262"/>
      <c r="H1829" s="265">
        <v>3.7599999999999998</v>
      </c>
      <c r="I1829" s="266"/>
      <c r="J1829" s="262"/>
      <c r="K1829" s="262"/>
      <c r="L1829" s="267"/>
      <c r="M1829" s="268"/>
      <c r="N1829" s="269"/>
      <c r="O1829" s="269"/>
      <c r="P1829" s="269"/>
      <c r="Q1829" s="269"/>
      <c r="R1829" s="269"/>
      <c r="S1829" s="269"/>
      <c r="T1829" s="270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T1829" s="271" t="s">
        <v>170</v>
      </c>
      <c r="AU1829" s="271" t="s">
        <v>84</v>
      </c>
      <c r="AV1829" s="16" t="s">
        <v>188</v>
      </c>
      <c r="AW1829" s="16" t="s">
        <v>35</v>
      </c>
      <c r="AX1829" s="16" t="s">
        <v>74</v>
      </c>
      <c r="AY1829" s="271" t="s">
        <v>158</v>
      </c>
    </row>
    <row r="1830" s="13" customFormat="1">
      <c r="A1830" s="13"/>
      <c r="B1830" s="228"/>
      <c r="C1830" s="229"/>
      <c r="D1830" s="221" t="s">
        <v>170</v>
      </c>
      <c r="E1830" s="230" t="s">
        <v>19</v>
      </c>
      <c r="F1830" s="231" t="s">
        <v>586</v>
      </c>
      <c r="G1830" s="229"/>
      <c r="H1830" s="230" t="s">
        <v>19</v>
      </c>
      <c r="I1830" s="232"/>
      <c r="J1830" s="229"/>
      <c r="K1830" s="229"/>
      <c r="L1830" s="233"/>
      <c r="M1830" s="234"/>
      <c r="N1830" s="235"/>
      <c r="O1830" s="235"/>
      <c r="P1830" s="235"/>
      <c r="Q1830" s="235"/>
      <c r="R1830" s="235"/>
      <c r="S1830" s="235"/>
      <c r="T1830" s="236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7" t="s">
        <v>170</v>
      </c>
      <c r="AU1830" s="237" t="s">
        <v>84</v>
      </c>
      <c r="AV1830" s="13" t="s">
        <v>82</v>
      </c>
      <c r="AW1830" s="13" t="s">
        <v>35</v>
      </c>
      <c r="AX1830" s="13" t="s">
        <v>74</v>
      </c>
      <c r="AY1830" s="237" t="s">
        <v>158</v>
      </c>
    </row>
    <row r="1831" s="14" customFormat="1">
      <c r="A1831" s="14"/>
      <c r="B1831" s="238"/>
      <c r="C1831" s="239"/>
      <c r="D1831" s="221" t="s">
        <v>170</v>
      </c>
      <c r="E1831" s="240" t="s">
        <v>19</v>
      </c>
      <c r="F1831" s="241" t="s">
        <v>587</v>
      </c>
      <c r="G1831" s="239"/>
      <c r="H1831" s="242">
        <v>1.6200000000000001</v>
      </c>
      <c r="I1831" s="243"/>
      <c r="J1831" s="239"/>
      <c r="K1831" s="239"/>
      <c r="L1831" s="244"/>
      <c r="M1831" s="245"/>
      <c r="N1831" s="246"/>
      <c r="O1831" s="246"/>
      <c r="P1831" s="246"/>
      <c r="Q1831" s="246"/>
      <c r="R1831" s="246"/>
      <c r="S1831" s="246"/>
      <c r="T1831" s="247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8" t="s">
        <v>170</v>
      </c>
      <c r="AU1831" s="248" t="s">
        <v>84</v>
      </c>
      <c r="AV1831" s="14" t="s">
        <v>84</v>
      </c>
      <c r="AW1831" s="14" t="s">
        <v>35</v>
      </c>
      <c r="AX1831" s="14" t="s">
        <v>74</v>
      </c>
      <c r="AY1831" s="248" t="s">
        <v>158</v>
      </c>
    </row>
    <row r="1832" s="16" customFormat="1">
      <c r="A1832" s="16"/>
      <c r="B1832" s="261"/>
      <c r="C1832" s="262"/>
      <c r="D1832" s="221" t="s">
        <v>170</v>
      </c>
      <c r="E1832" s="263" t="s">
        <v>19</v>
      </c>
      <c r="F1832" s="264" t="s">
        <v>187</v>
      </c>
      <c r="G1832" s="262"/>
      <c r="H1832" s="265">
        <v>1.6200000000000001</v>
      </c>
      <c r="I1832" s="266"/>
      <c r="J1832" s="262"/>
      <c r="K1832" s="262"/>
      <c r="L1832" s="267"/>
      <c r="M1832" s="268"/>
      <c r="N1832" s="269"/>
      <c r="O1832" s="269"/>
      <c r="P1832" s="269"/>
      <c r="Q1832" s="269"/>
      <c r="R1832" s="269"/>
      <c r="S1832" s="269"/>
      <c r="T1832" s="270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T1832" s="271" t="s">
        <v>170</v>
      </c>
      <c r="AU1832" s="271" t="s">
        <v>84</v>
      </c>
      <c r="AV1832" s="16" t="s">
        <v>188</v>
      </c>
      <c r="AW1832" s="16" t="s">
        <v>35</v>
      </c>
      <c r="AX1832" s="16" t="s">
        <v>74</v>
      </c>
      <c r="AY1832" s="271" t="s">
        <v>158</v>
      </c>
    </row>
    <row r="1833" s="13" customFormat="1">
      <c r="A1833" s="13"/>
      <c r="B1833" s="228"/>
      <c r="C1833" s="229"/>
      <c r="D1833" s="221" t="s">
        <v>170</v>
      </c>
      <c r="E1833" s="230" t="s">
        <v>19</v>
      </c>
      <c r="F1833" s="231" t="s">
        <v>588</v>
      </c>
      <c r="G1833" s="229"/>
      <c r="H1833" s="230" t="s">
        <v>19</v>
      </c>
      <c r="I1833" s="232"/>
      <c r="J1833" s="229"/>
      <c r="K1833" s="229"/>
      <c r="L1833" s="233"/>
      <c r="M1833" s="234"/>
      <c r="N1833" s="235"/>
      <c r="O1833" s="235"/>
      <c r="P1833" s="235"/>
      <c r="Q1833" s="235"/>
      <c r="R1833" s="235"/>
      <c r="S1833" s="235"/>
      <c r="T1833" s="236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7" t="s">
        <v>170</v>
      </c>
      <c r="AU1833" s="237" t="s">
        <v>84</v>
      </c>
      <c r="AV1833" s="13" t="s">
        <v>82</v>
      </c>
      <c r="AW1833" s="13" t="s">
        <v>35</v>
      </c>
      <c r="AX1833" s="13" t="s">
        <v>74</v>
      </c>
      <c r="AY1833" s="237" t="s">
        <v>158</v>
      </c>
    </row>
    <row r="1834" s="14" customFormat="1">
      <c r="A1834" s="14"/>
      <c r="B1834" s="238"/>
      <c r="C1834" s="239"/>
      <c r="D1834" s="221" t="s">
        <v>170</v>
      </c>
      <c r="E1834" s="240" t="s">
        <v>19</v>
      </c>
      <c r="F1834" s="241" t="s">
        <v>589</v>
      </c>
      <c r="G1834" s="239"/>
      <c r="H1834" s="242">
        <v>2.3780000000000001</v>
      </c>
      <c r="I1834" s="243"/>
      <c r="J1834" s="239"/>
      <c r="K1834" s="239"/>
      <c r="L1834" s="244"/>
      <c r="M1834" s="245"/>
      <c r="N1834" s="246"/>
      <c r="O1834" s="246"/>
      <c r="P1834" s="246"/>
      <c r="Q1834" s="246"/>
      <c r="R1834" s="246"/>
      <c r="S1834" s="246"/>
      <c r="T1834" s="247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48" t="s">
        <v>170</v>
      </c>
      <c r="AU1834" s="248" t="s">
        <v>84</v>
      </c>
      <c r="AV1834" s="14" t="s">
        <v>84</v>
      </c>
      <c r="AW1834" s="14" t="s">
        <v>35</v>
      </c>
      <c r="AX1834" s="14" t="s">
        <v>74</v>
      </c>
      <c r="AY1834" s="248" t="s">
        <v>158</v>
      </c>
    </row>
    <row r="1835" s="14" customFormat="1">
      <c r="A1835" s="14"/>
      <c r="B1835" s="238"/>
      <c r="C1835" s="239"/>
      <c r="D1835" s="221" t="s">
        <v>170</v>
      </c>
      <c r="E1835" s="240" t="s">
        <v>19</v>
      </c>
      <c r="F1835" s="241" t="s">
        <v>1715</v>
      </c>
      <c r="G1835" s="239"/>
      <c r="H1835" s="242">
        <v>0.22</v>
      </c>
      <c r="I1835" s="243"/>
      <c r="J1835" s="239"/>
      <c r="K1835" s="239"/>
      <c r="L1835" s="244"/>
      <c r="M1835" s="245"/>
      <c r="N1835" s="246"/>
      <c r="O1835" s="246"/>
      <c r="P1835" s="246"/>
      <c r="Q1835" s="246"/>
      <c r="R1835" s="246"/>
      <c r="S1835" s="246"/>
      <c r="T1835" s="247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8" t="s">
        <v>170</v>
      </c>
      <c r="AU1835" s="248" t="s">
        <v>84</v>
      </c>
      <c r="AV1835" s="14" t="s">
        <v>84</v>
      </c>
      <c r="AW1835" s="14" t="s">
        <v>35</v>
      </c>
      <c r="AX1835" s="14" t="s">
        <v>74</v>
      </c>
      <c r="AY1835" s="248" t="s">
        <v>158</v>
      </c>
    </row>
    <row r="1836" s="16" customFormat="1">
      <c r="A1836" s="16"/>
      <c r="B1836" s="261"/>
      <c r="C1836" s="262"/>
      <c r="D1836" s="221" t="s">
        <v>170</v>
      </c>
      <c r="E1836" s="263" t="s">
        <v>19</v>
      </c>
      <c r="F1836" s="264" t="s">
        <v>187</v>
      </c>
      <c r="G1836" s="262"/>
      <c r="H1836" s="265">
        <v>2.5980000000000003</v>
      </c>
      <c r="I1836" s="266"/>
      <c r="J1836" s="262"/>
      <c r="K1836" s="262"/>
      <c r="L1836" s="267"/>
      <c r="M1836" s="268"/>
      <c r="N1836" s="269"/>
      <c r="O1836" s="269"/>
      <c r="P1836" s="269"/>
      <c r="Q1836" s="269"/>
      <c r="R1836" s="269"/>
      <c r="S1836" s="269"/>
      <c r="T1836" s="270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T1836" s="271" t="s">
        <v>170</v>
      </c>
      <c r="AU1836" s="271" t="s">
        <v>84</v>
      </c>
      <c r="AV1836" s="16" t="s">
        <v>188</v>
      </c>
      <c r="AW1836" s="16" t="s">
        <v>35</v>
      </c>
      <c r="AX1836" s="16" t="s">
        <v>74</v>
      </c>
      <c r="AY1836" s="271" t="s">
        <v>158</v>
      </c>
    </row>
    <row r="1837" s="15" customFormat="1">
      <c r="A1837" s="15"/>
      <c r="B1837" s="249"/>
      <c r="C1837" s="250"/>
      <c r="D1837" s="221" t="s">
        <v>170</v>
      </c>
      <c r="E1837" s="251" t="s">
        <v>103</v>
      </c>
      <c r="F1837" s="252" t="s">
        <v>175</v>
      </c>
      <c r="G1837" s="250"/>
      <c r="H1837" s="253">
        <v>70.233999999999995</v>
      </c>
      <c r="I1837" s="254"/>
      <c r="J1837" s="250"/>
      <c r="K1837" s="250"/>
      <c r="L1837" s="255"/>
      <c r="M1837" s="256"/>
      <c r="N1837" s="257"/>
      <c r="O1837" s="257"/>
      <c r="P1837" s="257"/>
      <c r="Q1837" s="257"/>
      <c r="R1837" s="257"/>
      <c r="S1837" s="257"/>
      <c r="T1837" s="258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59" t="s">
        <v>170</v>
      </c>
      <c r="AU1837" s="259" t="s">
        <v>84</v>
      </c>
      <c r="AV1837" s="15" t="s">
        <v>165</v>
      </c>
      <c r="AW1837" s="15" t="s">
        <v>35</v>
      </c>
      <c r="AX1837" s="15" t="s">
        <v>82</v>
      </c>
      <c r="AY1837" s="259" t="s">
        <v>158</v>
      </c>
    </row>
    <row r="1838" s="2" customFormat="1" ht="24.15" customHeight="1">
      <c r="A1838" s="41"/>
      <c r="B1838" s="42"/>
      <c r="C1838" s="208" t="s">
        <v>1716</v>
      </c>
      <c r="D1838" s="208" t="s">
        <v>160</v>
      </c>
      <c r="E1838" s="209" t="s">
        <v>1717</v>
      </c>
      <c r="F1838" s="210" t="s">
        <v>1718</v>
      </c>
      <c r="G1838" s="211" t="s">
        <v>316</v>
      </c>
      <c r="H1838" s="212">
        <v>1.6000000000000001</v>
      </c>
      <c r="I1838" s="213"/>
      <c r="J1838" s="214">
        <f>ROUND(I1838*H1838,2)</f>
        <v>0</v>
      </c>
      <c r="K1838" s="210" t="s">
        <v>164</v>
      </c>
      <c r="L1838" s="47"/>
      <c r="M1838" s="215" t="s">
        <v>19</v>
      </c>
      <c r="N1838" s="216" t="s">
        <v>45</v>
      </c>
      <c r="O1838" s="87"/>
      <c r="P1838" s="217">
        <f>O1838*H1838</f>
        <v>0</v>
      </c>
      <c r="Q1838" s="217">
        <v>0.00020000000000000001</v>
      </c>
      <c r="R1838" s="217">
        <f>Q1838*H1838</f>
        <v>0.00032000000000000003</v>
      </c>
      <c r="S1838" s="217">
        <v>0</v>
      </c>
      <c r="T1838" s="218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9" t="s">
        <v>290</v>
      </c>
      <c r="AT1838" s="219" t="s">
        <v>160</v>
      </c>
      <c r="AU1838" s="219" t="s">
        <v>84</v>
      </c>
      <c r="AY1838" s="20" t="s">
        <v>158</v>
      </c>
      <c r="BE1838" s="220">
        <f>IF(N1838="základní",J1838,0)</f>
        <v>0</v>
      </c>
      <c r="BF1838" s="220">
        <f>IF(N1838="snížená",J1838,0)</f>
        <v>0</v>
      </c>
      <c r="BG1838" s="220">
        <f>IF(N1838="zákl. přenesená",J1838,0)</f>
        <v>0</v>
      </c>
      <c r="BH1838" s="220">
        <f>IF(N1838="sníž. přenesená",J1838,0)</f>
        <v>0</v>
      </c>
      <c r="BI1838" s="220">
        <f>IF(N1838="nulová",J1838,0)</f>
        <v>0</v>
      </c>
      <c r="BJ1838" s="20" t="s">
        <v>82</v>
      </c>
      <c r="BK1838" s="220">
        <f>ROUND(I1838*H1838,2)</f>
        <v>0</v>
      </c>
      <c r="BL1838" s="20" t="s">
        <v>290</v>
      </c>
      <c r="BM1838" s="219" t="s">
        <v>1719</v>
      </c>
    </row>
    <row r="1839" s="2" customFormat="1">
      <c r="A1839" s="41"/>
      <c r="B1839" s="42"/>
      <c r="C1839" s="43"/>
      <c r="D1839" s="221" t="s">
        <v>167</v>
      </c>
      <c r="E1839" s="43"/>
      <c r="F1839" s="222" t="s">
        <v>1718</v>
      </c>
      <c r="G1839" s="43"/>
      <c r="H1839" s="43"/>
      <c r="I1839" s="223"/>
      <c r="J1839" s="43"/>
      <c r="K1839" s="43"/>
      <c r="L1839" s="47"/>
      <c r="M1839" s="224"/>
      <c r="N1839" s="225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20" t="s">
        <v>167</v>
      </c>
      <c r="AU1839" s="20" t="s">
        <v>84</v>
      </c>
    </row>
    <row r="1840" s="2" customFormat="1">
      <c r="A1840" s="41"/>
      <c r="B1840" s="42"/>
      <c r="C1840" s="43"/>
      <c r="D1840" s="226" t="s">
        <v>168</v>
      </c>
      <c r="E1840" s="43"/>
      <c r="F1840" s="227" t="s">
        <v>1720</v>
      </c>
      <c r="G1840" s="43"/>
      <c r="H1840" s="43"/>
      <c r="I1840" s="223"/>
      <c r="J1840" s="43"/>
      <c r="K1840" s="43"/>
      <c r="L1840" s="47"/>
      <c r="M1840" s="224"/>
      <c r="N1840" s="225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168</v>
      </c>
      <c r="AU1840" s="20" t="s">
        <v>84</v>
      </c>
    </row>
    <row r="1841" s="13" customFormat="1">
      <c r="A1841" s="13"/>
      <c r="B1841" s="228"/>
      <c r="C1841" s="229"/>
      <c r="D1841" s="221" t="s">
        <v>170</v>
      </c>
      <c r="E1841" s="230" t="s">
        <v>19</v>
      </c>
      <c r="F1841" s="231" t="s">
        <v>276</v>
      </c>
      <c r="G1841" s="229"/>
      <c r="H1841" s="230" t="s">
        <v>19</v>
      </c>
      <c r="I1841" s="232"/>
      <c r="J1841" s="229"/>
      <c r="K1841" s="229"/>
      <c r="L1841" s="233"/>
      <c r="M1841" s="234"/>
      <c r="N1841" s="235"/>
      <c r="O1841" s="235"/>
      <c r="P1841" s="235"/>
      <c r="Q1841" s="235"/>
      <c r="R1841" s="235"/>
      <c r="S1841" s="235"/>
      <c r="T1841" s="236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7" t="s">
        <v>170</v>
      </c>
      <c r="AU1841" s="237" t="s">
        <v>84</v>
      </c>
      <c r="AV1841" s="13" t="s">
        <v>82</v>
      </c>
      <c r="AW1841" s="13" t="s">
        <v>35</v>
      </c>
      <c r="AX1841" s="13" t="s">
        <v>74</v>
      </c>
      <c r="AY1841" s="237" t="s">
        <v>158</v>
      </c>
    </row>
    <row r="1842" s="13" customFormat="1">
      <c r="A1842" s="13"/>
      <c r="B1842" s="228"/>
      <c r="C1842" s="229"/>
      <c r="D1842" s="221" t="s">
        <v>170</v>
      </c>
      <c r="E1842" s="230" t="s">
        <v>19</v>
      </c>
      <c r="F1842" s="231" t="s">
        <v>1721</v>
      </c>
      <c r="G1842" s="229"/>
      <c r="H1842" s="230" t="s">
        <v>19</v>
      </c>
      <c r="I1842" s="232"/>
      <c r="J1842" s="229"/>
      <c r="K1842" s="229"/>
      <c r="L1842" s="233"/>
      <c r="M1842" s="234"/>
      <c r="N1842" s="235"/>
      <c r="O1842" s="235"/>
      <c r="P1842" s="235"/>
      <c r="Q1842" s="235"/>
      <c r="R1842" s="235"/>
      <c r="S1842" s="235"/>
      <c r="T1842" s="236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7" t="s">
        <v>170</v>
      </c>
      <c r="AU1842" s="237" t="s">
        <v>84</v>
      </c>
      <c r="AV1842" s="13" t="s">
        <v>82</v>
      </c>
      <c r="AW1842" s="13" t="s">
        <v>35</v>
      </c>
      <c r="AX1842" s="13" t="s">
        <v>74</v>
      </c>
      <c r="AY1842" s="237" t="s">
        <v>158</v>
      </c>
    </row>
    <row r="1843" s="14" customFormat="1">
      <c r="A1843" s="14"/>
      <c r="B1843" s="238"/>
      <c r="C1843" s="239"/>
      <c r="D1843" s="221" t="s">
        <v>170</v>
      </c>
      <c r="E1843" s="240" t="s">
        <v>19</v>
      </c>
      <c r="F1843" s="241" t="s">
        <v>1722</v>
      </c>
      <c r="G1843" s="239"/>
      <c r="H1843" s="242">
        <v>1.6000000000000001</v>
      </c>
      <c r="I1843" s="243"/>
      <c r="J1843" s="239"/>
      <c r="K1843" s="239"/>
      <c r="L1843" s="244"/>
      <c r="M1843" s="245"/>
      <c r="N1843" s="246"/>
      <c r="O1843" s="246"/>
      <c r="P1843" s="246"/>
      <c r="Q1843" s="246"/>
      <c r="R1843" s="246"/>
      <c r="S1843" s="246"/>
      <c r="T1843" s="247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48" t="s">
        <v>170</v>
      </c>
      <c r="AU1843" s="248" t="s">
        <v>84</v>
      </c>
      <c r="AV1843" s="14" t="s">
        <v>84</v>
      </c>
      <c r="AW1843" s="14" t="s">
        <v>35</v>
      </c>
      <c r="AX1843" s="14" t="s">
        <v>74</v>
      </c>
      <c r="AY1843" s="248" t="s">
        <v>158</v>
      </c>
    </row>
    <row r="1844" s="15" customFormat="1">
      <c r="A1844" s="15"/>
      <c r="B1844" s="249"/>
      <c r="C1844" s="250"/>
      <c r="D1844" s="221" t="s">
        <v>170</v>
      </c>
      <c r="E1844" s="251" t="s">
        <v>19</v>
      </c>
      <c r="F1844" s="252" t="s">
        <v>175</v>
      </c>
      <c r="G1844" s="250"/>
      <c r="H1844" s="253">
        <v>1.6000000000000001</v>
      </c>
      <c r="I1844" s="254"/>
      <c r="J1844" s="250"/>
      <c r="K1844" s="250"/>
      <c r="L1844" s="255"/>
      <c r="M1844" s="256"/>
      <c r="N1844" s="257"/>
      <c r="O1844" s="257"/>
      <c r="P1844" s="257"/>
      <c r="Q1844" s="257"/>
      <c r="R1844" s="257"/>
      <c r="S1844" s="257"/>
      <c r="T1844" s="258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59" t="s">
        <v>170</v>
      </c>
      <c r="AU1844" s="259" t="s">
        <v>84</v>
      </c>
      <c r="AV1844" s="15" t="s">
        <v>165</v>
      </c>
      <c r="AW1844" s="15" t="s">
        <v>35</v>
      </c>
      <c r="AX1844" s="15" t="s">
        <v>82</v>
      </c>
      <c r="AY1844" s="259" t="s">
        <v>158</v>
      </c>
    </row>
    <row r="1845" s="2" customFormat="1" ht="16.5" customHeight="1">
      <c r="A1845" s="41"/>
      <c r="B1845" s="42"/>
      <c r="C1845" s="272" t="s">
        <v>1723</v>
      </c>
      <c r="D1845" s="272" t="s">
        <v>244</v>
      </c>
      <c r="E1845" s="273" t="s">
        <v>1724</v>
      </c>
      <c r="F1845" s="274" t="s">
        <v>1725</v>
      </c>
      <c r="G1845" s="275" t="s">
        <v>316</v>
      </c>
      <c r="H1845" s="276">
        <v>1.76</v>
      </c>
      <c r="I1845" s="277"/>
      <c r="J1845" s="278">
        <f>ROUND(I1845*H1845,2)</f>
        <v>0</v>
      </c>
      <c r="K1845" s="274" t="s">
        <v>164</v>
      </c>
      <c r="L1845" s="279"/>
      <c r="M1845" s="280" t="s">
        <v>19</v>
      </c>
      <c r="N1845" s="281" t="s">
        <v>45</v>
      </c>
      <c r="O1845" s="87"/>
      <c r="P1845" s="217">
        <f>O1845*H1845</f>
        <v>0</v>
      </c>
      <c r="Q1845" s="217">
        <v>0.00025999999999999998</v>
      </c>
      <c r="R1845" s="217">
        <f>Q1845*H1845</f>
        <v>0.00045759999999999996</v>
      </c>
      <c r="S1845" s="217">
        <v>0</v>
      </c>
      <c r="T1845" s="218">
        <f>S1845*H1845</f>
        <v>0</v>
      </c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R1845" s="219" t="s">
        <v>403</v>
      </c>
      <c r="AT1845" s="219" t="s">
        <v>244</v>
      </c>
      <c r="AU1845" s="219" t="s">
        <v>84</v>
      </c>
      <c r="AY1845" s="20" t="s">
        <v>158</v>
      </c>
      <c r="BE1845" s="220">
        <f>IF(N1845="základní",J1845,0)</f>
        <v>0</v>
      </c>
      <c r="BF1845" s="220">
        <f>IF(N1845="snížená",J1845,0)</f>
        <v>0</v>
      </c>
      <c r="BG1845" s="220">
        <f>IF(N1845="zákl. přenesená",J1845,0)</f>
        <v>0</v>
      </c>
      <c r="BH1845" s="220">
        <f>IF(N1845="sníž. přenesená",J1845,0)</f>
        <v>0</v>
      </c>
      <c r="BI1845" s="220">
        <f>IF(N1845="nulová",J1845,0)</f>
        <v>0</v>
      </c>
      <c r="BJ1845" s="20" t="s">
        <v>82</v>
      </c>
      <c r="BK1845" s="220">
        <f>ROUND(I1845*H1845,2)</f>
        <v>0</v>
      </c>
      <c r="BL1845" s="20" t="s">
        <v>290</v>
      </c>
      <c r="BM1845" s="219" t="s">
        <v>1726</v>
      </c>
    </row>
    <row r="1846" s="2" customFormat="1">
      <c r="A1846" s="41"/>
      <c r="B1846" s="42"/>
      <c r="C1846" s="43"/>
      <c r="D1846" s="221" t="s">
        <v>167</v>
      </c>
      <c r="E1846" s="43"/>
      <c r="F1846" s="222" t="s">
        <v>1725</v>
      </c>
      <c r="G1846" s="43"/>
      <c r="H1846" s="43"/>
      <c r="I1846" s="223"/>
      <c r="J1846" s="43"/>
      <c r="K1846" s="43"/>
      <c r="L1846" s="47"/>
      <c r="M1846" s="224"/>
      <c r="N1846" s="225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20" t="s">
        <v>167</v>
      </c>
      <c r="AU1846" s="20" t="s">
        <v>84</v>
      </c>
    </row>
    <row r="1847" s="14" customFormat="1">
      <c r="A1847" s="14"/>
      <c r="B1847" s="238"/>
      <c r="C1847" s="239"/>
      <c r="D1847" s="221" t="s">
        <v>170</v>
      </c>
      <c r="E1847" s="240" t="s">
        <v>19</v>
      </c>
      <c r="F1847" s="241" t="s">
        <v>1727</v>
      </c>
      <c r="G1847" s="239"/>
      <c r="H1847" s="242">
        <v>1.76</v>
      </c>
      <c r="I1847" s="243"/>
      <c r="J1847" s="239"/>
      <c r="K1847" s="239"/>
      <c r="L1847" s="244"/>
      <c r="M1847" s="245"/>
      <c r="N1847" s="246"/>
      <c r="O1847" s="246"/>
      <c r="P1847" s="246"/>
      <c r="Q1847" s="246"/>
      <c r="R1847" s="246"/>
      <c r="S1847" s="246"/>
      <c r="T1847" s="247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48" t="s">
        <v>170</v>
      </c>
      <c r="AU1847" s="248" t="s">
        <v>84</v>
      </c>
      <c r="AV1847" s="14" t="s">
        <v>84</v>
      </c>
      <c r="AW1847" s="14" t="s">
        <v>35</v>
      </c>
      <c r="AX1847" s="14" t="s">
        <v>82</v>
      </c>
      <c r="AY1847" s="248" t="s">
        <v>158</v>
      </c>
    </row>
    <row r="1848" s="2" customFormat="1" ht="21.75" customHeight="1">
      <c r="A1848" s="41"/>
      <c r="B1848" s="42"/>
      <c r="C1848" s="208" t="s">
        <v>1728</v>
      </c>
      <c r="D1848" s="208" t="s">
        <v>160</v>
      </c>
      <c r="E1848" s="209" t="s">
        <v>1729</v>
      </c>
      <c r="F1848" s="210" t="s">
        <v>1730</v>
      </c>
      <c r="G1848" s="211" t="s">
        <v>316</v>
      </c>
      <c r="H1848" s="212">
        <v>36.060000000000002</v>
      </c>
      <c r="I1848" s="213"/>
      <c r="J1848" s="214">
        <f>ROUND(I1848*H1848,2)</f>
        <v>0</v>
      </c>
      <c r="K1848" s="210" t="s">
        <v>164</v>
      </c>
      <c r="L1848" s="47"/>
      <c r="M1848" s="215" t="s">
        <v>19</v>
      </c>
      <c r="N1848" s="216" t="s">
        <v>45</v>
      </c>
      <c r="O1848" s="87"/>
      <c r="P1848" s="217">
        <f>O1848*H1848</f>
        <v>0</v>
      </c>
      <c r="Q1848" s="217">
        <v>0.00042999999999999999</v>
      </c>
      <c r="R1848" s="217">
        <f>Q1848*H1848</f>
        <v>0.0155058</v>
      </c>
      <c r="S1848" s="217">
        <v>0</v>
      </c>
      <c r="T1848" s="218">
        <f>S1848*H1848</f>
        <v>0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19" t="s">
        <v>290</v>
      </c>
      <c r="AT1848" s="219" t="s">
        <v>160</v>
      </c>
      <c r="AU1848" s="219" t="s">
        <v>84</v>
      </c>
      <c r="AY1848" s="20" t="s">
        <v>158</v>
      </c>
      <c r="BE1848" s="220">
        <f>IF(N1848="základní",J1848,0)</f>
        <v>0</v>
      </c>
      <c r="BF1848" s="220">
        <f>IF(N1848="snížená",J1848,0)</f>
        <v>0</v>
      </c>
      <c r="BG1848" s="220">
        <f>IF(N1848="zákl. přenesená",J1848,0)</f>
        <v>0</v>
      </c>
      <c r="BH1848" s="220">
        <f>IF(N1848="sníž. přenesená",J1848,0)</f>
        <v>0</v>
      </c>
      <c r="BI1848" s="220">
        <f>IF(N1848="nulová",J1848,0)</f>
        <v>0</v>
      </c>
      <c r="BJ1848" s="20" t="s">
        <v>82</v>
      </c>
      <c r="BK1848" s="220">
        <f>ROUND(I1848*H1848,2)</f>
        <v>0</v>
      </c>
      <c r="BL1848" s="20" t="s">
        <v>290</v>
      </c>
      <c r="BM1848" s="219" t="s">
        <v>1731</v>
      </c>
    </row>
    <row r="1849" s="2" customFormat="1">
      <c r="A1849" s="41"/>
      <c r="B1849" s="42"/>
      <c r="C1849" s="43"/>
      <c r="D1849" s="221" t="s">
        <v>167</v>
      </c>
      <c r="E1849" s="43"/>
      <c r="F1849" s="222" t="s">
        <v>1730</v>
      </c>
      <c r="G1849" s="43"/>
      <c r="H1849" s="43"/>
      <c r="I1849" s="223"/>
      <c r="J1849" s="43"/>
      <c r="K1849" s="43"/>
      <c r="L1849" s="47"/>
      <c r="M1849" s="224"/>
      <c r="N1849" s="225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T1849" s="20" t="s">
        <v>167</v>
      </c>
      <c r="AU1849" s="20" t="s">
        <v>84</v>
      </c>
    </row>
    <row r="1850" s="2" customFormat="1">
      <c r="A1850" s="41"/>
      <c r="B1850" s="42"/>
      <c r="C1850" s="43"/>
      <c r="D1850" s="226" t="s">
        <v>168</v>
      </c>
      <c r="E1850" s="43"/>
      <c r="F1850" s="227" t="s">
        <v>1732</v>
      </c>
      <c r="G1850" s="43"/>
      <c r="H1850" s="43"/>
      <c r="I1850" s="223"/>
      <c r="J1850" s="43"/>
      <c r="K1850" s="43"/>
      <c r="L1850" s="47"/>
      <c r="M1850" s="224"/>
      <c r="N1850" s="225"/>
      <c r="O1850" s="87"/>
      <c r="P1850" s="87"/>
      <c r="Q1850" s="87"/>
      <c r="R1850" s="87"/>
      <c r="S1850" s="87"/>
      <c r="T1850" s="88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T1850" s="20" t="s">
        <v>168</v>
      </c>
      <c r="AU1850" s="20" t="s">
        <v>84</v>
      </c>
    </row>
    <row r="1851" s="13" customFormat="1">
      <c r="A1851" s="13"/>
      <c r="B1851" s="228"/>
      <c r="C1851" s="229"/>
      <c r="D1851" s="221" t="s">
        <v>170</v>
      </c>
      <c r="E1851" s="230" t="s">
        <v>19</v>
      </c>
      <c r="F1851" s="231" t="s">
        <v>563</v>
      </c>
      <c r="G1851" s="229"/>
      <c r="H1851" s="230" t="s">
        <v>19</v>
      </c>
      <c r="I1851" s="232"/>
      <c r="J1851" s="229"/>
      <c r="K1851" s="229"/>
      <c r="L1851" s="233"/>
      <c r="M1851" s="234"/>
      <c r="N1851" s="235"/>
      <c r="O1851" s="235"/>
      <c r="P1851" s="235"/>
      <c r="Q1851" s="235"/>
      <c r="R1851" s="235"/>
      <c r="S1851" s="235"/>
      <c r="T1851" s="236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7" t="s">
        <v>170</v>
      </c>
      <c r="AU1851" s="237" t="s">
        <v>84</v>
      </c>
      <c r="AV1851" s="13" t="s">
        <v>82</v>
      </c>
      <c r="AW1851" s="13" t="s">
        <v>35</v>
      </c>
      <c r="AX1851" s="13" t="s">
        <v>74</v>
      </c>
      <c r="AY1851" s="237" t="s">
        <v>158</v>
      </c>
    </row>
    <row r="1852" s="13" customFormat="1">
      <c r="A1852" s="13"/>
      <c r="B1852" s="228"/>
      <c r="C1852" s="229"/>
      <c r="D1852" s="221" t="s">
        <v>170</v>
      </c>
      <c r="E1852" s="230" t="s">
        <v>19</v>
      </c>
      <c r="F1852" s="231" t="s">
        <v>1711</v>
      </c>
      <c r="G1852" s="229"/>
      <c r="H1852" s="230" t="s">
        <v>19</v>
      </c>
      <c r="I1852" s="232"/>
      <c r="J1852" s="229"/>
      <c r="K1852" s="229"/>
      <c r="L1852" s="233"/>
      <c r="M1852" s="234"/>
      <c r="N1852" s="235"/>
      <c r="O1852" s="235"/>
      <c r="P1852" s="235"/>
      <c r="Q1852" s="235"/>
      <c r="R1852" s="235"/>
      <c r="S1852" s="235"/>
      <c r="T1852" s="236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7" t="s">
        <v>170</v>
      </c>
      <c r="AU1852" s="237" t="s">
        <v>84</v>
      </c>
      <c r="AV1852" s="13" t="s">
        <v>82</v>
      </c>
      <c r="AW1852" s="13" t="s">
        <v>35</v>
      </c>
      <c r="AX1852" s="13" t="s">
        <v>74</v>
      </c>
      <c r="AY1852" s="237" t="s">
        <v>158</v>
      </c>
    </row>
    <row r="1853" s="13" customFormat="1">
      <c r="A1853" s="13"/>
      <c r="B1853" s="228"/>
      <c r="C1853" s="229"/>
      <c r="D1853" s="221" t="s">
        <v>170</v>
      </c>
      <c r="E1853" s="230" t="s">
        <v>19</v>
      </c>
      <c r="F1853" s="231" t="s">
        <v>575</v>
      </c>
      <c r="G1853" s="229"/>
      <c r="H1853" s="230" t="s">
        <v>19</v>
      </c>
      <c r="I1853" s="232"/>
      <c r="J1853" s="229"/>
      <c r="K1853" s="229"/>
      <c r="L1853" s="233"/>
      <c r="M1853" s="234"/>
      <c r="N1853" s="235"/>
      <c r="O1853" s="235"/>
      <c r="P1853" s="235"/>
      <c r="Q1853" s="235"/>
      <c r="R1853" s="235"/>
      <c r="S1853" s="235"/>
      <c r="T1853" s="236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7" t="s">
        <v>170</v>
      </c>
      <c r="AU1853" s="237" t="s">
        <v>84</v>
      </c>
      <c r="AV1853" s="13" t="s">
        <v>82</v>
      </c>
      <c r="AW1853" s="13" t="s">
        <v>35</v>
      </c>
      <c r="AX1853" s="13" t="s">
        <v>74</v>
      </c>
      <c r="AY1853" s="237" t="s">
        <v>158</v>
      </c>
    </row>
    <row r="1854" s="14" customFormat="1">
      <c r="A1854" s="14"/>
      <c r="B1854" s="238"/>
      <c r="C1854" s="239"/>
      <c r="D1854" s="221" t="s">
        <v>170</v>
      </c>
      <c r="E1854" s="240" t="s">
        <v>19</v>
      </c>
      <c r="F1854" s="241" t="s">
        <v>846</v>
      </c>
      <c r="G1854" s="239"/>
      <c r="H1854" s="242">
        <v>15.199999999999999</v>
      </c>
      <c r="I1854" s="243"/>
      <c r="J1854" s="239"/>
      <c r="K1854" s="239"/>
      <c r="L1854" s="244"/>
      <c r="M1854" s="245"/>
      <c r="N1854" s="246"/>
      <c r="O1854" s="246"/>
      <c r="P1854" s="246"/>
      <c r="Q1854" s="246"/>
      <c r="R1854" s="246"/>
      <c r="S1854" s="246"/>
      <c r="T1854" s="247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48" t="s">
        <v>170</v>
      </c>
      <c r="AU1854" s="248" t="s">
        <v>84</v>
      </c>
      <c r="AV1854" s="14" t="s">
        <v>84</v>
      </c>
      <c r="AW1854" s="14" t="s">
        <v>35</v>
      </c>
      <c r="AX1854" s="14" t="s">
        <v>74</v>
      </c>
      <c r="AY1854" s="248" t="s">
        <v>158</v>
      </c>
    </row>
    <row r="1855" s="14" customFormat="1">
      <c r="A1855" s="14"/>
      <c r="B1855" s="238"/>
      <c r="C1855" s="239"/>
      <c r="D1855" s="221" t="s">
        <v>170</v>
      </c>
      <c r="E1855" s="240" t="s">
        <v>19</v>
      </c>
      <c r="F1855" s="241" t="s">
        <v>1733</v>
      </c>
      <c r="G1855" s="239"/>
      <c r="H1855" s="242">
        <v>-4</v>
      </c>
      <c r="I1855" s="243"/>
      <c r="J1855" s="239"/>
      <c r="K1855" s="239"/>
      <c r="L1855" s="244"/>
      <c r="M1855" s="245"/>
      <c r="N1855" s="246"/>
      <c r="O1855" s="246"/>
      <c r="P1855" s="246"/>
      <c r="Q1855" s="246"/>
      <c r="R1855" s="246"/>
      <c r="S1855" s="246"/>
      <c r="T1855" s="247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8" t="s">
        <v>170</v>
      </c>
      <c r="AU1855" s="248" t="s">
        <v>84</v>
      </c>
      <c r="AV1855" s="14" t="s">
        <v>84</v>
      </c>
      <c r="AW1855" s="14" t="s">
        <v>35</v>
      </c>
      <c r="AX1855" s="14" t="s">
        <v>74</v>
      </c>
      <c r="AY1855" s="248" t="s">
        <v>158</v>
      </c>
    </row>
    <row r="1856" s="16" customFormat="1">
      <c r="A1856" s="16"/>
      <c r="B1856" s="261"/>
      <c r="C1856" s="262"/>
      <c r="D1856" s="221" t="s">
        <v>170</v>
      </c>
      <c r="E1856" s="263" t="s">
        <v>19</v>
      </c>
      <c r="F1856" s="264" t="s">
        <v>187</v>
      </c>
      <c r="G1856" s="262"/>
      <c r="H1856" s="265">
        <v>11.199999999999999</v>
      </c>
      <c r="I1856" s="266"/>
      <c r="J1856" s="262"/>
      <c r="K1856" s="262"/>
      <c r="L1856" s="267"/>
      <c r="M1856" s="268"/>
      <c r="N1856" s="269"/>
      <c r="O1856" s="269"/>
      <c r="P1856" s="269"/>
      <c r="Q1856" s="269"/>
      <c r="R1856" s="269"/>
      <c r="S1856" s="269"/>
      <c r="T1856" s="270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T1856" s="271" t="s">
        <v>170</v>
      </c>
      <c r="AU1856" s="271" t="s">
        <v>84</v>
      </c>
      <c r="AV1856" s="16" t="s">
        <v>188</v>
      </c>
      <c r="AW1856" s="16" t="s">
        <v>35</v>
      </c>
      <c r="AX1856" s="16" t="s">
        <v>74</v>
      </c>
      <c r="AY1856" s="271" t="s">
        <v>158</v>
      </c>
    </row>
    <row r="1857" s="13" customFormat="1">
      <c r="A1857" s="13"/>
      <c r="B1857" s="228"/>
      <c r="C1857" s="229"/>
      <c r="D1857" s="221" t="s">
        <v>170</v>
      </c>
      <c r="E1857" s="230" t="s">
        <v>19</v>
      </c>
      <c r="F1857" s="231" t="s">
        <v>578</v>
      </c>
      <c r="G1857" s="229"/>
      <c r="H1857" s="230" t="s">
        <v>19</v>
      </c>
      <c r="I1857" s="232"/>
      <c r="J1857" s="229"/>
      <c r="K1857" s="229"/>
      <c r="L1857" s="233"/>
      <c r="M1857" s="234"/>
      <c r="N1857" s="235"/>
      <c r="O1857" s="235"/>
      <c r="P1857" s="235"/>
      <c r="Q1857" s="235"/>
      <c r="R1857" s="235"/>
      <c r="S1857" s="235"/>
      <c r="T1857" s="236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7" t="s">
        <v>170</v>
      </c>
      <c r="AU1857" s="237" t="s">
        <v>84</v>
      </c>
      <c r="AV1857" s="13" t="s">
        <v>82</v>
      </c>
      <c r="AW1857" s="13" t="s">
        <v>35</v>
      </c>
      <c r="AX1857" s="13" t="s">
        <v>74</v>
      </c>
      <c r="AY1857" s="237" t="s">
        <v>158</v>
      </c>
    </row>
    <row r="1858" s="14" customFormat="1">
      <c r="A1858" s="14"/>
      <c r="B1858" s="238"/>
      <c r="C1858" s="239"/>
      <c r="D1858" s="221" t="s">
        <v>170</v>
      </c>
      <c r="E1858" s="240" t="s">
        <v>19</v>
      </c>
      <c r="F1858" s="241" t="s">
        <v>848</v>
      </c>
      <c r="G1858" s="239"/>
      <c r="H1858" s="242">
        <v>11.6</v>
      </c>
      <c r="I1858" s="243"/>
      <c r="J1858" s="239"/>
      <c r="K1858" s="239"/>
      <c r="L1858" s="244"/>
      <c r="M1858" s="245"/>
      <c r="N1858" s="246"/>
      <c r="O1858" s="246"/>
      <c r="P1858" s="246"/>
      <c r="Q1858" s="246"/>
      <c r="R1858" s="246"/>
      <c r="S1858" s="246"/>
      <c r="T1858" s="247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8" t="s">
        <v>170</v>
      </c>
      <c r="AU1858" s="248" t="s">
        <v>84</v>
      </c>
      <c r="AV1858" s="14" t="s">
        <v>84</v>
      </c>
      <c r="AW1858" s="14" t="s">
        <v>35</v>
      </c>
      <c r="AX1858" s="14" t="s">
        <v>74</v>
      </c>
      <c r="AY1858" s="248" t="s">
        <v>158</v>
      </c>
    </row>
    <row r="1859" s="14" customFormat="1">
      <c r="A1859" s="14"/>
      <c r="B1859" s="238"/>
      <c r="C1859" s="239"/>
      <c r="D1859" s="221" t="s">
        <v>170</v>
      </c>
      <c r="E1859" s="240" t="s">
        <v>19</v>
      </c>
      <c r="F1859" s="241" t="s">
        <v>1734</v>
      </c>
      <c r="G1859" s="239"/>
      <c r="H1859" s="242">
        <v>-0.80000000000000004</v>
      </c>
      <c r="I1859" s="243"/>
      <c r="J1859" s="239"/>
      <c r="K1859" s="239"/>
      <c r="L1859" s="244"/>
      <c r="M1859" s="245"/>
      <c r="N1859" s="246"/>
      <c r="O1859" s="246"/>
      <c r="P1859" s="246"/>
      <c r="Q1859" s="246"/>
      <c r="R1859" s="246"/>
      <c r="S1859" s="246"/>
      <c r="T1859" s="247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48" t="s">
        <v>170</v>
      </c>
      <c r="AU1859" s="248" t="s">
        <v>84</v>
      </c>
      <c r="AV1859" s="14" t="s">
        <v>84</v>
      </c>
      <c r="AW1859" s="14" t="s">
        <v>35</v>
      </c>
      <c r="AX1859" s="14" t="s">
        <v>74</v>
      </c>
      <c r="AY1859" s="248" t="s">
        <v>158</v>
      </c>
    </row>
    <row r="1860" s="16" customFormat="1">
      <c r="A1860" s="16"/>
      <c r="B1860" s="261"/>
      <c r="C1860" s="262"/>
      <c r="D1860" s="221" t="s">
        <v>170</v>
      </c>
      <c r="E1860" s="263" t="s">
        <v>19</v>
      </c>
      <c r="F1860" s="264" t="s">
        <v>187</v>
      </c>
      <c r="G1860" s="262"/>
      <c r="H1860" s="265">
        <v>10.799999999999999</v>
      </c>
      <c r="I1860" s="266"/>
      <c r="J1860" s="262"/>
      <c r="K1860" s="262"/>
      <c r="L1860" s="267"/>
      <c r="M1860" s="268"/>
      <c r="N1860" s="269"/>
      <c r="O1860" s="269"/>
      <c r="P1860" s="269"/>
      <c r="Q1860" s="269"/>
      <c r="R1860" s="269"/>
      <c r="S1860" s="269"/>
      <c r="T1860" s="270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71" t="s">
        <v>170</v>
      </c>
      <c r="AU1860" s="271" t="s">
        <v>84</v>
      </c>
      <c r="AV1860" s="16" t="s">
        <v>188</v>
      </c>
      <c r="AW1860" s="16" t="s">
        <v>35</v>
      </c>
      <c r="AX1860" s="16" t="s">
        <v>74</v>
      </c>
      <c r="AY1860" s="271" t="s">
        <v>158</v>
      </c>
    </row>
    <row r="1861" s="13" customFormat="1">
      <c r="A1861" s="13"/>
      <c r="B1861" s="228"/>
      <c r="C1861" s="229"/>
      <c r="D1861" s="221" t="s">
        <v>170</v>
      </c>
      <c r="E1861" s="230" t="s">
        <v>19</v>
      </c>
      <c r="F1861" s="231" t="s">
        <v>581</v>
      </c>
      <c r="G1861" s="229"/>
      <c r="H1861" s="230" t="s">
        <v>19</v>
      </c>
      <c r="I1861" s="232"/>
      <c r="J1861" s="229"/>
      <c r="K1861" s="229"/>
      <c r="L1861" s="233"/>
      <c r="M1861" s="234"/>
      <c r="N1861" s="235"/>
      <c r="O1861" s="235"/>
      <c r="P1861" s="235"/>
      <c r="Q1861" s="235"/>
      <c r="R1861" s="235"/>
      <c r="S1861" s="235"/>
      <c r="T1861" s="236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7" t="s">
        <v>170</v>
      </c>
      <c r="AU1861" s="237" t="s">
        <v>84</v>
      </c>
      <c r="AV1861" s="13" t="s">
        <v>82</v>
      </c>
      <c r="AW1861" s="13" t="s">
        <v>35</v>
      </c>
      <c r="AX1861" s="13" t="s">
        <v>74</v>
      </c>
      <c r="AY1861" s="237" t="s">
        <v>158</v>
      </c>
    </row>
    <row r="1862" s="14" customFormat="1">
      <c r="A1862" s="14"/>
      <c r="B1862" s="238"/>
      <c r="C1862" s="239"/>
      <c r="D1862" s="221" t="s">
        <v>170</v>
      </c>
      <c r="E1862" s="240" t="s">
        <v>19</v>
      </c>
      <c r="F1862" s="241" t="s">
        <v>849</v>
      </c>
      <c r="G1862" s="239"/>
      <c r="H1862" s="242">
        <v>10.199999999999999</v>
      </c>
      <c r="I1862" s="243"/>
      <c r="J1862" s="239"/>
      <c r="K1862" s="239"/>
      <c r="L1862" s="244"/>
      <c r="M1862" s="245"/>
      <c r="N1862" s="246"/>
      <c r="O1862" s="246"/>
      <c r="P1862" s="246"/>
      <c r="Q1862" s="246"/>
      <c r="R1862" s="246"/>
      <c r="S1862" s="246"/>
      <c r="T1862" s="247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48" t="s">
        <v>170</v>
      </c>
      <c r="AU1862" s="248" t="s">
        <v>84</v>
      </c>
      <c r="AV1862" s="14" t="s">
        <v>84</v>
      </c>
      <c r="AW1862" s="14" t="s">
        <v>35</v>
      </c>
      <c r="AX1862" s="14" t="s">
        <v>74</v>
      </c>
      <c r="AY1862" s="248" t="s">
        <v>158</v>
      </c>
    </row>
    <row r="1863" s="14" customFormat="1">
      <c r="A1863" s="14"/>
      <c r="B1863" s="238"/>
      <c r="C1863" s="239"/>
      <c r="D1863" s="221" t="s">
        <v>170</v>
      </c>
      <c r="E1863" s="240" t="s">
        <v>19</v>
      </c>
      <c r="F1863" s="241" t="s">
        <v>1734</v>
      </c>
      <c r="G1863" s="239"/>
      <c r="H1863" s="242">
        <v>-0.80000000000000004</v>
      </c>
      <c r="I1863" s="243"/>
      <c r="J1863" s="239"/>
      <c r="K1863" s="239"/>
      <c r="L1863" s="244"/>
      <c r="M1863" s="245"/>
      <c r="N1863" s="246"/>
      <c r="O1863" s="246"/>
      <c r="P1863" s="246"/>
      <c r="Q1863" s="246"/>
      <c r="R1863" s="246"/>
      <c r="S1863" s="246"/>
      <c r="T1863" s="247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48" t="s">
        <v>170</v>
      </c>
      <c r="AU1863" s="248" t="s">
        <v>84</v>
      </c>
      <c r="AV1863" s="14" t="s">
        <v>84</v>
      </c>
      <c r="AW1863" s="14" t="s">
        <v>35</v>
      </c>
      <c r="AX1863" s="14" t="s">
        <v>74</v>
      </c>
      <c r="AY1863" s="248" t="s">
        <v>158</v>
      </c>
    </row>
    <row r="1864" s="16" customFormat="1">
      <c r="A1864" s="16"/>
      <c r="B1864" s="261"/>
      <c r="C1864" s="262"/>
      <c r="D1864" s="221" t="s">
        <v>170</v>
      </c>
      <c r="E1864" s="263" t="s">
        <v>19</v>
      </c>
      <c r="F1864" s="264" t="s">
        <v>187</v>
      </c>
      <c r="G1864" s="262"/>
      <c r="H1864" s="265">
        <v>9.3999999999999986</v>
      </c>
      <c r="I1864" s="266"/>
      <c r="J1864" s="262"/>
      <c r="K1864" s="262"/>
      <c r="L1864" s="267"/>
      <c r="M1864" s="268"/>
      <c r="N1864" s="269"/>
      <c r="O1864" s="269"/>
      <c r="P1864" s="269"/>
      <c r="Q1864" s="269"/>
      <c r="R1864" s="269"/>
      <c r="S1864" s="269"/>
      <c r="T1864" s="270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T1864" s="271" t="s">
        <v>170</v>
      </c>
      <c r="AU1864" s="271" t="s">
        <v>84</v>
      </c>
      <c r="AV1864" s="16" t="s">
        <v>188</v>
      </c>
      <c r="AW1864" s="16" t="s">
        <v>35</v>
      </c>
      <c r="AX1864" s="16" t="s">
        <v>74</v>
      </c>
      <c r="AY1864" s="271" t="s">
        <v>158</v>
      </c>
    </row>
    <row r="1865" s="13" customFormat="1">
      <c r="A1865" s="13"/>
      <c r="B1865" s="228"/>
      <c r="C1865" s="229"/>
      <c r="D1865" s="221" t="s">
        <v>170</v>
      </c>
      <c r="E1865" s="230" t="s">
        <v>19</v>
      </c>
      <c r="F1865" s="231" t="s">
        <v>588</v>
      </c>
      <c r="G1865" s="229"/>
      <c r="H1865" s="230" t="s">
        <v>19</v>
      </c>
      <c r="I1865" s="232"/>
      <c r="J1865" s="229"/>
      <c r="K1865" s="229"/>
      <c r="L1865" s="233"/>
      <c r="M1865" s="234"/>
      <c r="N1865" s="235"/>
      <c r="O1865" s="235"/>
      <c r="P1865" s="235"/>
      <c r="Q1865" s="235"/>
      <c r="R1865" s="235"/>
      <c r="S1865" s="235"/>
      <c r="T1865" s="236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7" t="s">
        <v>170</v>
      </c>
      <c r="AU1865" s="237" t="s">
        <v>84</v>
      </c>
      <c r="AV1865" s="13" t="s">
        <v>82</v>
      </c>
      <c r="AW1865" s="13" t="s">
        <v>35</v>
      </c>
      <c r="AX1865" s="13" t="s">
        <v>74</v>
      </c>
      <c r="AY1865" s="237" t="s">
        <v>158</v>
      </c>
    </row>
    <row r="1866" s="14" customFormat="1">
      <c r="A1866" s="14"/>
      <c r="B1866" s="238"/>
      <c r="C1866" s="239"/>
      <c r="D1866" s="221" t="s">
        <v>170</v>
      </c>
      <c r="E1866" s="240" t="s">
        <v>19</v>
      </c>
      <c r="F1866" s="241" t="s">
        <v>854</v>
      </c>
      <c r="G1866" s="239"/>
      <c r="H1866" s="242">
        <v>6.5599999999999996</v>
      </c>
      <c r="I1866" s="243"/>
      <c r="J1866" s="239"/>
      <c r="K1866" s="239"/>
      <c r="L1866" s="244"/>
      <c r="M1866" s="245"/>
      <c r="N1866" s="246"/>
      <c r="O1866" s="246"/>
      <c r="P1866" s="246"/>
      <c r="Q1866" s="246"/>
      <c r="R1866" s="246"/>
      <c r="S1866" s="246"/>
      <c r="T1866" s="247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8" t="s">
        <v>170</v>
      </c>
      <c r="AU1866" s="248" t="s">
        <v>84</v>
      </c>
      <c r="AV1866" s="14" t="s">
        <v>84</v>
      </c>
      <c r="AW1866" s="14" t="s">
        <v>35</v>
      </c>
      <c r="AX1866" s="14" t="s">
        <v>74</v>
      </c>
      <c r="AY1866" s="248" t="s">
        <v>158</v>
      </c>
    </row>
    <row r="1867" s="14" customFormat="1">
      <c r="A1867" s="14"/>
      <c r="B1867" s="238"/>
      <c r="C1867" s="239"/>
      <c r="D1867" s="221" t="s">
        <v>170</v>
      </c>
      <c r="E1867" s="240" t="s">
        <v>19</v>
      </c>
      <c r="F1867" s="241" t="s">
        <v>1734</v>
      </c>
      <c r="G1867" s="239"/>
      <c r="H1867" s="242">
        <v>-0.80000000000000004</v>
      </c>
      <c r="I1867" s="243"/>
      <c r="J1867" s="239"/>
      <c r="K1867" s="239"/>
      <c r="L1867" s="244"/>
      <c r="M1867" s="245"/>
      <c r="N1867" s="246"/>
      <c r="O1867" s="246"/>
      <c r="P1867" s="246"/>
      <c r="Q1867" s="246"/>
      <c r="R1867" s="246"/>
      <c r="S1867" s="246"/>
      <c r="T1867" s="247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48" t="s">
        <v>170</v>
      </c>
      <c r="AU1867" s="248" t="s">
        <v>84</v>
      </c>
      <c r="AV1867" s="14" t="s">
        <v>84</v>
      </c>
      <c r="AW1867" s="14" t="s">
        <v>35</v>
      </c>
      <c r="AX1867" s="14" t="s">
        <v>74</v>
      </c>
      <c r="AY1867" s="248" t="s">
        <v>158</v>
      </c>
    </row>
    <row r="1868" s="14" customFormat="1">
      <c r="A1868" s="14"/>
      <c r="B1868" s="238"/>
      <c r="C1868" s="239"/>
      <c r="D1868" s="221" t="s">
        <v>170</v>
      </c>
      <c r="E1868" s="240" t="s">
        <v>19</v>
      </c>
      <c r="F1868" s="241" t="s">
        <v>1735</v>
      </c>
      <c r="G1868" s="239"/>
      <c r="H1868" s="242">
        <v>-1.1000000000000001</v>
      </c>
      <c r="I1868" s="243"/>
      <c r="J1868" s="239"/>
      <c r="K1868" s="239"/>
      <c r="L1868" s="244"/>
      <c r="M1868" s="245"/>
      <c r="N1868" s="246"/>
      <c r="O1868" s="246"/>
      <c r="P1868" s="246"/>
      <c r="Q1868" s="246"/>
      <c r="R1868" s="246"/>
      <c r="S1868" s="246"/>
      <c r="T1868" s="247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48" t="s">
        <v>170</v>
      </c>
      <c r="AU1868" s="248" t="s">
        <v>84</v>
      </c>
      <c r="AV1868" s="14" t="s">
        <v>84</v>
      </c>
      <c r="AW1868" s="14" t="s">
        <v>35</v>
      </c>
      <c r="AX1868" s="14" t="s">
        <v>74</v>
      </c>
      <c r="AY1868" s="248" t="s">
        <v>158</v>
      </c>
    </row>
    <row r="1869" s="16" customFormat="1">
      <c r="A1869" s="16"/>
      <c r="B1869" s="261"/>
      <c r="C1869" s="262"/>
      <c r="D1869" s="221" t="s">
        <v>170</v>
      </c>
      <c r="E1869" s="263" t="s">
        <v>19</v>
      </c>
      <c r="F1869" s="264" t="s">
        <v>187</v>
      </c>
      <c r="G1869" s="262"/>
      <c r="H1869" s="265">
        <v>4.6600000000000001</v>
      </c>
      <c r="I1869" s="266"/>
      <c r="J1869" s="262"/>
      <c r="K1869" s="262"/>
      <c r="L1869" s="267"/>
      <c r="M1869" s="268"/>
      <c r="N1869" s="269"/>
      <c r="O1869" s="269"/>
      <c r="P1869" s="269"/>
      <c r="Q1869" s="269"/>
      <c r="R1869" s="269"/>
      <c r="S1869" s="269"/>
      <c r="T1869" s="270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T1869" s="271" t="s">
        <v>170</v>
      </c>
      <c r="AU1869" s="271" t="s">
        <v>84</v>
      </c>
      <c r="AV1869" s="16" t="s">
        <v>188</v>
      </c>
      <c r="AW1869" s="16" t="s">
        <v>35</v>
      </c>
      <c r="AX1869" s="16" t="s">
        <v>74</v>
      </c>
      <c r="AY1869" s="271" t="s">
        <v>158</v>
      </c>
    </row>
    <row r="1870" s="15" customFormat="1">
      <c r="A1870" s="15"/>
      <c r="B1870" s="249"/>
      <c r="C1870" s="250"/>
      <c r="D1870" s="221" t="s">
        <v>170</v>
      </c>
      <c r="E1870" s="251" t="s">
        <v>19</v>
      </c>
      <c r="F1870" s="252" t="s">
        <v>175</v>
      </c>
      <c r="G1870" s="250"/>
      <c r="H1870" s="253">
        <v>36.059999999999995</v>
      </c>
      <c r="I1870" s="254"/>
      <c r="J1870" s="250"/>
      <c r="K1870" s="250"/>
      <c r="L1870" s="255"/>
      <c r="M1870" s="256"/>
      <c r="N1870" s="257"/>
      <c r="O1870" s="257"/>
      <c r="P1870" s="257"/>
      <c r="Q1870" s="257"/>
      <c r="R1870" s="257"/>
      <c r="S1870" s="257"/>
      <c r="T1870" s="258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59" t="s">
        <v>170</v>
      </c>
      <c r="AU1870" s="259" t="s">
        <v>84</v>
      </c>
      <c r="AV1870" s="15" t="s">
        <v>165</v>
      </c>
      <c r="AW1870" s="15" t="s">
        <v>35</v>
      </c>
      <c r="AX1870" s="15" t="s">
        <v>82</v>
      </c>
      <c r="AY1870" s="259" t="s">
        <v>158</v>
      </c>
    </row>
    <row r="1871" s="2" customFormat="1" ht="16.5" customHeight="1">
      <c r="A1871" s="41"/>
      <c r="B1871" s="42"/>
      <c r="C1871" s="272" t="s">
        <v>1736</v>
      </c>
      <c r="D1871" s="272" t="s">
        <v>244</v>
      </c>
      <c r="E1871" s="273" t="s">
        <v>1737</v>
      </c>
      <c r="F1871" s="274" t="s">
        <v>1738</v>
      </c>
      <c r="G1871" s="275" t="s">
        <v>387</v>
      </c>
      <c r="H1871" s="276">
        <v>132</v>
      </c>
      <c r="I1871" s="277"/>
      <c r="J1871" s="278">
        <f>ROUND(I1871*H1871,2)</f>
        <v>0</v>
      </c>
      <c r="K1871" s="274" t="s">
        <v>164</v>
      </c>
      <c r="L1871" s="279"/>
      <c r="M1871" s="280" t="s">
        <v>19</v>
      </c>
      <c r="N1871" s="281" t="s">
        <v>45</v>
      </c>
      <c r="O1871" s="87"/>
      <c r="P1871" s="217">
        <f>O1871*H1871</f>
        <v>0</v>
      </c>
      <c r="Q1871" s="217">
        <v>0.00044999999999999999</v>
      </c>
      <c r="R1871" s="217">
        <f>Q1871*H1871</f>
        <v>0.059400000000000001</v>
      </c>
      <c r="S1871" s="217">
        <v>0</v>
      </c>
      <c r="T1871" s="218">
        <f>S1871*H1871</f>
        <v>0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19" t="s">
        <v>403</v>
      </c>
      <c r="AT1871" s="219" t="s">
        <v>244</v>
      </c>
      <c r="AU1871" s="219" t="s">
        <v>84</v>
      </c>
      <c r="AY1871" s="20" t="s">
        <v>158</v>
      </c>
      <c r="BE1871" s="220">
        <f>IF(N1871="základní",J1871,0)</f>
        <v>0</v>
      </c>
      <c r="BF1871" s="220">
        <f>IF(N1871="snížená",J1871,0)</f>
        <v>0</v>
      </c>
      <c r="BG1871" s="220">
        <f>IF(N1871="zákl. přenesená",J1871,0)</f>
        <v>0</v>
      </c>
      <c r="BH1871" s="220">
        <f>IF(N1871="sníž. přenesená",J1871,0)</f>
        <v>0</v>
      </c>
      <c r="BI1871" s="220">
        <f>IF(N1871="nulová",J1871,0)</f>
        <v>0</v>
      </c>
      <c r="BJ1871" s="20" t="s">
        <v>82</v>
      </c>
      <c r="BK1871" s="220">
        <f>ROUND(I1871*H1871,2)</f>
        <v>0</v>
      </c>
      <c r="BL1871" s="20" t="s">
        <v>290</v>
      </c>
      <c r="BM1871" s="219" t="s">
        <v>1739</v>
      </c>
    </row>
    <row r="1872" s="2" customFormat="1">
      <c r="A1872" s="41"/>
      <c r="B1872" s="42"/>
      <c r="C1872" s="43"/>
      <c r="D1872" s="221" t="s">
        <v>167</v>
      </c>
      <c r="E1872" s="43"/>
      <c r="F1872" s="222" t="s">
        <v>1738</v>
      </c>
      <c r="G1872" s="43"/>
      <c r="H1872" s="43"/>
      <c r="I1872" s="223"/>
      <c r="J1872" s="43"/>
      <c r="K1872" s="43"/>
      <c r="L1872" s="47"/>
      <c r="M1872" s="224"/>
      <c r="N1872" s="225"/>
      <c r="O1872" s="87"/>
      <c r="P1872" s="87"/>
      <c r="Q1872" s="87"/>
      <c r="R1872" s="87"/>
      <c r="S1872" s="87"/>
      <c r="T1872" s="88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T1872" s="20" t="s">
        <v>167</v>
      </c>
      <c r="AU1872" s="20" t="s">
        <v>84</v>
      </c>
    </row>
    <row r="1873" s="14" customFormat="1">
      <c r="A1873" s="14"/>
      <c r="B1873" s="238"/>
      <c r="C1873" s="239"/>
      <c r="D1873" s="221" t="s">
        <v>170</v>
      </c>
      <c r="E1873" s="240" t="s">
        <v>19</v>
      </c>
      <c r="F1873" s="241" t="s">
        <v>1740</v>
      </c>
      <c r="G1873" s="239"/>
      <c r="H1873" s="242">
        <v>132</v>
      </c>
      <c r="I1873" s="243"/>
      <c r="J1873" s="239"/>
      <c r="K1873" s="239"/>
      <c r="L1873" s="244"/>
      <c r="M1873" s="245"/>
      <c r="N1873" s="246"/>
      <c r="O1873" s="246"/>
      <c r="P1873" s="246"/>
      <c r="Q1873" s="246"/>
      <c r="R1873" s="246"/>
      <c r="S1873" s="246"/>
      <c r="T1873" s="247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48" t="s">
        <v>170</v>
      </c>
      <c r="AU1873" s="248" t="s">
        <v>84</v>
      </c>
      <c r="AV1873" s="14" t="s">
        <v>84</v>
      </c>
      <c r="AW1873" s="14" t="s">
        <v>35</v>
      </c>
      <c r="AX1873" s="14" t="s">
        <v>82</v>
      </c>
      <c r="AY1873" s="248" t="s">
        <v>158</v>
      </c>
    </row>
    <row r="1874" s="2" customFormat="1" ht="24.15" customHeight="1">
      <c r="A1874" s="41"/>
      <c r="B1874" s="42"/>
      <c r="C1874" s="208" t="s">
        <v>1741</v>
      </c>
      <c r="D1874" s="208" t="s">
        <v>160</v>
      </c>
      <c r="E1874" s="209" t="s">
        <v>1742</v>
      </c>
      <c r="F1874" s="210" t="s">
        <v>1743</v>
      </c>
      <c r="G1874" s="211" t="s">
        <v>105</v>
      </c>
      <c r="H1874" s="212">
        <v>70.233999999999995</v>
      </c>
      <c r="I1874" s="213"/>
      <c r="J1874" s="214">
        <f>ROUND(I1874*H1874,2)</f>
        <v>0</v>
      </c>
      <c r="K1874" s="210" t="s">
        <v>164</v>
      </c>
      <c r="L1874" s="47"/>
      <c r="M1874" s="215" t="s">
        <v>19</v>
      </c>
      <c r="N1874" s="216" t="s">
        <v>45</v>
      </c>
      <c r="O1874" s="87"/>
      <c r="P1874" s="217">
        <f>O1874*H1874</f>
        <v>0</v>
      </c>
      <c r="Q1874" s="217">
        <v>0.0068900000000000003</v>
      </c>
      <c r="R1874" s="217">
        <f>Q1874*H1874</f>
        <v>0.48391225999999998</v>
      </c>
      <c r="S1874" s="217">
        <v>0</v>
      </c>
      <c r="T1874" s="218">
        <f>S1874*H1874</f>
        <v>0</v>
      </c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R1874" s="219" t="s">
        <v>290</v>
      </c>
      <c r="AT1874" s="219" t="s">
        <v>160</v>
      </c>
      <c r="AU1874" s="219" t="s">
        <v>84</v>
      </c>
      <c r="AY1874" s="20" t="s">
        <v>158</v>
      </c>
      <c r="BE1874" s="220">
        <f>IF(N1874="základní",J1874,0)</f>
        <v>0</v>
      </c>
      <c r="BF1874" s="220">
        <f>IF(N1874="snížená",J1874,0)</f>
        <v>0</v>
      </c>
      <c r="BG1874" s="220">
        <f>IF(N1874="zákl. přenesená",J1874,0)</f>
        <v>0</v>
      </c>
      <c r="BH1874" s="220">
        <f>IF(N1874="sníž. přenesená",J1874,0)</f>
        <v>0</v>
      </c>
      <c r="BI1874" s="220">
        <f>IF(N1874="nulová",J1874,0)</f>
        <v>0</v>
      </c>
      <c r="BJ1874" s="20" t="s">
        <v>82</v>
      </c>
      <c r="BK1874" s="220">
        <f>ROUND(I1874*H1874,2)</f>
        <v>0</v>
      </c>
      <c r="BL1874" s="20" t="s">
        <v>290</v>
      </c>
      <c r="BM1874" s="219" t="s">
        <v>1744</v>
      </c>
    </row>
    <row r="1875" s="2" customFormat="1">
      <c r="A1875" s="41"/>
      <c r="B1875" s="42"/>
      <c r="C1875" s="43"/>
      <c r="D1875" s="221" t="s">
        <v>167</v>
      </c>
      <c r="E1875" s="43"/>
      <c r="F1875" s="222" t="s">
        <v>1743</v>
      </c>
      <c r="G1875" s="43"/>
      <c r="H1875" s="43"/>
      <c r="I1875" s="223"/>
      <c r="J1875" s="43"/>
      <c r="K1875" s="43"/>
      <c r="L1875" s="47"/>
      <c r="M1875" s="224"/>
      <c r="N1875" s="225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167</v>
      </c>
      <c r="AU1875" s="20" t="s">
        <v>84</v>
      </c>
    </row>
    <row r="1876" s="2" customFormat="1">
      <c r="A1876" s="41"/>
      <c r="B1876" s="42"/>
      <c r="C1876" s="43"/>
      <c r="D1876" s="226" t="s">
        <v>168</v>
      </c>
      <c r="E1876" s="43"/>
      <c r="F1876" s="227" t="s">
        <v>1745</v>
      </c>
      <c r="G1876" s="43"/>
      <c r="H1876" s="43"/>
      <c r="I1876" s="223"/>
      <c r="J1876" s="43"/>
      <c r="K1876" s="43"/>
      <c r="L1876" s="47"/>
      <c r="M1876" s="224"/>
      <c r="N1876" s="225"/>
      <c r="O1876" s="87"/>
      <c r="P1876" s="87"/>
      <c r="Q1876" s="87"/>
      <c r="R1876" s="87"/>
      <c r="S1876" s="87"/>
      <c r="T1876" s="88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20" t="s">
        <v>168</v>
      </c>
      <c r="AU1876" s="20" t="s">
        <v>84</v>
      </c>
    </row>
    <row r="1877" s="14" customFormat="1">
      <c r="A1877" s="14"/>
      <c r="B1877" s="238"/>
      <c r="C1877" s="239"/>
      <c r="D1877" s="221" t="s">
        <v>170</v>
      </c>
      <c r="E1877" s="240" t="s">
        <v>19</v>
      </c>
      <c r="F1877" s="241" t="s">
        <v>103</v>
      </c>
      <c r="G1877" s="239"/>
      <c r="H1877" s="242">
        <v>70.233999999999995</v>
      </c>
      <c r="I1877" s="243"/>
      <c r="J1877" s="239"/>
      <c r="K1877" s="239"/>
      <c r="L1877" s="244"/>
      <c r="M1877" s="245"/>
      <c r="N1877" s="246"/>
      <c r="O1877" s="246"/>
      <c r="P1877" s="246"/>
      <c r="Q1877" s="246"/>
      <c r="R1877" s="246"/>
      <c r="S1877" s="246"/>
      <c r="T1877" s="247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8" t="s">
        <v>170</v>
      </c>
      <c r="AU1877" s="248" t="s">
        <v>84</v>
      </c>
      <c r="AV1877" s="14" t="s">
        <v>84</v>
      </c>
      <c r="AW1877" s="14" t="s">
        <v>35</v>
      </c>
      <c r="AX1877" s="14" t="s">
        <v>74</v>
      </c>
      <c r="AY1877" s="248" t="s">
        <v>158</v>
      </c>
    </row>
    <row r="1878" s="15" customFormat="1">
      <c r="A1878" s="15"/>
      <c r="B1878" s="249"/>
      <c r="C1878" s="250"/>
      <c r="D1878" s="221" t="s">
        <v>170</v>
      </c>
      <c r="E1878" s="251" t="s">
        <v>19</v>
      </c>
      <c r="F1878" s="252" t="s">
        <v>175</v>
      </c>
      <c r="G1878" s="250"/>
      <c r="H1878" s="253">
        <v>70.233999999999995</v>
      </c>
      <c r="I1878" s="254"/>
      <c r="J1878" s="250"/>
      <c r="K1878" s="250"/>
      <c r="L1878" s="255"/>
      <c r="M1878" s="256"/>
      <c r="N1878" s="257"/>
      <c r="O1878" s="257"/>
      <c r="P1878" s="257"/>
      <c r="Q1878" s="257"/>
      <c r="R1878" s="257"/>
      <c r="S1878" s="257"/>
      <c r="T1878" s="258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59" t="s">
        <v>170</v>
      </c>
      <c r="AU1878" s="259" t="s">
        <v>84</v>
      </c>
      <c r="AV1878" s="15" t="s">
        <v>165</v>
      </c>
      <c r="AW1878" s="15" t="s">
        <v>35</v>
      </c>
      <c r="AX1878" s="15" t="s">
        <v>82</v>
      </c>
      <c r="AY1878" s="259" t="s">
        <v>158</v>
      </c>
    </row>
    <row r="1879" s="2" customFormat="1" ht="24.15" customHeight="1">
      <c r="A1879" s="41"/>
      <c r="B1879" s="42"/>
      <c r="C1879" s="272" t="s">
        <v>1746</v>
      </c>
      <c r="D1879" s="272" t="s">
        <v>244</v>
      </c>
      <c r="E1879" s="273" t="s">
        <v>1747</v>
      </c>
      <c r="F1879" s="274" t="s">
        <v>1748</v>
      </c>
      <c r="G1879" s="275" t="s">
        <v>105</v>
      </c>
      <c r="H1879" s="276">
        <v>77.257000000000005</v>
      </c>
      <c r="I1879" s="277"/>
      <c r="J1879" s="278">
        <f>ROUND(I1879*H1879,2)</f>
        <v>0</v>
      </c>
      <c r="K1879" s="274" t="s">
        <v>164</v>
      </c>
      <c r="L1879" s="279"/>
      <c r="M1879" s="280" t="s">
        <v>19</v>
      </c>
      <c r="N1879" s="281" t="s">
        <v>45</v>
      </c>
      <c r="O1879" s="87"/>
      <c r="P1879" s="217">
        <f>O1879*H1879</f>
        <v>0</v>
      </c>
      <c r="Q1879" s="217">
        <v>0.019199999999999998</v>
      </c>
      <c r="R1879" s="217">
        <f>Q1879*H1879</f>
        <v>1.4833343999999999</v>
      </c>
      <c r="S1879" s="217">
        <v>0</v>
      </c>
      <c r="T1879" s="218">
        <f>S1879*H1879</f>
        <v>0</v>
      </c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R1879" s="219" t="s">
        <v>403</v>
      </c>
      <c r="AT1879" s="219" t="s">
        <v>244</v>
      </c>
      <c r="AU1879" s="219" t="s">
        <v>84</v>
      </c>
      <c r="AY1879" s="20" t="s">
        <v>158</v>
      </c>
      <c r="BE1879" s="220">
        <f>IF(N1879="základní",J1879,0)</f>
        <v>0</v>
      </c>
      <c r="BF1879" s="220">
        <f>IF(N1879="snížená",J1879,0)</f>
        <v>0</v>
      </c>
      <c r="BG1879" s="220">
        <f>IF(N1879="zákl. přenesená",J1879,0)</f>
        <v>0</v>
      </c>
      <c r="BH1879" s="220">
        <f>IF(N1879="sníž. přenesená",J1879,0)</f>
        <v>0</v>
      </c>
      <c r="BI1879" s="220">
        <f>IF(N1879="nulová",J1879,0)</f>
        <v>0</v>
      </c>
      <c r="BJ1879" s="20" t="s">
        <v>82</v>
      </c>
      <c r="BK1879" s="220">
        <f>ROUND(I1879*H1879,2)</f>
        <v>0</v>
      </c>
      <c r="BL1879" s="20" t="s">
        <v>290</v>
      </c>
      <c r="BM1879" s="219" t="s">
        <v>1749</v>
      </c>
    </row>
    <row r="1880" s="2" customFormat="1">
      <c r="A1880" s="41"/>
      <c r="B1880" s="42"/>
      <c r="C1880" s="43"/>
      <c r="D1880" s="221" t="s">
        <v>167</v>
      </c>
      <c r="E1880" s="43"/>
      <c r="F1880" s="222" t="s">
        <v>1748</v>
      </c>
      <c r="G1880" s="43"/>
      <c r="H1880" s="43"/>
      <c r="I1880" s="223"/>
      <c r="J1880" s="43"/>
      <c r="K1880" s="43"/>
      <c r="L1880" s="47"/>
      <c r="M1880" s="224"/>
      <c r="N1880" s="225"/>
      <c r="O1880" s="87"/>
      <c r="P1880" s="87"/>
      <c r="Q1880" s="87"/>
      <c r="R1880" s="87"/>
      <c r="S1880" s="87"/>
      <c r="T1880" s="88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T1880" s="20" t="s">
        <v>167</v>
      </c>
      <c r="AU1880" s="20" t="s">
        <v>84</v>
      </c>
    </row>
    <row r="1881" s="14" customFormat="1">
      <c r="A1881" s="14"/>
      <c r="B1881" s="238"/>
      <c r="C1881" s="239"/>
      <c r="D1881" s="221" t="s">
        <v>170</v>
      </c>
      <c r="E1881" s="240" t="s">
        <v>19</v>
      </c>
      <c r="F1881" s="241" t="s">
        <v>1750</v>
      </c>
      <c r="G1881" s="239"/>
      <c r="H1881" s="242">
        <v>77.257000000000005</v>
      </c>
      <c r="I1881" s="243"/>
      <c r="J1881" s="239"/>
      <c r="K1881" s="239"/>
      <c r="L1881" s="244"/>
      <c r="M1881" s="245"/>
      <c r="N1881" s="246"/>
      <c r="O1881" s="246"/>
      <c r="P1881" s="246"/>
      <c r="Q1881" s="246"/>
      <c r="R1881" s="246"/>
      <c r="S1881" s="246"/>
      <c r="T1881" s="247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8" t="s">
        <v>170</v>
      </c>
      <c r="AU1881" s="248" t="s">
        <v>84</v>
      </c>
      <c r="AV1881" s="14" t="s">
        <v>84</v>
      </c>
      <c r="AW1881" s="14" t="s">
        <v>35</v>
      </c>
      <c r="AX1881" s="14" t="s">
        <v>82</v>
      </c>
      <c r="AY1881" s="248" t="s">
        <v>158</v>
      </c>
    </row>
    <row r="1882" s="2" customFormat="1" ht="16.5" customHeight="1">
      <c r="A1882" s="41"/>
      <c r="B1882" s="42"/>
      <c r="C1882" s="208" t="s">
        <v>1751</v>
      </c>
      <c r="D1882" s="208" t="s">
        <v>160</v>
      </c>
      <c r="E1882" s="209" t="s">
        <v>1752</v>
      </c>
      <c r="F1882" s="210" t="s">
        <v>1753</v>
      </c>
      <c r="G1882" s="211" t="s">
        <v>105</v>
      </c>
      <c r="H1882" s="212">
        <v>5.3799999999999999</v>
      </c>
      <c r="I1882" s="213"/>
      <c r="J1882" s="214">
        <f>ROUND(I1882*H1882,2)</f>
        <v>0</v>
      </c>
      <c r="K1882" s="210" t="s">
        <v>164</v>
      </c>
      <c r="L1882" s="47"/>
      <c r="M1882" s="215" t="s">
        <v>19</v>
      </c>
      <c r="N1882" s="216" t="s">
        <v>45</v>
      </c>
      <c r="O1882" s="87"/>
      <c r="P1882" s="217">
        <f>O1882*H1882</f>
        <v>0</v>
      </c>
      <c r="Q1882" s="217">
        <v>0.0015</v>
      </c>
      <c r="R1882" s="217">
        <f>Q1882*H1882</f>
        <v>0.0080700000000000008</v>
      </c>
      <c r="S1882" s="217">
        <v>0</v>
      </c>
      <c r="T1882" s="218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19" t="s">
        <v>290</v>
      </c>
      <c r="AT1882" s="219" t="s">
        <v>160</v>
      </c>
      <c r="AU1882" s="219" t="s">
        <v>84</v>
      </c>
      <c r="AY1882" s="20" t="s">
        <v>158</v>
      </c>
      <c r="BE1882" s="220">
        <f>IF(N1882="základní",J1882,0)</f>
        <v>0</v>
      </c>
      <c r="BF1882" s="220">
        <f>IF(N1882="snížená",J1882,0)</f>
        <v>0</v>
      </c>
      <c r="BG1882" s="220">
        <f>IF(N1882="zákl. přenesená",J1882,0)</f>
        <v>0</v>
      </c>
      <c r="BH1882" s="220">
        <f>IF(N1882="sníž. přenesená",J1882,0)</f>
        <v>0</v>
      </c>
      <c r="BI1882" s="220">
        <f>IF(N1882="nulová",J1882,0)</f>
        <v>0</v>
      </c>
      <c r="BJ1882" s="20" t="s">
        <v>82</v>
      </c>
      <c r="BK1882" s="220">
        <f>ROUND(I1882*H1882,2)</f>
        <v>0</v>
      </c>
      <c r="BL1882" s="20" t="s">
        <v>290</v>
      </c>
      <c r="BM1882" s="219" t="s">
        <v>1754</v>
      </c>
    </row>
    <row r="1883" s="2" customFormat="1">
      <c r="A1883" s="41"/>
      <c r="B1883" s="42"/>
      <c r="C1883" s="43"/>
      <c r="D1883" s="221" t="s">
        <v>167</v>
      </c>
      <c r="E1883" s="43"/>
      <c r="F1883" s="222" t="s">
        <v>1753</v>
      </c>
      <c r="G1883" s="43"/>
      <c r="H1883" s="43"/>
      <c r="I1883" s="223"/>
      <c r="J1883" s="43"/>
      <c r="K1883" s="43"/>
      <c r="L1883" s="47"/>
      <c r="M1883" s="224"/>
      <c r="N1883" s="225"/>
      <c r="O1883" s="87"/>
      <c r="P1883" s="87"/>
      <c r="Q1883" s="87"/>
      <c r="R1883" s="87"/>
      <c r="S1883" s="87"/>
      <c r="T1883" s="88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T1883" s="20" t="s">
        <v>167</v>
      </c>
      <c r="AU1883" s="20" t="s">
        <v>84</v>
      </c>
    </row>
    <row r="1884" s="2" customFormat="1">
      <c r="A1884" s="41"/>
      <c r="B1884" s="42"/>
      <c r="C1884" s="43"/>
      <c r="D1884" s="226" t="s">
        <v>168</v>
      </c>
      <c r="E1884" s="43"/>
      <c r="F1884" s="227" t="s">
        <v>1755</v>
      </c>
      <c r="G1884" s="43"/>
      <c r="H1884" s="43"/>
      <c r="I1884" s="223"/>
      <c r="J1884" s="43"/>
      <c r="K1884" s="43"/>
      <c r="L1884" s="47"/>
      <c r="M1884" s="224"/>
      <c r="N1884" s="225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168</v>
      </c>
      <c r="AU1884" s="20" t="s">
        <v>84</v>
      </c>
    </row>
    <row r="1885" s="13" customFormat="1">
      <c r="A1885" s="13"/>
      <c r="B1885" s="228"/>
      <c r="C1885" s="229"/>
      <c r="D1885" s="221" t="s">
        <v>170</v>
      </c>
      <c r="E1885" s="230" t="s">
        <v>19</v>
      </c>
      <c r="F1885" s="231" t="s">
        <v>563</v>
      </c>
      <c r="G1885" s="229"/>
      <c r="H1885" s="230" t="s">
        <v>19</v>
      </c>
      <c r="I1885" s="232"/>
      <c r="J1885" s="229"/>
      <c r="K1885" s="229"/>
      <c r="L1885" s="233"/>
      <c r="M1885" s="234"/>
      <c r="N1885" s="235"/>
      <c r="O1885" s="235"/>
      <c r="P1885" s="235"/>
      <c r="Q1885" s="235"/>
      <c r="R1885" s="235"/>
      <c r="S1885" s="235"/>
      <c r="T1885" s="236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7" t="s">
        <v>170</v>
      </c>
      <c r="AU1885" s="237" t="s">
        <v>84</v>
      </c>
      <c r="AV1885" s="13" t="s">
        <v>82</v>
      </c>
      <c r="AW1885" s="13" t="s">
        <v>35</v>
      </c>
      <c r="AX1885" s="13" t="s">
        <v>74</v>
      </c>
      <c r="AY1885" s="237" t="s">
        <v>158</v>
      </c>
    </row>
    <row r="1886" s="13" customFormat="1">
      <c r="A1886" s="13"/>
      <c r="B1886" s="228"/>
      <c r="C1886" s="229"/>
      <c r="D1886" s="221" t="s">
        <v>170</v>
      </c>
      <c r="E1886" s="230" t="s">
        <v>19</v>
      </c>
      <c r="F1886" s="231" t="s">
        <v>584</v>
      </c>
      <c r="G1886" s="229"/>
      <c r="H1886" s="230" t="s">
        <v>19</v>
      </c>
      <c r="I1886" s="232"/>
      <c r="J1886" s="229"/>
      <c r="K1886" s="229"/>
      <c r="L1886" s="233"/>
      <c r="M1886" s="234"/>
      <c r="N1886" s="235"/>
      <c r="O1886" s="235"/>
      <c r="P1886" s="235"/>
      <c r="Q1886" s="235"/>
      <c r="R1886" s="235"/>
      <c r="S1886" s="235"/>
      <c r="T1886" s="236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7" t="s">
        <v>170</v>
      </c>
      <c r="AU1886" s="237" t="s">
        <v>84</v>
      </c>
      <c r="AV1886" s="13" t="s">
        <v>82</v>
      </c>
      <c r="AW1886" s="13" t="s">
        <v>35</v>
      </c>
      <c r="AX1886" s="13" t="s">
        <v>74</v>
      </c>
      <c r="AY1886" s="237" t="s">
        <v>158</v>
      </c>
    </row>
    <row r="1887" s="14" customFormat="1">
      <c r="A1887" s="14"/>
      <c r="B1887" s="238"/>
      <c r="C1887" s="239"/>
      <c r="D1887" s="221" t="s">
        <v>170</v>
      </c>
      <c r="E1887" s="240" t="s">
        <v>19</v>
      </c>
      <c r="F1887" s="241" t="s">
        <v>585</v>
      </c>
      <c r="G1887" s="239"/>
      <c r="H1887" s="242">
        <v>3.6899999999999999</v>
      </c>
      <c r="I1887" s="243"/>
      <c r="J1887" s="239"/>
      <c r="K1887" s="239"/>
      <c r="L1887" s="244"/>
      <c r="M1887" s="245"/>
      <c r="N1887" s="246"/>
      <c r="O1887" s="246"/>
      <c r="P1887" s="246"/>
      <c r="Q1887" s="246"/>
      <c r="R1887" s="246"/>
      <c r="S1887" s="246"/>
      <c r="T1887" s="247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48" t="s">
        <v>170</v>
      </c>
      <c r="AU1887" s="248" t="s">
        <v>84</v>
      </c>
      <c r="AV1887" s="14" t="s">
        <v>84</v>
      </c>
      <c r="AW1887" s="14" t="s">
        <v>35</v>
      </c>
      <c r="AX1887" s="14" t="s">
        <v>74</v>
      </c>
      <c r="AY1887" s="248" t="s">
        <v>158</v>
      </c>
    </row>
    <row r="1888" s="14" customFormat="1">
      <c r="A1888" s="14"/>
      <c r="B1888" s="238"/>
      <c r="C1888" s="239"/>
      <c r="D1888" s="221" t="s">
        <v>170</v>
      </c>
      <c r="E1888" s="240" t="s">
        <v>19</v>
      </c>
      <c r="F1888" s="241" t="s">
        <v>1714</v>
      </c>
      <c r="G1888" s="239"/>
      <c r="H1888" s="242">
        <v>0.070000000000000007</v>
      </c>
      <c r="I1888" s="243"/>
      <c r="J1888" s="239"/>
      <c r="K1888" s="239"/>
      <c r="L1888" s="244"/>
      <c r="M1888" s="245"/>
      <c r="N1888" s="246"/>
      <c r="O1888" s="246"/>
      <c r="P1888" s="246"/>
      <c r="Q1888" s="246"/>
      <c r="R1888" s="246"/>
      <c r="S1888" s="246"/>
      <c r="T1888" s="247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48" t="s">
        <v>170</v>
      </c>
      <c r="AU1888" s="248" t="s">
        <v>84</v>
      </c>
      <c r="AV1888" s="14" t="s">
        <v>84</v>
      </c>
      <c r="AW1888" s="14" t="s">
        <v>35</v>
      </c>
      <c r="AX1888" s="14" t="s">
        <v>74</v>
      </c>
      <c r="AY1888" s="248" t="s">
        <v>158</v>
      </c>
    </row>
    <row r="1889" s="16" customFormat="1">
      <c r="A1889" s="16"/>
      <c r="B1889" s="261"/>
      <c r="C1889" s="262"/>
      <c r="D1889" s="221" t="s">
        <v>170</v>
      </c>
      <c r="E1889" s="263" t="s">
        <v>19</v>
      </c>
      <c r="F1889" s="264" t="s">
        <v>187</v>
      </c>
      <c r="G1889" s="262"/>
      <c r="H1889" s="265">
        <v>3.7599999999999998</v>
      </c>
      <c r="I1889" s="266"/>
      <c r="J1889" s="262"/>
      <c r="K1889" s="262"/>
      <c r="L1889" s="267"/>
      <c r="M1889" s="268"/>
      <c r="N1889" s="269"/>
      <c r="O1889" s="269"/>
      <c r="P1889" s="269"/>
      <c r="Q1889" s="269"/>
      <c r="R1889" s="269"/>
      <c r="S1889" s="269"/>
      <c r="T1889" s="270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T1889" s="271" t="s">
        <v>170</v>
      </c>
      <c r="AU1889" s="271" t="s">
        <v>84</v>
      </c>
      <c r="AV1889" s="16" t="s">
        <v>188</v>
      </c>
      <c r="AW1889" s="16" t="s">
        <v>35</v>
      </c>
      <c r="AX1889" s="16" t="s">
        <v>74</v>
      </c>
      <c r="AY1889" s="271" t="s">
        <v>158</v>
      </c>
    </row>
    <row r="1890" s="13" customFormat="1">
      <c r="A1890" s="13"/>
      <c r="B1890" s="228"/>
      <c r="C1890" s="229"/>
      <c r="D1890" s="221" t="s">
        <v>170</v>
      </c>
      <c r="E1890" s="230" t="s">
        <v>19</v>
      </c>
      <c r="F1890" s="231" t="s">
        <v>586</v>
      </c>
      <c r="G1890" s="229"/>
      <c r="H1890" s="230" t="s">
        <v>19</v>
      </c>
      <c r="I1890" s="232"/>
      <c r="J1890" s="229"/>
      <c r="K1890" s="229"/>
      <c r="L1890" s="233"/>
      <c r="M1890" s="234"/>
      <c r="N1890" s="235"/>
      <c r="O1890" s="235"/>
      <c r="P1890" s="235"/>
      <c r="Q1890" s="235"/>
      <c r="R1890" s="235"/>
      <c r="S1890" s="235"/>
      <c r="T1890" s="236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7" t="s">
        <v>170</v>
      </c>
      <c r="AU1890" s="237" t="s">
        <v>84</v>
      </c>
      <c r="AV1890" s="13" t="s">
        <v>82</v>
      </c>
      <c r="AW1890" s="13" t="s">
        <v>35</v>
      </c>
      <c r="AX1890" s="13" t="s">
        <v>74</v>
      </c>
      <c r="AY1890" s="237" t="s">
        <v>158</v>
      </c>
    </row>
    <row r="1891" s="14" customFormat="1">
      <c r="A1891" s="14"/>
      <c r="B1891" s="238"/>
      <c r="C1891" s="239"/>
      <c r="D1891" s="221" t="s">
        <v>170</v>
      </c>
      <c r="E1891" s="240" t="s">
        <v>19</v>
      </c>
      <c r="F1891" s="241" t="s">
        <v>587</v>
      </c>
      <c r="G1891" s="239"/>
      <c r="H1891" s="242">
        <v>1.6200000000000001</v>
      </c>
      <c r="I1891" s="243"/>
      <c r="J1891" s="239"/>
      <c r="K1891" s="239"/>
      <c r="L1891" s="244"/>
      <c r="M1891" s="245"/>
      <c r="N1891" s="246"/>
      <c r="O1891" s="246"/>
      <c r="P1891" s="246"/>
      <c r="Q1891" s="246"/>
      <c r="R1891" s="246"/>
      <c r="S1891" s="246"/>
      <c r="T1891" s="247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8" t="s">
        <v>170</v>
      </c>
      <c r="AU1891" s="248" t="s">
        <v>84</v>
      </c>
      <c r="AV1891" s="14" t="s">
        <v>84</v>
      </c>
      <c r="AW1891" s="14" t="s">
        <v>35</v>
      </c>
      <c r="AX1891" s="14" t="s">
        <v>74</v>
      </c>
      <c r="AY1891" s="248" t="s">
        <v>158</v>
      </c>
    </row>
    <row r="1892" s="16" customFormat="1">
      <c r="A1892" s="16"/>
      <c r="B1892" s="261"/>
      <c r="C1892" s="262"/>
      <c r="D1892" s="221" t="s">
        <v>170</v>
      </c>
      <c r="E1892" s="263" t="s">
        <v>19</v>
      </c>
      <c r="F1892" s="264" t="s">
        <v>187</v>
      </c>
      <c r="G1892" s="262"/>
      <c r="H1892" s="265">
        <v>1.6200000000000001</v>
      </c>
      <c r="I1892" s="266"/>
      <c r="J1892" s="262"/>
      <c r="K1892" s="262"/>
      <c r="L1892" s="267"/>
      <c r="M1892" s="268"/>
      <c r="N1892" s="269"/>
      <c r="O1892" s="269"/>
      <c r="P1892" s="269"/>
      <c r="Q1892" s="269"/>
      <c r="R1892" s="269"/>
      <c r="S1892" s="269"/>
      <c r="T1892" s="270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T1892" s="271" t="s">
        <v>170</v>
      </c>
      <c r="AU1892" s="271" t="s">
        <v>84</v>
      </c>
      <c r="AV1892" s="16" t="s">
        <v>188</v>
      </c>
      <c r="AW1892" s="16" t="s">
        <v>35</v>
      </c>
      <c r="AX1892" s="16" t="s">
        <v>74</v>
      </c>
      <c r="AY1892" s="271" t="s">
        <v>158</v>
      </c>
    </row>
    <row r="1893" s="15" customFormat="1">
      <c r="A1893" s="15"/>
      <c r="B1893" s="249"/>
      <c r="C1893" s="250"/>
      <c r="D1893" s="221" t="s">
        <v>170</v>
      </c>
      <c r="E1893" s="251" t="s">
        <v>19</v>
      </c>
      <c r="F1893" s="252" t="s">
        <v>175</v>
      </c>
      <c r="G1893" s="250"/>
      <c r="H1893" s="253">
        <v>5.3799999999999999</v>
      </c>
      <c r="I1893" s="254"/>
      <c r="J1893" s="250"/>
      <c r="K1893" s="250"/>
      <c r="L1893" s="255"/>
      <c r="M1893" s="256"/>
      <c r="N1893" s="257"/>
      <c r="O1893" s="257"/>
      <c r="P1893" s="257"/>
      <c r="Q1893" s="257"/>
      <c r="R1893" s="257"/>
      <c r="S1893" s="257"/>
      <c r="T1893" s="258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59" t="s">
        <v>170</v>
      </c>
      <c r="AU1893" s="259" t="s">
        <v>84</v>
      </c>
      <c r="AV1893" s="15" t="s">
        <v>165</v>
      </c>
      <c r="AW1893" s="15" t="s">
        <v>35</v>
      </c>
      <c r="AX1893" s="15" t="s">
        <v>82</v>
      </c>
      <c r="AY1893" s="259" t="s">
        <v>158</v>
      </c>
    </row>
    <row r="1894" s="2" customFormat="1" ht="16.5" customHeight="1">
      <c r="A1894" s="41"/>
      <c r="B1894" s="42"/>
      <c r="C1894" s="208" t="s">
        <v>1756</v>
      </c>
      <c r="D1894" s="208" t="s">
        <v>160</v>
      </c>
      <c r="E1894" s="209" t="s">
        <v>1757</v>
      </c>
      <c r="F1894" s="210" t="s">
        <v>1758</v>
      </c>
      <c r="G1894" s="211" t="s">
        <v>316</v>
      </c>
      <c r="H1894" s="212">
        <v>85.459999999999994</v>
      </c>
      <c r="I1894" s="213"/>
      <c r="J1894" s="214">
        <f>ROUND(I1894*H1894,2)</f>
        <v>0</v>
      </c>
      <c r="K1894" s="210" t="s">
        <v>164</v>
      </c>
      <c r="L1894" s="47"/>
      <c r="M1894" s="215" t="s">
        <v>19</v>
      </c>
      <c r="N1894" s="216" t="s">
        <v>45</v>
      </c>
      <c r="O1894" s="87"/>
      <c r="P1894" s="217">
        <f>O1894*H1894</f>
        <v>0</v>
      </c>
      <c r="Q1894" s="217">
        <v>3.0000000000000001E-05</v>
      </c>
      <c r="R1894" s="217">
        <f>Q1894*H1894</f>
        <v>0.0025637999999999998</v>
      </c>
      <c r="S1894" s="217">
        <v>0</v>
      </c>
      <c r="T1894" s="218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19" t="s">
        <v>290</v>
      </c>
      <c r="AT1894" s="219" t="s">
        <v>160</v>
      </c>
      <c r="AU1894" s="219" t="s">
        <v>84</v>
      </c>
      <c r="AY1894" s="20" t="s">
        <v>158</v>
      </c>
      <c r="BE1894" s="220">
        <f>IF(N1894="základní",J1894,0)</f>
        <v>0</v>
      </c>
      <c r="BF1894" s="220">
        <f>IF(N1894="snížená",J1894,0)</f>
        <v>0</v>
      </c>
      <c r="BG1894" s="220">
        <f>IF(N1894="zákl. přenesená",J1894,0)</f>
        <v>0</v>
      </c>
      <c r="BH1894" s="220">
        <f>IF(N1894="sníž. přenesená",J1894,0)</f>
        <v>0</v>
      </c>
      <c r="BI1894" s="220">
        <f>IF(N1894="nulová",J1894,0)</f>
        <v>0</v>
      </c>
      <c r="BJ1894" s="20" t="s">
        <v>82</v>
      </c>
      <c r="BK1894" s="220">
        <f>ROUND(I1894*H1894,2)</f>
        <v>0</v>
      </c>
      <c r="BL1894" s="20" t="s">
        <v>290</v>
      </c>
      <c r="BM1894" s="219" t="s">
        <v>1759</v>
      </c>
    </row>
    <row r="1895" s="2" customFormat="1">
      <c r="A1895" s="41"/>
      <c r="B1895" s="42"/>
      <c r="C1895" s="43"/>
      <c r="D1895" s="221" t="s">
        <v>167</v>
      </c>
      <c r="E1895" s="43"/>
      <c r="F1895" s="222" t="s">
        <v>1758</v>
      </c>
      <c r="G1895" s="43"/>
      <c r="H1895" s="43"/>
      <c r="I1895" s="223"/>
      <c r="J1895" s="43"/>
      <c r="K1895" s="43"/>
      <c r="L1895" s="47"/>
      <c r="M1895" s="224"/>
      <c r="N1895" s="225"/>
      <c r="O1895" s="87"/>
      <c r="P1895" s="87"/>
      <c r="Q1895" s="87"/>
      <c r="R1895" s="87"/>
      <c r="S1895" s="87"/>
      <c r="T1895" s="88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T1895" s="20" t="s">
        <v>167</v>
      </c>
      <c r="AU1895" s="20" t="s">
        <v>84</v>
      </c>
    </row>
    <row r="1896" s="2" customFormat="1">
      <c r="A1896" s="41"/>
      <c r="B1896" s="42"/>
      <c r="C1896" s="43"/>
      <c r="D1896" s="226" t="s">
        <v>168</v>
      </c>
      <c r="E1896" s="43"/>
      <c r="F1896" s="227" t="s">
        <v>1760</v>
      </c>
      <c r="G1896" s="43"/>
      <c r="H1896" s="43"/>
      <c r="I1896" s="223"/>
      <c r="J1896" s="43"/>
      <c r="K1896" s="43"/>
      <c r="L1896" s="47"/>
      <c r="M1896" s="224"/>
      <c r="N1896" s="225"/>
      <c r="O1896" s="87"/>
      <c r="P1896" s="87"/>
      <c r="Q1896" s="87"/>
      <c r="R1896" s="87"/>
      <c r="S1896" s="87"/>
      <c r="T1896" s="88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T1896" s="20" t="s">
        <v>168</v>
      </c>
      <c r="AU1896" s="20" t="s">
        <v>84</v>
      </c>
    </row>
    <row r="1897" s="13" customFormat="1">
      <c r="A1897" s="13"/>
      <c r="B1897" s="228"/>
      <c r="C1897" s="229"/>
      <c r="D1897" s="221" t="s">
        <v>170</v>
      </c>
      <c r="E1897" s="230" t="s">
        <v>19</v>
      </c>
      <c r="F1897" s="231" t="s">
        <v>563</v>
      </c>
      <c r="G1897" s="229"/>
      <c r="H1897" s="230" t="s">
        <v>19</v>
      </c>
      <c r="I1897" s="232"/>
      <c r="J1897" s="229"/>
      <c r="K1897" s="229"/>
      <c r="L1897" s="233"/>
      <c r="M1897" s="234"/>
      <c r="N1897" s="235"/>
      <c r="O1897" s="235"/>
      <c r="P1897" s="235"/>
      <c r="Q1897" s="235"/>
      <c r="R1897" s="235"/>
      <c r="S1897" s="235"/>
      <c r="T1897" s="236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7" t="s">
        <v>170</v>
      </c>
      <c r="AU1897" s="237" t="s">
        <v>84</v>
      </c>
      <c r="AV1897" s="13" t="s">
        <v>82</v>
      </c>
      <c r="AW1897" s="13" t="s">
        <v>35</v>
      </c>
      <c r="AX1897" s="13" t="s">
        <v>74</v>
      </c>
      <c r="AY1897" s="237" t="s">
        <v>158</v>
      </c>
    </row>
    <row r="1898" s="13" customFormat="1">
      <c r="A1898" s="13"/>
      <c r="B1898" s="228"/>
      <c r="C1898" s="229"/>
      <c r="D1898" s="221" t="s">
        <v>170</v>
      </c>
      <c r="E1898" s="230" t="s">
        <v>19</v>
      </c>
      <c r="F1898" s="231" t="s">
        <v>1711</v>
      </c>
      <c r="G1898" s="229"/>
      <c r="H1898" s="230" t="s">
        <v>19</v>
      </c>
      <c r="I1898" s="232"/>
      <c r="J1898" s="229"/>
      <c r="K1898" s="229"/>
      <c r="L1898" s="233"/>
      <c r="M1898" s="234"/>
      <c r="N1898" s="235"/>
      <c r="O1898" s="235"/>
      <c r="P1898" s="235"/>
      <c r="Q1898" s="235"/>
      <c r="R1898" s="235"/>
      <c r="S1898" s="235"/>
      <c r="T1898" s="236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7" t="s">
        <v>170</v>
      </c>
      <c r="AU1898" s="237" t="s">
        <v>84</v>
      </c>
      <c r="AV1898" s="13" t="s">
        <v>82</v>
      </c>
      <c r="AW1898" s="13" t="s">
        <v>35</v>
      </c>
      <c r="AX1898" s="13" t="s">
        <v>74</v>
      </c>
      <c r="AY1898" s="237" t="s">
        <v>158</v>
      </c>
    </row>
    <row r="1899" s="13" customFormat="1">
      <c r="A1899" s="13"/>
      <c r="B1899" s="228"/>
      <c r="C1899" s="229"/>
      <c r="D1899" s="221" t="s">
        <v>170</v>
      </c>
      <c r="E1899" s="230" t="s">
        <v>19</v>
      </c>
      <c r="F1899" s="231" t="s">
        <v>571</v>
      </c>
      <c r="G1899" s="229"/>
      <c r="H1899" s="230" t="s">
        <v>19</v>
      </c>
      <c r="I1899" s="232"/>
      <c r="J1899" s="229"/>
      <c r="K1899" s="229"/>
      <c r="L1899" s="233"/>
      <c r="M1899" s="234"/>
      <c r="N1899" s="235"/>
      <c r="O1899" s="235"/>
      <c r="P1899" s="235"/>
      <c r="Q1899" s="235"/>
      <c r="R1899" s="235"/>
      <c r="S1899" s="235"/>
      <c r="T1899" s="236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7" t="s">
        <v>170</v>
      </c>
      <c r="AU1899" s="237" t="s">
        <v>84</v>
      </c>
      <c r="AV1899" s="13" t="s">
        <v>82</v>
      </c>
      <c r="AW1899" s="13" t="s">
        <v>35</v>
      </c>
      <c r="AX1899" s="13" t="s">
        <v>74</v>
      </c>
      <c r="AY1899" s="237" t="s">
        <v>158</v>
      </c>
    </row>
    <row r="1900" s="14" customFormat="1">
      <c r="A1900" s="14"/>
      <c r="B1900" s="238"/>
      <c r="C1900" s="239"/>
      <c r="D1900" s="221" t="s">
        <v>170</v>
      </c>
      <c r="E1900" s="240" t="s">
        <v>19</v>
      </c>
      <c r="F1900" s="241" t="s">
        <v>843</v>
      </c>
      <c r="G1900" s="239"/>
      <c r="H1900" s="242">
        <v>26.300000000000001</v>
      </c>
      <c r="I1900" s="243"/>
      <c r="J1900" s="239"/>
      <c r="K1900" s="239"/>
      <c r="L1900" s="244"/>
      <c r="M1900" s="245"/>
      <c r="N1900" s="246"/>
      <c r="O1900" s="246"/>
      <c r="P1900" s="246"/>
      <c r="Q1900" s="246"/>
      <c r="R1900" s="246"/>
      <c r="S1900" s="246"/>
      <c r="T1900" s="247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8" t="s">
        <v>170</v>
      </c>
      <c r="AU1900" s="248" t="s">
        <v>84</v>
      </c>
      <c r="AV1900" s="14" t="s">
        <v>84</v>
      </c>
      <c r="AW1900" s="14" t="s">
        <v>35</v>
      </c>
      <c r="AX1900" s="14" t="s">
        <v>74</v>
      </c>
      <c r="AY1900" s="248" t="s">
        <v>158</v>
      </c>
    </row>
    <row r="1901" s="14" customFormat="1">
      <c r="A1901" s="14"/>
      <c r="B1901" s="238"/>
      <c r="C1901" s="239"/>
      <c r="D1901" s="221" t="s">
        <v>170</v>
      </c>
      <c r="E1901" s="240" t="s">
        <v>19</v>
      </c>
      <c r="F1901" s="241" t="s">
        <v>1761</v>
      </c>
      <c r="G1901" s="239"/>
      <c r="H1901" s="242">
        <v>2.5</v>
      </c>
      <c r="I1901" s="243"/>
      <c r="J1901" s="239"/>
      <c r="K1901" s="239"/>
      <c r="L1901" s="244"/>
      <c r="M1901" s="245"/>
      <c r="N1901" s="246"/>
      <c r="O1901" s="246"/>
      <c r="P1901" s="246"/>
      <c r="Q1901" s="246"/>
      <c r="R1901" s="246"/>
      <c r="S1901" s="246"/>
      <c r="T1901" s="247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48" t="s">
        <v>170</v>
      </c>
      <c r="AU1901" s="248" t="s">
        <v>84</v>
      </c>
      <c r="AV1901" s="14" t="s">
        <v>84</v>
      </c>
      <c r="AW1901" s="14" t="s">
        <v>35</v>
      </c>
      <c r="AX1901" s="14" t="s">
        <v>74</v>
      </c>
      <c r="AY1901" s="248" t="s">
        <v>158</v>
      </c>
    </row>
    <row r="1902" s="16" customFormat="1">
      <c r="A1902" s="16"/>
      <c r="B1902" s="261"/>
      <c r="C1902" s="262"/>
      <c r="D1902" s="221" t="s">
        <v>170</v>
      </c>
      <c r="E1902" s="263" t="s">
        <v>19</v>
      </c>
      <c r="F1902" s="264" t="s">
        <v>187</v>
      </c>
      <c r="G1902" s="262"/>
      <c r="H1902" s="265">
        <v>28.800000000000001</v>
      </c>
      <c r="I1902" s="266"/>
      <c r="J1902" s="262"/>
      <c r="K1902" s="262"/>
      <c r="L1902" s="267"/>
      <c r="M1902" s="268"/>
      <c r="N1902" s="269"/>
      <c r="O1902" s="269"/>
      <c r="P1902" s="269"/>
      <c r="Q1902" s="269"/>
      <c r="R1902" s="269"/>
      <c r="S1902" s="269"/>
      <c r="T1902" s="270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71" t="s">
        <v>170</v>
      </c>
      <c r="AU1902" s="271" t="s">
        <v>84</v>
      </c>
      <c r="AV1902" s="16" t="s">
        <v>188</v>
      </c>
      <c r="AW1902" s="16" t="s">
        <v>35</v>
      </c>
      <c r="AX1902" s="16" t="s">
        <v>74</v>
      </c>
      <c r="AY1902" s="271" t="s">
        <v>158</v>
      </c>
    </row>
    <row r="1903" s="13" customFormat="1">
      <c r="A1903" s="13"/>
      <c r="B1903" s="228"/>
      <c r="C1903" s="229"/>
      <c r="D1903" s="221" t="s">
        <v>170</v>
      </c>
      <c r="E1903" s="230" t="s">
        <v>19</v>
      </c>
      <c r="F1903" s="231" t="s">
        <v>575</v>
      </c>
      <c r="G1903" s="229"/>
      <c r="H1903" s="230" t="s">
        <v>19</v>
      </c>
      <c r="I1903" s="232"/>
      <c r="J1903" s="229"/>
      <c r="K1903" s="229"/>
      <c r="L1903" s="233"/>
      <c r="M1903" s="234"/>
      <c r="N1903" s="235"/>
      <c r="O1903" s="235"/>
      <c r="P1903" s="235"/>
      <c r="Q1903" s="235"/>
      <c r="R1903" s="235"/>
      <c r="S1903" s="235"/>
      <c r="T1903" s="236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7" t="s">
        <v>170</v>
      </c>
      <c r="AU1903" s="237" t="s">
        <v>84</v>
      </c>
      <c r="AV1903" s="13" t="s">
        <v>82</v>
      </c>
      <c r="AW1903" s="13" t="s">
        <v>35</v>
      </c>
      <c r="AX1903" s="13" t="s">
        <v>74</v>
      </c>
      <c r="AY1903" s="237" t="s">
        <v>158</v>
      </c>
    </row>
    <row r="1904" s="14" customFormat="1">
      <c r="A1904" s="14"/>
      <c r="B1904" s="238"/>
      <c r="C1904" s="239"/>
      <c r="D1904" s="221" t="s">
        <v>170</v>
      </c>
      <c r="E1904" s="240" t="s">
        <v>19</v>
      </c>
      <c r="F1904" s="241" t="s">
        <v>846</v>
      </c>
      <c r="G1904" s="239"/>
      <c r="H1904" s="242">
        <v>15.199999999999999</v>
      </c>
      <c r="I1904" s="243"/>
      <c r="J1904" s="239"/>
      <c r="K1904" s="239"/>
      <c r="L1904" s="244"/>
      <c r="M1904" s="245"/>
      <c r="N1904" s="246"/>
      <c r="O1904" s="246"/>
      <c r="P1904" s="246"/>
      <c r="Q1904" s="246"/>
      <c r="R1904" s="246"/>
      <c r="S1904" s="246"/>
      <c r="T1904" s="247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48" t="s">
        <v>170</v>
      </c>
      <c r="AU1904" s="248" t="s">
        <v>84</v>
      </c>
      <c r="AV1904" s="14" t="s">
        <v>84</v>
      </c>
      <c r="AW1904" s="14" t="s">
        <v>35</v>
      </c>
      <c r="AX1904" s="14" t="s">
        <v>74</v>
      </c>
      <c r="AY1904" s="248" t="s">
        <v>158</v>
      </c>
    </row>
    <row r="1905" s="16" customFormat="1">
      <c r="A1905" s="16"/>
      <c r="B1905" s="261"/>
      <c r="C1905" s="262"/>
      <c r="D1905" s="221" t="s">
        <v>170</v>
      </c>
      <c r="E1905" s="263" t="s">
        <v>19</v>
      </c>
      <c r="F1905" s="264" t="s">
        <v>187</v>
      </c>
      <c r="G1905" s="262"/>
      <c r="H1905" s="265">
        <v>15.199999999999999</v>
      </c>
      <c r="I1905" s="266"/>
      <c r="J1905" s="262"/>
      <c r="K1905" s="262"/>
      <c r="L1905" s="267"/>
      <c r="M1905" s="268"/>
      <c r="N1905" s="269"/>
      <c r="O1905" s="269"/>
      <c r="P1905" s="269"/>
      <c r="Q1905" s="269"/>
      <c r="R1905" s="269"/>
      <c r="S1905" s="269"/>
      <c r="T1905" s="270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T1905" s="271" t="s">
        <v>170</v>
      </c>
      <c r="AU1905" s="271" t="s">
        <v>84</v>
      </c>
      <c r="AV1905" s="16" t="s">
        <v>188</v>
      </c>
      <c r="AW1905" s="16" t="s">
        <v>35</v>
      </c>
      <c r="AX1905" s="16" t="s">
        <v>74</v>
      </c>
      <c r="AY1905" s="271" t="s">
        <v>158</v>
      </c>
    </row>
    <row r="1906" s="13" customFormat="1">
      <c r="A1906" s="13"/>
      <c r="B1906" s="228"/>
      <c r="C1906" s="229"/>
      <c r="D1906" s="221" t="s">
        <v>170</v>
      </c>
      <c r="E1906" s="230" t="s">
        <v>19</v>
      </c>
      <c r="F1906" s="231" t="s">
        <v>578</v>
      </c>
      <c r="G1906" s="229"/>
      <c r="H1906" s="230" t="s">
        <v>19</v>
      </c>
      <c r="I1906" s="232"/>
      <c r="J1906" s="229"/>
      <c r="K1906" s="229"/>
      <c r="L1906" s="233"/>
      <c r="M1906" s="234"/>
      <c r="N1906" s="235"/>
      <c r="O1906" s="235"/>
      <c r="P1906" s="235"/>
      <c r="Q1906" s="235"/>
      <c r="R1906" s="235"/>
      <c r="S1906" s="235"/>
      <c r="T1906" s="236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7" t="s">
        <v>170</v>
      </c>
      <c r="AU1906" s="237" t="s">
        <v>84</v>
      </c>
      <c r="AV1906" s="13" t="s">
        <v>82</v>
      </c>
      <c r="AW1906" s="13" t="s">
        <v>35</v>
      </c>
      <c r="AX1906" s="13" t="s">
        <v>74</v>
      </c>
      <c r="AY1906" s="237" t="s">
        <v>158</v>
      </c>
    </row>
    <row r="1907" s="14" customFormat="1">
      <c r="A1907" s="14"/>
      <c r="B1907" s="238"/>
      <c r="C1907" s="239"/>
      <c r="D1907" s="221" t="s">
        <v>170</v>
      </c>
      <c r="E1907" s="240" t="s">
        <v>19</v>
      </c>
      <c r="F1907" s="241" t="s">
        <v>848</v>
      </c>
      <c r="G1907" s="239"/>
      <c r="H1907" s="242">
        <v>11.6</v>
      </c>
      <c r="I1907" s="243"/>
      <c r="J1907" s="239"/>
      <c r="K1907" s="239"/>
      <c r="L1907" s="244"/>
      <c r="M1907" s="245"/>
      <c r="N1907" s="246"/>
      <c r="O1907" s="246"/>
      <c r="P1907" s="246"/>
      <c r="Q1907" s="246"/>
      <c r="R1907" s="246"/>
      <c r="S1907" s="246"/>
      <c r="T1907" s="247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48" t="s">
        <v>170</v>
      </c>
      <c r="AU1907" s="248" t="s">
        <v>84</v>
      </c>
      <c r="AV1907" s="14" t="s">
        <v>84</v>
      </c>
      <c r="AW1907" s="14" t="s">
        <v>35</v>
      </c>
      <c r="AX1907" s="14" t="s">
        <v>74</v>
      </c>
      <c r="AY1907" s="248" t="s">
        <v>158</v>
      </c>
    </row>
    <row r="1908" s="16" customFormat="1">
      <c r="A1908" s="16"/>
      <c r="B1908" s="261"/>
      <c r="C1908" s="262"/>
      <c r="D1908" s="221" t="s">
        <v>170</v>
      </c>
      <c r="E1908" s="263" t="s">
        <v>19</v>
      </c>
      <c r="F1908" s="264" t="s">
        <v>187</v>
      </c>
      <c r="G1908" s="262"/>
      <c r="H1908" s="265">
        <v>11.6</v>
      </c>
      <c r="I1908" s="266"/>
      <c r="J1908" s="262"/>
      <c r="K1908" s="262"/>
      <c r="L1908" s="267"/>
      <c r="M1908" s="268"/>
      <c r="N1908" s="269"/>
      <c r="O1908" s="269"/>
      <c r="P1908" s="269"/>
      <c r="Q1908" s="269"/>
      <c r="R1908" s="269"/>
      <c r="S1908" s="269"/>
      <c r="T1908" s="270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T1908" s="271" t="s">
        <v>170</v>
      </c>
      <c r="AU1908" s="271" t="s">
        <v>84</v>
      </c>
      <c r="AV1908" s="16" t="s">
        <v>188</v>
      </c>
      <c r="AW1908" s="16" t="s">
        <v>35</v>
      </c>
      <c r="AX1908" s="16" t="s">
        <v>74</v>
      </c>
      <c r="AY1908" s="271" t="s">
        <v>158</v>
      </c>
    </row>
    <row r="1909" s="13" customFormat="1">
      <c r="A1909" s="13"/>
      <c r="B1909" s="228"/>
      <c r="C1909" s="229"/>
      <c r="D1909" s="221" t="s">
        <v>170</v>
      </c>
      <c r="E1909" s="230" t="s">
        <v>19</v>
      </c>
      <c r="F1909" s="231" t="s">
        <v>581</v>
      </c>
      <c r="G1909" s="229"/>
      <c r="H1909" s="230" t="s">
        <v>19</v>
      </c>
      <c r="I1909" s="232"/>
      <c r="J1909" s="229"/>
      <c r="K1909" s="229"/>
      <c r="L1909" s="233"/>
      <c r="M1909" s="234"/>
      <c r="N1909" s="235"/>
      <c r="O1909" s="235"/>
      <c r="P1909" s="235"/>
      <c r="Q1909" s="235"/>
      <c r="R1909" s="235"/>
      <c r="S1909" s="235"/>
      <c r="T1909" s="236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7" t="s">
        <v>170</v>
      </c>
      <c r="AU1909" s="237" t="s">
        <v>84</v>
      </c>
      <c r="AV1909" s="13" t="s">
        <v>82</v>
      </c>
      <c r="AW1909" s="13" t="s">
        <v>35</v>
      </c>
      <c r="AX1909" s="13" t="s">
        <v>74</v>
      </c>
      <c r="AY1909" s="237" t="s">
        <v>158</v>
      </c>
    </row>
    <row r="1910" s="14" customFormat="1">
      <c r="A1910" s="14"/>
      <c r="B1910" s="238"/>
      <c r="C1910" s="239"/>
      <c r="D1910" s="221" t="s">
        <v>170</v>
      </c>
      <c r="E1910" s="240" t="s">
        <v>19</v>
      </c>
      <c r="F1910" s="241" t="s">
        <v>849</v>
      </c>
      <c r="G1910" s="239"/>
      <c r="H1910" s="242">
        <v>10.199999999999999</v>
      </c>
      <c r="I1910" s="243"/>
      <c r="J1910" s="239"/>
      <c r="K1910" s="239"/>
      <c r="L1910" s="244"/>
      <c r="M1910" s="245"/>
      <c r="N1910" s="246"/>
      <c r="O1910" s="246"/>
      <c r="P1910" s="246"/>
      <c r="Q1910" s="246"/>
      <c r="R1910" s="246"/>
      <c r="S1910" s="246"/>
      <c r="T1910" s="247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48" t="s">
        <v>170</v>
      </c>
      <c r="AU1910" s="248" t="s">
        <v>84</v>
      </c>
      <c r="AV1910" s="14" t="s">
        <v>84</v>
      </c>
      <c r="AW1910" s="14" t="s">
        <v>35</v>
      </c>
      <c r="AX1910" s="14" t="s">
        <v>74</v>
      </c>
      <c r="AY1910" s="248" t="s">
        <v>158</v>
      </c>
    </row>
    <row r="1911" s="16" customFormat="1">
      <c r="A1911" s="16"/>
      <c r="B1911" s="261"/>
      <c r="C1911" s="262"/>
      <c r="D1911" s="221" t="s">
        <v>170</v>
      </c>
      <c r="E1911" s="263" t="s">
        <v>19</v>
      </c>
      <c r="F1911" s="264" t="s">
        <v>187</v>
      </c>
      <c r="G1911" s="262"/>
      <c r="H1911" s="265">
        <v>10.199999999999999</v>
      </c>
      <c r="I1911" s="266"/>
      <c r="J1911" s="262"/>
      <c r="K1911" s="262"/>
      <c r="L1911" s="267"/>
      <c r="M1911" s="268"/>
      <c r="N1911" s="269"/>
      <c r="O1911" s="269"/>
      <c r="P1911" s="269"/>
      <c r="Q1911" s="269"/>
      <c r="R1911" s="269"/>
      <c r="S1911" s="269"/>
      <c r="T1911" s="270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T1911" s="271" t="s">
        <v>170</v>
      </c>
      <c r="AU1911" s="271" t="s">
        <v>84</v>
      </c>
      <c r="AV1911" s="16" t="s">
        <v>188</v>
      </c>
      <c r="AW1911" s="16" t="s">
        <v>35</v>
      </c>
      <c r="AX1911" s="16" t="s">
        <v>74</v>
      </c>
      <c r="AY1911" s="271" t="s">
        <v>158</v>
      </c>
    </row>
    <row r="1912" s="13" customFormat="1">
      <c r="A1912" s="13"/>
      <c r="B1912" s="228"/>
      <c r="C1912" s="229"/>
      <c r="D1912" s="221" t="s">
        <v>170</v>
      </c>
      <c r="E1912" s="230" t="s">
        <v>19</v>
      </c>
      <c r="F1912" s="231" t="s">
        <v>584</v>
      </c>
      <c r="G1912" s="229"/>
      <c r="H1912" s="230" t="s">
        <v>19</v>
      </c>
      <c r="I1912" s="232"/>
      <c r="J1912" s="229"/>
      <c r="K1912" s="229"/>
      <c r="L1912" s="233"/>
      <c r="M1912" s="234"/>
      <c r="N1912" s="235"/>
      <c r="O1912" s="235"/>
      <c r="P1912" s="235"/>
      <c r="Q1912" s="235"/>
      <c r="R1912" s="235"/>
      <c r="S1912" s="235"/>
      <c r="T1912" s="236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7" t="s">
        <v>170</v>
      </c>
      <c r="AU1912" s="237" t="s">
        <v>84</v>
      </c>
      <c r="AV1912" s="13" t="s">
        <v>82</v>
      </c>
      <c r="AW1912" s="13" t="s">
        <v>35</v>
      </c>
      <c r="AX1912" s="13" t="s">
        <v>74</v>
      </c>
      <c r="AY1912" s="237" t="s">
        <v>158</v>
      </c>
    </row>
    <row r="1913" s="14" customFormat="1">
      <c r="A1913" s="14"/>
      <c r="B1913" s="238"/>
      <c r="C1913" s="239"/>
      <c r="D1913" s="221" t="s">
        <v>170</v>
      </c>
      <c r="E1913" s="240" t="s">
        <v>19</v>
      </c>
      <c r="F1913" s="241" t="s">
        <v>850</v>
      </c>
      <c r="G1913" s="239"/>
      <c r="H1913" s="242">
        <v>7.7000000000000002</v>
      </c>
      <c r="I1913" s="243"/>
      <c r="J1913" s="239"/>
      <c r="K1913" s="239"/>
      <c r="L1913" s="244"/>
      <c r="M1913" s="245"/>
      <c r="N1913" s="246"/>
      <c r="O1913" s="246"/>
      <c r="P1913" s="246"/>
      <c r="Q1913" s="246"/>
      <c r="R1913" s="246"/>
      <c r="S1913" s="246"/>
      <c r="T1913" s="247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48" t="s">
        <v>170</v>
      </c>
      <c r="AU1913" s="248" t="s">
        <v>84</v>
      </c>
      <c r="AV1913" s="14" t="s">
        <v>84</v>
      </c>
      <c r="AW1913" s="14" t="s">
        <v>35</v>
      </c>
      <c r="AX1913" s="14" t="s">
        <v>74</v>
      </c>
      <c r="AY1913" s="248" t="s">
        <v>158</v>
      </c>
    </row>
    <row r="1914" s="16" customFormat="1">
      <c r="A1914" s="16"/>
      <c r="B1914" s="261"/>
      <c r="C1914" s="262"/>
      <c r="D1914" s="221" t="s">
        <v>170</v>
      </c>
      <c r="E1914" s="263" t="s">
        <v>19</v>
      </c>
      <c r="F1914" s="264" t="s">
        <v>187</v>
      </c>
      <c r="G1914" s="262"/>
      <c r="H1914" s="265">
        <v>7.7000000000000002</v>
      </c>
      <c r="I1914" s="266"/>
      <c r="J1914" s="262"/>
      <c r="K1914" s="262"/>
      <c r="L1914" s="267"/>
      <c r="M1914" s="268"/>
      <c r="N1914" s="269"/>
      <c r="O1914" s="269"/>
      <c r="P1914" s="269"/>
      <c r="Q1914" s="269"/>
      <c r="R1914" s="269"/>
      <c r="S1914" s="269"/>
      <c r="T1914" s="270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T1914" s="271" t="s">
        <v>170</v>
      </c>
      <c r="AU1914" s="271" t="s">
        <v>84</v>
      </c>
      <c r="AV1914" s="16" t="s">
        <v>188</v>
      </c>
      <c r="AW1914" s="16" t="s">
        <v>35</v>
      </c>
      <c r="AX1914" s="16" t="s">
        <v>74</v>
      </c>
      <c r="AY1914" s="271" t="s">
        <v>158</v>
      </c>
    </row>
    <row r="1915" s="13" customFormat="1">
      <c r="A1915" s="13"/>
      <c r="B1915" s="228"/>
      <c r="C1915" s="229"/>
      <c r="D1915" s="221" t="s">
        <v>170</v>
      </c>
      <c r="E1915" s="230" t="s">
        <v>19</v>
      </c>
      <c r="F1915" s="231" t="s">
        <v>586</v>
      </c>
      <c r="G1915" s="229"/>
      <c r="H1915" s="230" t="s">
        <v>19</v>
      </c>
      <c r="I1915" s="232"/>
      <c r="J1915" s="229"/>
      <c r="K1915" s="229"/>
      <c r="L1915" s="233"/>
      <c r="M1915" s="234"/>
      <c r="N1915" s="235"/>
      <c r="O1915" s="235"/>
      <c r="P1915" s="235"/>
      <c r="Q1915" s="235"/>
      <c r="R1915" s="235"/>
      <c r="S1915" s="235"/>
      <c r="T1915" s="236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7" t="s">
        <v>170</v>
      </c>
      <c r="AU1915" s="237" t="s">
        <v>84</v>
      </c>
      <c r="AV1915" s="13" t="s">
        <v>82</v>
      </c>
      <c r="AW1915" s="13" t="s">
        <v>35</v>
      </c>
      <c r="AX1915" s="13" t="s">
        <v>74</v>
      </c>
      <c r="AY1915" s="237" t="s">
        <v>158</v>
      </c>
    </row>
    <row r="1916" s="14" customFormat="1">
      <c r="A1916" s="14"/>
      <c r="B1916" s="238"/>
      <c r="C1916" s="239"/>
      <c r="D1916" s="221" t="s">
        <v>170</v>
      </c>
      <c r="E1916" s="240" t="s">
        <v>19</v>
      </c>
      <c r="F1916" s="241" t="s">
        <v>852</v>
      </c>
      <c r="G1916" s="239"/>
      <c r="H1916" s="242">
        <v>5.4000000000000004</v>
      </c>
      <c r="I1916" s="243"/>
      <c r="J1916" s="239"/>
      <c r="K1916" s="239"/>
      <c r="L1916" s="244"/>
      <c r="M1916" s="245"/>
      <c r="N1916" s="246"/>
      <c r="O1916" s="246"/>
      <c r="P1916" s="246"/>
      <c r="Q1916" s="246"/>
      <c r="R1916" s="246"/>
      <c r="S1916" s="246"/>
      <c r="T1916" s="247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48" t="s">
        <v>170</v>
      </c>
      <c r="AU1916" s="248" t="s">
        <v>84</v>
      </c>
      <c r="AV1916" s="14" t="s">
        <v>84</v>
      </c>
      <c r="AW1916" s="14" t="s">
        <v>35</v>
      </c>
      <c r="AX1916" s="14" t="s">
        <v>74</v>
      </c>
      <c r="AY1916" s="248" t="s">
        <v>158</v>
      </c>
    </row>
    <row r="1917" s="16" customFormat="1">
      <c r="A1917" s="16"/>
      <c r="B1917" s="261"/>
      <c r="C1917" s="262"/>
      <c r="D1917" s="221" t="s">
        <v>170</v>
      </c>
      <c r="E1917" s="263" t="s">
        <v>19</v>
      </c>
      <c r="F1917" s="264" t="s">
        <v>187</v>
      </c>
      <c r="G1917" s="262"/>
      <c r="H1917" s="265">
        <v>5.4000000000000004</v>
      </c>
      <c r="I1917" s="266"/>
      <c r="J1917" s="262"/>
      <c r="K1917" s="262"/>
      <c r="L1917" s="267"/>
      <c r="M1917" s="268"/>
      <c r="N1917" s="269"/>
      <c r="O1917" s="269"/>
      <c r="P1917" s="269"/>
      <c r="Q1917" s="269"/>
      <c r="R1917" s="269"/>
      <c r="S1917" s="269"/>
      <c r="T1917" s="270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271" t="s">
        <v>170</v>
      </c>
      <c r="AU1917" s="271" t="s">
        <v>84</v>
      </c>
      <c r="AV1917" s="16" t="s">
        <v>188</v>
      </c>
      <c r="AW1917" s="16" t="s">
        <v>35</v>
      </c>
      <c r="AX1917" s="16" t="s">
        <v>74</v>
      </c>
      <c r="AY1917" s="271" t="s">
        <v>158</v>
      </c>
    </row>
    <row r="1918" s="13" customFormat="1">
      <c r="A1918" s="13"/>
      <c r="B1918" s="228"/>
      <c r="C1918" s="229"/>
      <c r="D1918" s="221" t="s">
        <v>170</v>
      </c>
      <c r="E1918" s="230" t="s">
        <v>19</v>
      </c>
      <c r="F1918" s="231" t="s">
        <v>588</v>
      </c>
      <c r="G1918" s="229"/>
      <c r="H1918" s="230" t="s">
        <v>19</v>
      </c>
      <c r="I1918" s="232"/>
      <c r="J1918" s="229"/>
      <c r="K1918" s="229"/>
      <c r="L1918" s="233"/>
      <c r="M1918" s="234"/>
      <c r="N1918" s="235"/>
      <c r="O1918" s="235"/>
      <c r="P1918" s="235"/>
      <c r="Q1918" s="235"/>
      <c r="R1918" s="235"/>
      <c r="S1918" s="235"/>
      <c r="T1918" s="236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7" t="s">
        <v>170</v>
      </c>
      <c r="AU1918" s="237" t="s">
        <v>84</v>
      </c>
      <c r="AV1918" s="13" t="s">
        <v>82</v>
      </c>
      <c r="AW1918" s="13" t="s">
        <v>35</v>
      </c>
      <c r="AX1918" s="13" t="s">
        <v>74</v>
      </c>
      <c r="AY1918" s="237" t="s">
        <v>158</v>
      </c>
    </row>
    <row r="1919" s="14" customFormat="1">
      <c r="A1919" s="14"/>
      <c r="B1919" s="238"/>
      <c r="C1919" s="239"/>
      <c r="D1919" s="221" t="s">
        <v>170</v>
      </c>
      <c r="E1919" s="240" t="s">
        <v>19</v>
      </c>
      <c r="F1919" s="241" t="s">
        <v>854</v>
      </c>
      <c r="G1919" s="239"/>
      <c r="H1919" s="242">
        <v>6.5599999999999996</v>
      </c>
      <c r="I1919" s="243"/>
      <c r="J1919" s="239"/>
      <c r="K1919" s="239"/>
      <c r="L1919" s="244"/>
      <c r="M1919" s="245"/>
      <c r="N1919" s="246"/>
      <c r="O1919" s="246"/>
      <c r="P1919" s="246"/>
      <c r="Q1919" s="246"/>
      <c r="R1919" s="246"/>
      <c r="S1919" s="246"/>
      <c r="T1919" s="247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48" t="s">
        <v>170</v>
      </c>
      <c r="AU1919" s="248" t="s">
        <v>84</v>
      </c>
      <c r="AV1919" s="14" t="s">
        <v>84</v>
      </c>
      <c r="AW1919" s="14" t="s">
        <v>35</v>
      </c>
      <c r="AX1919" s="14" t="s">
        <v>74</v>
      </c>
      <c r="AY1919" s="248" t="s">
        <v>158</v>
      </c>
    </row>
    <row r="1920" s="16" customFormat="1">
      <c r="A1920" s="16"/>
      <c r="B1920" s="261"/>
      <c r="C1920" s="262"/>
      <c r="D1920" s="221" t="s">
        <v>170</v>
      </c>
      <c r="E1920" s="263" t="s">
        <v>19</v>
      </c>
      <c r="F1920" s="264" t="s">
        <v>187</v>
      </c>
      <c r="G1920" s="262"/>
      <c r="H1920" s="265">
        <v>6.5599999999999996</v>
      </c>
      <c r="I1920" s="266"/>
      <c r="J1920" s="262"/>
      <c r="K1920" s="262"/>
      <c r="L1920" s="267"/>
      <c r="M1920" s="268"/>
      <c r="N1920" s="269"/>
      <c r="O1920" s="269"/>
      <c r="P1920" s="269"/>
      <c r="Q1920" s="269"/>
      <c r="R1920" s="269"/>
      <c r="S1920" s="269"/>
      <c r="T1920" s="270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71" t="s">
        <v>170</v>
      </c>
      <c r="AU1920" s="271" t="s">
        <v>84</v>
      </c>
      <c r="AV1920" s="16" t="s">
        <v>188</v>
      </c>
      <c r="AW1920" s="16" t="s">
        <v>35</v>
      </c>
      <c r="AX1920" s="16" t="s">
        <v>74</v>
      </c>
      <c r="AY1920" s="271" t="s">
        <v>158</v>
      </c>
    </row>
    <row r="1921" s="15" customFormat="1">
      <c r="A1921" s="15"/>
      <c r="B1921" s="249"/>
      <c r="C1921" s="250"/>
      <c r="D1921" s="221" t="s">
        <v>170</v>
      </c>
      <c r="E1921" s="251" t="s">
        <v>19</v>
      </c>
      <c r="F1921" s="252" t="s">
        <v>175</v>
      </c>
      <c r="G1921" s="250"/>
      <c r="H1921" s="253">
        <v>85.460000000000008</v>
      </c>
      <c r="I1921" s="254"/>
      <c r="J1921" s="250"/>
      <c r="K1921" s="250"/>
      <c r="L1921" s="255"/>
      <c r="M1921" s="256"/>
      <c r="N1921" s="257"/>
      <c r="O1921" s="257"/>
      <c r="P1921" s="257"/>
      <c r="Q1921" s="257"/>
      <c r="R1921" s="257"/>
      <c r="S1921" s="257"/>
      <c r="T1921" s="258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59" t="s">
        <v>170</v>
      </c>
      <c r="AU1921" s="259" t="s">
        <v>84</v>
      </c>
      <c r="AV1921" s="15" t="s">
        <v>165</v>
      </c>
      <c r="AW1921" s="15" t="s">
        <v>35</v>
      </c>
      <c r="AX1921" s="15" t="s">
        <v>82</v>
      </c>
      <c r="AY1921" s="259" t="s">
        <v>158</v>
      </c>
    </row>
    <row r="1922" s="2" customFormat="1" ht="16.5" customHeight="1">
      <c r="A1922" s="41"/>
      <c r="B1922" s="42"/>
      <c r="C1922" s="208" t="s">
        <v>1762</v>
      </c>
      <c r="D1922" s="208" t="s">
        <v>160</v>
      </c>
      <c r="E1922" s="209" t="s">
        <v>1763</v>
      </c>
      <c r="F1922" s="210" t="s">
        <v>1764</v>
      </c>
      <c r="G1922" s="211" t="s">
        <v>387</v>
      </c>
      <c r="H1922" s="212">
        <v>8</v>
      </c>
      <c r="I1922" s="213"/>
      <c r="J1922" s="214">
        <f>ROUND(I1922*H1922,2)</f>
        <v>0</v>
      </c>
      <c r="K1922" s="210" t="s">
        <v>164</v>
      </c>
      <c r="L1922" s="47"/>
      <c r="M1922" s="215" t="s">
        <v>19</v>
      </c>
      <c r="N1922" s="216" t="s">
        <v>45</v>
      </c>
      <c r="O1922" s="87"/>
      <c r="P1922" s="217">
        <f>O1922*H1922</f>
        <v>0</v>
      </c>
      <c r="Q1922" s="217">
        <v>0.00021000000000000001</v>
      </c>
      <c r="R1922" s="217">
        <f>Q1922*H1922</f>
        <v>0.0016800000000000001</v>
      </c>
      <c r="S1922" s="217">
        <v>0</v>
      </c>
      <c r="T1922" s="218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19" t="s">
        <v>290</v>
      </c>
      <c r="AT1922" s="219" t="s">
        <v>160</v>
      </c>
      <c r="AU1922" s="219" t="s">
        <v>84</v>
      </c>
      <c r="AY1922" s="20" t="s">
        <v>158</v>
      </c>
      <c r="BE1922" s="220">
        <f>IF(N1922="základní",J1922,0)</f>
        <v>0</v>
      </c>
      <c r="BF1922" s="220">
        <f>IF(N1922="snížená",J1922,0)</f>
        <v>0</v>
      </c>
      <c r="BG1922" s="220">
        <f>IF(N1922="zákl. přenesená",J1922,0)</f>
        <v>0</v>
      </c>
      <c r="BH1922" s="220">
        <f>IF(N1922="sníž. přenesená",J1922,0)</f>
        <v>0</v>
      </c>
      <c r="BI1922" s="220">
        <f>IF(N1922="nulová",J1922,0)</f>
        <v>0</v>
      </c>
      <c r="BJ1922" s="20" t="s">
        <v>82</v>
      </c>
      <c r="BK1922" s="220">
        <f>ROUND(I1922*H1922,2)</f>
        <v>0</v>
      </c>
      <c r="BL1922" s="20" t="s">
        <v>290</v>
      </c>
      <c r="BM1922" s="219" t="s">
        <v>1765</v>
      </c>
    </row>
    <row r="1923" s="2" customFormat="1">
      <c r="A1923" s="41"/>
      <c r="B1923" s="42"/>
      <c r="C1923" s="43"/>
      <c r="D1923" s="221" t="s">
        <v>167</v>
      </c>
      <c r="E1923" s="43"/>
      <c r="F1923" s="222" t="s">
        <v>1764</v>
      </c>
      <c r="G1923" s="43"/>
      <c r="H1923" s="43"/>
      <c r="I1923" s="223"/>
      <c r="J1923" s="43"/>
      <c r="K1923" s="43"/>
      <c r="L1923" s="47"/>
      <c r="M1923" s="224"/>
      <c r="N1923" s="225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167</v>
      </c>
      <c r="AU1923" s="20" t="s">
        <v>84</v>
      </c>
    </row>
    <row r="1924" s="2" customFormat="1">
      <c r="A1924" s="41"/>
      <c r="B1924" s="42"/>
      <c r="C1924" s="43"/>
      <c r="D1924" s="226" t="s">
        <v>168</v>
      </c>
      <c r="E1924" s="43"/>
      <c r="F1924" s="227" t="s">
        <v>1766</v>
      </c>
      <c r="G1924" s="43"/>
      <c r="H1924" s="43"/>
      <c r="I1924" s="223"/>
      <c r="J1924" s="43"/>
      <c r="K1924" s="43"/>
      <c r="L1924" s="47"/>
      <c r="M1924" s="224"/>
      <c r="N1924" s="225"/>
      <c r="O1924" s="87"/>
      <c r="P1924" s="87"/>
      <c r="Q1924" s="87"/>
      <c r="R1924" s="87"/>
      <c r="S1924" s="87"/>
      <c r="T1924" s="88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T1924" s="20" t="s">
        <v>168</v>
      </c>
      <c r="AU1924" s="20" t="s">
        <v>84</v>
      </c>
    </row>
    <row r="1925" s="13" customFormat="1">
      <c r="A1925" s="13"/>
      <c r="B1925" s="228"/>
      <c r="C1925" s="229"/>
      <c r="D1925" s="221" t="s">
        <v>170</v>
      </c>
      <c r="E1925" s="230" t="s">
        <v>19</v>
      </c>
      <c r="F1925" s="231" t="s">
        <v>563</v>
      </c>
      <c r="G1925" s="229"/>
      <c r="H1925" s="230" t="s">
        <v>19</v>
      </c>
      <c r="I1925" s="232"/>
      <c r="J1925" s="229"/>
      <c r="K1925" s="229"/>
      <c r="L1925" s="233"/>
      <c r="M1925" s="234"/>
      <c r="N1925" s="235"/>
      <c r="O1925" s="235"/>
      <c r="P1925" s="235"/>
      <c r="Q1925" s="235"/>
      <c r="R1925" s="235"/>
      <c r="S1925" s="235"/>
      <c r="T1925" s="236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7" t="s">
        <v>170</v>
      </c>
      <c r="AU1925" s="237" t="s">
        <v>84</v>
      </c>
      <c r="AV1925" s="13" t="s">
        <v>82</v>
      </c>
      <c r="AW1925" s="13" t="s">
        <v>35</v>
      </c>
      <c r="AX1925" s="13" t="s">
        <v>74</v>
      </c>
      <c r="AY1925" s="237" t="s">
        <v>158</v>
      </c>
    </row>
    <row r="1926" s="14" customFormat="1">
      <c r="A1926" s="14"/>
      <c r="B1926" s="238"/>
      <c r="C1926" s="239"/>
      <c r="D1926" s="221" t="s">
        <v>170</v>
      </c>
      <c r="E1926" s="240" t="s">
        <v>19</v>
      </c>
      <c r="F1926" s="241" t="s">
        <v>1767</v>
      </c>
      <c r="G1926" s="239"/>
      <c r="H1926" s="242">
        <v>8</v>
      </c>
      <c r="I1926" s="243"/>
      <c r="J1926" s="239"/>
      <c r="K1926" s="239"/>
      <c r="L1926" s="244"/>
      <c r="M1926" s="245"/>
      <c r="N1926" s="246"/>
      <c r="O1926" s="246"/>
      <c r="P1926" s="246"/>
      <c r="Q1926" s="246"/>
      <c r="R1926" s="246"/>
      <c r="S1926" s="246"/>
      <c r="T1926" s="247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48" t="s">
        <v>170</v>
      </c>
      <c r="AU1926" s="248" t="s">
        <v>84</v>
      </c>
      <c r="AV1926" s="14" t="s">
        <v>84</v>
      </c>
      <c r="AW1926" s="14" t="s">
        <v>35</v>
      </c>
      <c r="AX1926" s="14" t="s">
        <v>74</v>
      </c>
      <c r="AY1926" s="248" t="s">
        <v>158</v>
      </c>
    </row>
    <row r="1927" s="15" customFormat="1">
      <c r="A1927" s="15"/>
      <c r="B1927" s="249"/>
      <c r="C1927" s="250"/>
      <c r="D1927" s="221" t="s">
        <v>170</v>
      </c>
      <c r="E1927" s="251" t="s">
        <v>19</v>
      </c>
      <c r="F1927" s="252" t="s">
        <v>175</v>
      </c>
      <c r="G1927" s="250"/>
      <c r="H1927" s="253">
        <v>8</v>
      </c>
      <c r="I1927" s="254"/>
      <c r="J1927" s="250"/>
      <c r="K1927" s="250"/>
      <c r="L1927" s="255"/>
      <c r="M1927" s="256"/>
      <c r="N1927" s="257"/>
      <c r="O1927" s="257"/>
      <c r="P1927" s="257"/>
      <c r="Q1927" s="257"/>
      <c r="R1927" s="257"/>
      <c r="S1927" s="257"/>
      <c r="T1927" s="258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59" t="s">
        <v>170</v>
      </c>
      <c r="AU1927" s="259" t="s">
        <v>84</v>
      </c>
      <c r="AV1927" s="15" t="s">
        <v>165</v>
      </c>
      <c r="AW1927" s="15" t="s">
        <v>35</v>
      </c>
      <c r="AX1927" s="15" t="s">
        <v>82</v>
      </c>
      <c r="AY1927" s="259" t="s">
        <v>158</v>
      </c>
    </row>
    <row r="1928" s="2" customFormat="1" ht="16.5" customHeight="1">
      <c r="A1928" s="41"/>
      <c r="B1928" s="42"/>
      <c r="C1928" s="208" t="s">
        <v>1768</v>
      </c>
      <c r="D1928" s="208" t="s">
        <v>160</v>
      </c>
      <c r="E1928" s="209" t="s">
        <v>1769</v>
      </c>
      <c r="F1928" s="210" t="s">
        <v>1770</v>
      </c>
      <c r="G1928" s="211" t="s">
        <v>316</v>
      </c>
      <c r="H1928" s="212">
        <v>10.9</v>
      </c>
      <c r="I1928" s="213"/>
      <c r="J1928" s="214">
        <f>ROUND(I1928*H1928,2)</f>
        <v>0</v>
      </c>
      <c r="K1928" s="210" t="s">
        <v>164</v>
      </c>
      <c r="L1928" s="47"/>
      <c r="M1928" s="215" t="s">
        <v>19</v>
      </c>
      <c r="N1928" s="216" t="s">
        <v>45</v>
      </c>
      <c r="O1928" s="87"/>
      <c r="P1928" s="217">
        <f>O1928*H1928</f>
        <v>0</v>
      </c>
      <c r="Q1928" s="217">
        <v>0.00032000000000000003</v>
      </c>
      <c r="R1928" s="217">
        <f>Q1928*H1928</f>
        <v>0.0034880000000000002</v>
      </c>
      <c r="S1928" s="217">
        <v>0</v>
      </c>
      <c r="T1928" s="218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19" t="s">
        <v>290</v>
      </c>
      <c r="AT1928" s="219" t="s">
        <v>160</v>
      </c>
      <c r="AU1928" s="219" t="s">
        <v>84</v>
      </c>
      <c r="AY1928" s="20" t="s">
        <v>158</v>
      </c>
      <c r="BE1928" s="220">
        <f>IF(N1928="základní",J1928,0)</f>
        <v>0</v>
      </c>
      <c r="BF1928" s="220">
        <f>IF(N1928="snížená",J1928,0)</f>
        <v>0</v>
      </c>
      <c r="BG1928" s="220">
        <f>IF(N1928="zákl. přenesená",J1928,0)</f>
        <v>0</v>
      </c>
      <c r="BH1928" s="220">
        <f>IF(N1928="sníž. přenesená",J1928,0)</f>
        <v>0</v>
      </c>
      <c r="BI1928" s="220">
        <f>IF(N1928="nulová",J1928,0)</f>
        <v>0</v>
      </c>
      <c r="BJ1928" s="20" t="s">
        <v>82</v>
      </c>
      <c r="BK1928" s="220">
        <f>ROUND(I1928*H1928,2)</f>
        <v>0</v>
      </c>
      <c r="BL1928" s="20" t="s">
        <v>290</v>
      </c>
      <c r="BM1928" s="219" t="s">
        <v>1771</v>
      </c>
    </row>
    <row r="1929" s="2" customFormat="1">
      <c r="A1929" s="41"/>
      <c r="B1929" s="42"/>
      <c r="C1929" s="43"/>
      <c r="D1929" s="221" t="s">
        <v>167</v>
      </c>
      <c r="E1929" s="43"/>
      <c r="F1929" s="222" t="s">
        <v>1770</v>
      </c>
      <c r="G1929" s="43"/>
      <c r="H1929" s="43"/>
      <c r="I1929" s="223"/>
      <c r="J1929" s="43"/>
      <c r="K1929" s="43"/>
      <c r="L1929" s="47"/>
      <c r="M1929" s="224"/>
      <c r="N1929" s="225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20" t="s">
        <v>167</v>
      </c>
      <c r="AU1929" s="20" t="s">
        <v>84</v>
      </c>
    </row>
    <row r="1930" s="2" customFormat="1">
      <c r="A1930" s="41"/>
      <c r="B1930" s="42"/>
      <c r="C1930" s="43"/>
      <c r="D1930" s="226" t="s">
        <v>168</v>
      </c>
      <c r="E1930" s="43"/>
      <c r="F1930" s="227" t="s">
        <v>1772</v>
      </c>
      <c r="G1930" s="43"/>
      <c r="H1930" s="43"/>
      <c r="I1930" s="223"/>
      <c r="J1930" s="43"/>
      <c r="K1930" s="43"/>
      <c r="L1930" s="47"/>
      <c r="M1930" s="224"/>
      <c r="N1930" s="225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168</v>
      </c>
      <c r="AU1930" s="20" t="s">
        <v>84</v>
      </c>
    </row>
    <row r="1931" s="13" customFormat="1">
      <c r="A1931" s="13"/>
      <c r="B1931" s="228"/>
      <c r="C1931" s="229"/>
      <c r="D1931" s="221" t="s">
        <v>170</v>
      </c>
      <c r="E1931" s="230" t="s">
        <v>19</v>
      </c>
      <c r="F1931" s="231" t="s">
        <v>563</v>
      </c>
      <c r="G1931" s="229"/>
      <c r="H1931" s="230" t="s">
        <v>19</v>
      </c>
      <c r="I1931" s="232"/>
      <c r="J1931" s="229"/>
      <c r="K1931" s="229"/>
      <c r="L1931" s="233"/>
      <c r="M1931" s="234"/>
      <c r="N1931" s="235"/>
      <c r="O1931" s="235"/>
      <c r="P1931" s="235"/>
      <c r="Q1931" s="235"/>
      <c r="R1931" s="235"/>
      <c r="S1931" s="235"/>
      <c r="T1931" s="236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7" t="s">
        <v>170</v>
      </c>
      <c r="AU1931" s="237" t="s">
        <v>84</v>
      </c>
      <c r="AV1931" s="13" t="s">
        <v>82</v>
      </c>
      <c r="AW1931" s="13" t="s">
        <v>35</v>
      </c>
      <c r="AX1931" s="13" t="s">
        <v>74</v>
      </c>
      <c r="AY1931" s="237" t="s">
        <v>158</v>
      </c>
    </row>
    <row r="1932" s="13" customFormat="1">
      <c r="A1932" s="13"/>
      <c r="B1932" s="228"/>
      <c r="C1932" s="229"/>
      <c r="D1932" s="221" t="s">
        <v>170</v>
      </c>
      <c r="E1932" s="230" t="s">
        <v>19</v>
      </c>
      <c r="F1932" s="231" t="s">
        <v>1711</v>
      </c>
      <c r="G1932" s="229"/>
      <c r="H1932" s="230" t="s">
        <v>19</v>
      </c>
      <c r="I1932" s="232"/>
      <c r="J1932" s="229"/>
      <c r="K1932" s="229"/>
      <c r="L1932" s="233"/>
      <c r="M1932" s="234"/>
      <c r="N1932" s="235"/>
      <c r="O1932" s="235"/>
      <c r="P1932" s="235"/>
      <c r="Q1932" s="235"/>
      <c r="R1932" s="235"/>
      <c r="S1932" s="235"/>
      <c r="T1932" s="236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7" t="s">
        <v>170</v>
      </c>
      <c r="AU1932" s="237" t="s">
        <v>84</v>
      </c>
      <c r="AV1932" s="13" t="s">
        <v>82</v>
      </c>
      <c r="AW1932" s="13" t="s">
        <v>35</v>
      </c>
      <c r="AX1932" s="13" t="s">
        <v>74</v>
      </c>
      <c r="AY1932" s="237" t="s">
        <v>158</v>
      </c>
    </row>
    <row r="1933" s="13" customFormat="1">
      <c r="A1933" s="13"/>
      <c r="B1933" s="228"/>
      <c r="C1933" s="229"/>
      <c r="D1933" s="221" t="s">
        <v>170</v>
      </c>
      <c r="E1933" s="230" t="s">
        <v>19</v>
      </c>
      <c r="F1933" s="231" t="s">
        <v>584</v>
      </c>
      <c r="G1933" s="229"/>
      <c r="H1933" s="230" t="s">
        <v>19</v>
      </c>
      <c r="I1933" s="232"/>
      <c r="J1933" s="229"/>
      <c r="K1933" s="229"/>
      <c r="L1933" s="233"/>
      <c r="M1933" s="234"/>
      <c r="N1933" s="235"/>
      <c r="O1933" s="235"/>
      <c r="P1933" s="235"/>
      <c r="Q1933" s="235"/>
      <c r="R1933" s="235"/>
      <c r="S1933" s="235"/>
      <c r="T1933" s="236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7" t="s">
        <v>170</v>
      </c>
      <c r="AU1933" s="237" t="s">
        <v>84</v>
      </c>
      <c r="AV1933" s="13" t="s">
        <v>82</v>
      </c>
      <c r="AW1933" s="13" t="s">
        <v>35</v>
      </c>
      <c r="AX1933" s="13" t="s">
        <v>74</v>
      </c>
      <c r="AY1933" s="237" t="s">
        <v>158</v>
      </c>
    </row>
    <row r="1934" s="14" customFormat="1">
      <c r="A1934" s="14"/>
      <c r="B1934" s="238"/>
      <c r="C1934" s="239"/>
      <c r="D1934" s="221" t="s">
        <v>170</v>
      </c>
      <c r="E1934" s="240" t="s">
        <v>19</v>
      </c>
      <c r="F1934" s="241" t="s">
        <v>850</v>
      </c>
      <c r="G1934" s="239"/>
      <c r="H1934" s="242">
        <v>7.7000000000000002</v>
      </c>
      <c r="I1934" s="243"/>
      <c r="J1934" s="239"/>
      <c r="K1934" s="239"/>
      <c r="L1934" s="244"/>
      <c r="M1934" s="245"/>
      <c r="N1934" s="246"/>
      <c r="O1934" s="246"/>
      <c r="P1934" s="246"/>
      <c r="Q1934" s="246"/>
      <c r="R1934" s="246"/>
      <c r="S1934" s="246"/>
      <c r="T1934" s="247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8" t="s">
        <v>170</v>
      </c>
      <c r="AU1934" s="248" t="s">
        <v>84</v>
      </c>
      <c r="AV1934" s="14" t="s">
        <v>84</v>
      </c>
      <c r="AW1934" s="14" t="s">
        <v>35</v>
      </c>
      <c r="AX1934" s="14" t="s">
        <v>74</v>
      </c>
      <c r="AY1934" s="248" t="s">
        <v>158</v>
      </c>
    </row>
    <row r="1935" s="14" customFormat="1">
      <c r="A1935" s="14"/>
      <c r="B1935" s="238"/>
      <c r="C1935" s="239"/>
      <c r="D1935" s="221" t="s">
        <v>170</v>
      </c>
      <c r="E1935" s="240" t="s">
        <v>19</v>
      </c>
      <c r="F1935" s="241" t="s">
        <v>1773</v>
      </c>
      <c r="G1935" s="239"/>
      <c r="H1935" s="242">
        <v>-1.5</v>
      </c>
      <c r="I1935" s="243"/>
      <c r="J1935" s="239"/>
      <c r="K1935" s="239"/>
      <c r="L1935" s="244"/>
      <c r="M1935" s="245"/>
      <c r="N1935" s="246"/>
      <c r="O1935" s="246"/>
      <c r="P1935" s="246"/>
      <c r="Q1935" s="246"/>
      <c r="R1935" s="246"/>
      <c r="S1935" s="246"/>
      <c r="T1935" s="247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48" t="s">
        <v>170</v>
      </c>
      <c r="AU1935" s="248" t="s">
        <v>84</v>
      </c>
      <c r="AV1935" s="14" t="s">
        <v>84</v>
      </c>
      <c r="AW1935" s="14" t="s">
        <v>35</v>
      </c>
      <c r="AX1935" s="14" t="s">
        <v>74</v>
      </c>
      <c r="AY1935" s="248" t="s">
        <v>158</v>
      </c>
    </row>
    <row r="1936" s="16" customFormat="1">
      <c r="A1936" s="16"/>
      <c r="B1936" s="261"/>
      <c r="C1936" s="262"/>
      <c r="D1936" s="221" t="s">
        <v>170</v>
      </c>
      <c r="E1936" s="263" t="s">
        <v>19</v>
      </c>
      <c r="F1936" s="264" t="s">
        <v>187</v>
      </c>
      <c r="G1936" s="262"/>
      <c r="H1936" s="265">
        <v>6.2000000000000002</v>
      </c>
      <c r="I1936" s="266"/>
      <c r="J1936" s="262"/>
      <c r="K1936" s="262"/>
      <c r="L1936" s="267"/>
      <c r="M1936" s="268"/>
      <c r="N1936" s="269"/>
      <c r="O1936" s="269"/>
      <c r="P1936" s="269"/>
      <c r="Q1936" s="269"/>
      <c r="R1936" s="269"/>
      <c r="S1936" s="269"/>
      <c r="T1936" s="270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T1936" s="271" t="s">
        <v>170</v>
      </c>
      <c r="AU1936" s="271" t="s">
        <v>84</v>
      </c>
      <c r="AV1936" s="16" t="s">
        <v>188</v>
      </c>
      <c r="AW1936" s="16" t="s">
        <v>35</v>
      </c>
      <c r="AX1936" s="16" t="s">
        <v>74</v>
      </c>
      <c r="AY1936" s="271" t="s">
        <v>158</v>
      </c>
    </row>
    <row r="1937" s="13" customFormat="1">
      <c r="A1937" s="13"/>
      <c r="B1937" s="228"/>
      <c r="C1937" s="229"/>
      <c r="D1937" s="221" t="s">
        <v>170</v>
      </c>
      <c r="E1937" s="230" t="s">
        <v>19</v>
      </c>
      <c r="F1937" s="231" t="s">
        <v>586</v>
      </c>
      <c r="G1937" s="229"/>
      <c r="H1937" s="230" t="s">
        <v>19</v>
      </c>
      <c r="I1937" s="232"/>
      <c r="J1937" s="229"/>
      <c r="K1937" s="229"/>
      <c r="L1937" s="233"/>
      <c r="M1937" s="234"/>
      <c r="N1937" s="235"/>
      <c r="O1937" s="235"/>
      <c r="P1937" s="235"/>
      <c r="Q1937" s="235"/>
      <c r="R1937" s="235"/>
      <c r="S1937" s="235"/>
      <c r="T1937" s="236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7" t="s">
        <v>170</v>
      </c>
      <c r="AU1937" s="237" t="s">
        <v>84</v>
      </c>
      <c r="AV1937" s="13" t="s">
        <v>82</v>
      </c>
      <c r="AW1937" s="13" t="s">
        <v>35</v>
      </c>
      <c r="AX1937" s="13" t="s">
        <v>74</v>
      </c>
      <c r="AY1937" s="237" t="s">
        <v>158</v>
      </c>
    </row>
    <row r="1938" s="14" customFormat="1">
      <c r="A1938" s="14"/>
      <c r="B1938" s="238"/>
      <c r="C1938" s="239"/>
      <c r="D1938" s="221" t="s">
        <v>170</v>
      </c>
      <c r="E1938" s="240" t="s">
        <v>19</v>
      </c>
      <c r="F1938" s="241" t="s">
        <v>852</v>
      </c>
      <c r="G1938" s="239"/>
      <c r="H1938" s="242">
        <v>5.4000000000000004</v>
      </c>
      <c r="I1938" s="243"/>
      <c r="J1938" s="239"/>
      <c r="K1938" s="239"/>
      <c r="L1938" s="244"/>
      <c r="M1938" s="245"/>
      <c r="N1938" s="246"/>
      <c r="O1938" s="246"/>
      <c r="P1938" s="246"/>
      <c r="Q1938" s="246"/>
      <c r="R1938" s="246"/>
      <c r="S1938" s="246"/>
      <c r="T1938" s="247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48" t="s">
        <v>170</v>
      </c>
      <c r="AU1938" s="248" t="s">
        <v>84</v>
      </c>
      <c r="AV1938" s="14" t="s">
        <v>84</v>
      </c>
      <c r="AW1938" s="14" t="s">
        <v>35</v>
      </c>
      <c r="AX1938" s="14" t="s">
        <v>74</v>
      </c>
      <c r="AY1938" s="248" t="s">
        <v>158</v>
      </c>
    </row>
    <row r="1939" s="14" customFormat="1">
      <c r="A1939" s="14"/>
      <c r="B1939" s="238"/>
      <c r="C1939" s="239"/>
      <c r="D1939" s="221" t="s">
        <v>170</v>
      </c>
      <c r="E1939" s="240" t="s">
        <v>19</v>
      </c>
      <c r="F1939" s="241" t="s">
        <v>1774</v>
      </c>
      <c r="G1939" s="239"/>
      <c r="H1939" s="242">
        <v>-0.69999999999999996</v>
      </c>
      <c r="I1939" s="243"/>
      <c r="J1939" s="239"/>
      <c r="K1939" s="239"/>
      <c r="L1939" s="244"/>
      <c r="M1939" s="245"/>
      <c r="N1939" s="246"/>
      <c r="O1939" s="246"/>
      <c r="P1939" s="246"/>
      <c r="Q1939" s="246"/>
      <c r="R1939" s="246"/>
      <c r="S1939" s="246"/>
      <c r="T1939" s="247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48" t="s">
        <v>170</v>
      </c>
      <c r="AU1939" s="248" t="s">
        <v>84</v>
      </c>
      <c r="AV1939" s="14" t="s">
        <v>84</v>
      </c>
      <c r="AW1939" s="14" t="s">
        <v>35</v>
      </c>
      <c r="AX1939" s="14" t="s">
        <v>74</v>
      </c>
      <c r="AY1939" s="248" t="s">
        <v>158</v>
      </c>
    </row>
    <row r="1940" s="16" customFormat="1">
      <c r="A1940" s="16"/>
      <c r="B1940" s="261"/>
      <c r="C1940" s="262"/>
      <c r="D1940" s="221" t="s">
        <v>170</v>
      </c>
      <c r="E1940" s="263" t="s">
        <v>19</v>
      </c>
      <c r="F1940" s="264" t="s">
        <v>187</v>
      </c>
      <c r="G1940" s="262"/>
      <c r="H1940" s="265">
        <v>4.7000000000000002</v>
      </c>
      <c r="I1940" s="266"/>
      <c r="J1940" s="262"/>
      <c r="K1940" s="262"/>
      <c r="L1940" s="267"/>
      <c r="M1940" s="268"/>
      <c r="N1940" s="269"/>
      <c r="O1940" s="269"/>
      <c r="P1940" s="269"/>
      <c r="Q1940" s="269"/>
      <c r="R1940" s="269"/>
      <c r="S1940" s="269"/>
      <c r="T1940" s="270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T1940" s="271" t="s">
        <v>170</v>
      </c>
      <c r="AU1940" s="271" t="s">
        <v>84</v>
      </c>
      <c r="AV1940" s="16" t="s">
        <v>188</v>
      </c>
      <c r="AW1940" s="16" t="s">
        <v>35</v>
      </c>
      <c r="AX1940" s="16" t="s">
        <v>74</v>
      </c>
      <c r="AY1940" s="271" t="s">
        <v>158</v>
      </c>
    </row>
    <row r="1941" s="15" customFormat="1">
      <c r="A1941" s="15"/>
      <c r="B1941" s="249"/>
      <c r="C1941" s="250"/>
      <c r="D1941" s="221" t="s">
        <v>170</v>
      </c>
      <c r="E1941" s="251" t="s">
        <v>19</v>
      </c>
      <c r="F1941" s="252" t="s">
        <v>175</v>
      </c>
      <c r="G1941" s="250"/>
      <c r="H1941" s="253">
        <v>10.900000000000002</v>
      </c>
      <c r="I1941" s="254"/>
      <c r="J1941" s="250"/>
      <c r="K1941" s="250"/>
      <c r="L1941" s="255"/>
      <c r="M1941" s="256"/>
      <c r="N1941" s="257"/>
      <c r="O1941" s="257"/>
      <c r="P1941" s="257"/>
      <c r="Q1941" s="257"/>
      <c r="R1941" s="257"/>
      <c r="S1941" s="257"/>
      <c r="T1941" s="258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59" t="s">
        <v>170</v>
      </c>
      <c r="AU1941" s="259" t="s">
        <v>84</v>
      </c>
      <c r="AV1941" s="15" t="s">
        <v>165</v>
      </c>
      <c r="AW1941" s="15" t="s">
        <v>35</v>
      </c>
      <c r="AX1941" s="15" t="s">
        <v>82</v>
      </c>
      <c r="AY1941" s="259" t="s">
        <v>158</v>
      </c>
    </row>
    <row r="1942" s="2" customFormat="1" ht="24.15" customHeight="1">
      <c r="A1942" s="41"/>
      <c r="B1942" s="42"/>
      <c r="C1942" s="208" t="s">
        <v>1775</v>
      </c>
      <c r="D1942" s="208" t="s">
        <v>160</v>
      </c>
      <c r="E1942" s="209" t="s">
        <v>1776</v>
      </c>
      <c r="F1942" s="210" t="s">
        <v>1777</v>
      </c>
      <c r="G1942" s="211" t="s">
        <v>224</v>
      </c>
      <c r="H1942" s="212">
        <v>2.0800000000000001</v>
      </c>
      <c r="I1942" s="213"/>
      <c r="J1942" s="214">
        <f>ROUND(I1942*H1942,2)</f>
        <v>0</v>
      </c>
      <c r="K1942" s="210" t="s">
        <v>164</v>
      </c>
      <c r="L1942" s="47"/>
      <c r="M1942" s="215" t="s">
        <v>19</v>
      </c>
      <c r="N1942" s="216" t="s">
        <v>45</v>
      </c>
      <c r="O1942" s="87"/>
      <c r="P1942" s="217">
        <f>O1942*H1942</f>
        <v>0</v>
      </c>
      <c r="Q1942" s="217">
        <v>0</v>
      </c>
      <c r="R1942" s="217">
        <f>Q1942*H1942</f>
        <v>0</v>
      </c>
      <c r="S1942" s="217">
        <v>0</v>
      </c>
      <c r="T1942" s="218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19" t="s">
        <v>290</v>
      </c>
      <c r="AT1942" s="219" t="s">
        <v>160</v>
      </c>
      <c r="AU1942" s="219" t="s">
        <v>84</v>
      </c>
      <c r="AY1942" s="20" t="s">
        <v>158</v>
      </c>
      <c r="BE1942" s="220">
        <f>IF(N1942="základní",J1942,0)</f>
        <v>0</v>
      </c>
      <c r="BF1942" s="220">
        <f>IF(N1942="snížená",J1942,0)</f>
        <v>0</v>
      </c>
      <c r="BG1942" s="220">
        <f>IF(N1942="zákl. přenesená",J1942,0)</f>
        <v>0</v>
      </c>
      <c r="BH1942" s="220">
        <f>IF(N1942="sníž. přenesená",J1942,0)</f>
        <v>0</v>
      </c>
      <c r="BI1942" s="220">
        <f>IF(N1942="nulová",J1942,0)</f>
        <v>0</v>
      </c>
      <c r="BJ1942" s="20" t="s">
        <v>82</v>
      </c>
      <c r="BK1942" s="220">
        <f>ROUND(I1942*H1942,2)</f>
        <v>0</v>
      </c>
      <c r="BL1942" s="20" t="s">
        <v>290</v>
      </c>
      <c r="BM1942" s="219" t="s">
        <v>1778</v>
      </c>
    </row>
    <row r="1943" s="2" customFormat="1">
      <c r="A1943" s="41"/>
      <c r="B1943" s="42"/>
      <c r="C1943" s="43"/>
      <c r="D1943" s="221" t="s">
        <v>167</v>
      </c>
      <c r="E1943" s="43"/>
      <c r="F1943" s="222" t="s">
        <v>1777</v>
      </c>
      <c r="G1943" s="43"/>
      <c r="H1943" s="43"/>
      <c r="I1943" s="223"/>
      <c r="J1943" s="43"/>
      <c r="K1943" s="43"/>
      <c r="L1943" s="47"/>
      <c r="M1943" s="224"/>
      <c r="N1943" s="225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167</v>
      </c>
      <c r="AU1943" s="20" t="s">
        <v>84</v>
      </c>
    </row>
    <row r="1944" s="2" customFormat="1">
      <c r="A1944" s="41"/>
      <c r="B1944" s="42"/>
      <c r="C1944" s="43"/>
      <c r="D1944" s="226" t="s">
        <v>168</v>
      </c>
      <c r="E1944" s="43"/>
      <c r="F1944" s="227" t="s">
        <v>1779</v>
      </c>
      <c r="G1944" s="43"/>
      <c r="H1944" s="43"/>
      <c r="I1944" s="223"/>
      <c r="J1944" s="43"/>
      <c r="K1944" s="43"/>
      <c r="L1944" s="47"/>
      <c r="M1944" s="224"/>
      <c r="N1944" s="225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168</v>
      </c>
      <c r="AU1944" s="20" t="s">
        <v>84</v>
      </c>
    </row>
    <row r="1945" s="2" customFormat="1" ht="24.15" customHeight="1">
      <c r="A1945" s="41"/>
      <c r="B1945" s="42"/>
      <c r="C1945" s="208" t="s">
        <v>1780</v>
      </c>
      <c r="D1945" s="208" t="s">
        <v>160</v>
      </c>
      <c r="E1945" s="209" t="s">
        <v>1781</v>
      </c>
      <c r="F1945" s="210" t="s">
        <v>1782</v>
      </c>
      <c r="G1945" s="211" t="s">
        <v>224</v>
      </c>
      <c r="H1945" s="212">
        <v>2.0800000000000001</v>
      </c>
      <c r="I1945" s="213"/>
      <c r="J1945" s="214">
        <f>ROUND(I1945*H1945,2)</f>
        <v>0</v>
      </c>
      <c r="K1945" s="210" t="s">
        <v>164</v>
      </c>
      <c r="L1945" s="47"/>
      <c r="M1945" s="215" t="s">
        <v>19</v>
      </c>
      <c r="N1945" s="216" t="s">
        <v>45</v>
      </c>
      <c r="O1945" s="87"/>
      <c r="P1945" s="217">
        <f>O1945*H1945</f>
        <v>0</v>
      </c>
      <c r="Q1945" s="217">
        <v>0</v>
      </c>
      <c r="R1945" s="217">
        <f>Q1945*H1945</f>
        <v>0</v>
      </c>
      <c r="S1945" s="217">
        <v>0</v>
      </c>
      <c r="T1945" s="218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19" t="s">
        <v>290</v>
      </c>
      <c r="AT1945" s="219" t="s">
        <v>160</v>
      </c>
      <c r="AU1945" s="219" t="s">
        <v>84</v>
      </c>
      <c r="AY1945" s="20" t="s">
        <v>158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82</v>
      </c>
      <c r="BK1945" s="220">
        <f>ROUND(I1945*H1945,2)</f>
        <v>0</v>
      </c>
      <c r="BL1945" s="20" t="s">
        <v>290</v>
      </c>
      <c r="BM1945" s="219" t="s">
        <v>1783</v>
      </c>
    </row>
    <row r="1946" s="2" customFormat="1">
      <c r="A1946" s="41"/>
      <c r="B1946" s="42"/>
      <c r="C1946" s="43"/>
      <c r="D1946" s="221" t="s">
        <v>167</v>
      </c>
      <c r="E1946" s="43"/>
      <c r="F1946" s="222" t="s">
        <v>1782</v>
      </c>
      <c r="G1946" s="43"/>
      <c r="H1946" s="43"/>
      <c r="I1946" s="223"/>
      <c r="J1946" s="43"/>
      <c r="K1946" s="43"/>
      <c r="L1946" s="47"/>
      <c r="M1946" s="224"/>
      <c r="N1946" s="225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167</v>
      </c>
      <c r="AU1946" s="20" t="s">
        <v>84</v>
      </c>
    </row>
    <row r="1947" s="2" customFormat="1">
      <c r="A1947" s="41"/>
      <c r="B1947" s="42"/>
      <c r="C1947" s="43"/>
      <c r="D1947" s="226" t="s">
        <v>168</v>
      </c>
      <c r="E1947" s="43"/>
      <c r="F1947" s="227" t="s">
        <v>1784</v>
      </c>
      <c r="G1947" s="43"/>
      <c r="H1947" s="43"/>
      <c r="I1947" s="223"/>
      <c r="J1947" s="43"/>
      <c r="K1947" s="43"/>
      <c r="L1947" s="47"/>
      <c r="M1947" s="224"/>
      <c r="N1947" s="225"/>
      <c r="O1947" s="87"/>
      <c r="P1947" s="87"/>
      <c r="Q1947" s="87"/>
      <c r="R1947" s="87"/>
      <c r="S1947" s="87"/>
      <c r="T1947" s="88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T1947" s="20" t="s">
        <v>168</v>
      </c>
      <c r="AU1947" s="20" t="s">
        <v>84</v>
      </c>
    </row>
    <row r="1948" s="12" customFormat="1" ht="22.8" customHeight="1">
      <c r="A1948" s="12"/>
      <c r="B1948" s="192"/>
      <c r="C1948" s="193"/>
      <c r="D1948" s="194" t="s">
        <v>73</v>
      </c>
      <c r="E1948" s="206" t="s">
        <v>1785</v>
      </c>
      <c r="F1948" s="206" t="s">
        <v>1786</v>
      </c>
      <c r="G1948" s="193"/>
      <c r="H1948" s="193"/>
      <c r="I1948" s="196"/>
      <c r="J1948" s="207">
        <f>BK1948</f>
        <v>0</v>
      </c>
      <c r="K1948" s="193"/>
      <c r="L1948" s="198"/>
      <c r="M1948" s="199"/>
      <c r="N1948" s="200"/>
      <c r="O1948" s="200"/>
      <c r="P1948" s="201">
        <f>SUM(P1949:P2150)</f>
        <v>0</v>
      </c>
      <c r="Q1948" s="200"/>
      <c r="R1948" s="201">
        <f>SUM(R1949:R2150)</f>
        <v>3.1117221499999999</v>
      </c>
      <c r="S1948" s="200"/>
      <c r="T1948" s="202">
        <f>SUM(T1949:T2150)</f>
        <v>0</v>
      </c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R1948" s="203" t="s">
        <v>84</v>
      </c>
      <c r="AT1948" s="204" t="s">
        <v>73</v>
      </c>
      <c r="AU1948" s="204" t="s">
        <v>82</v>
      </c>
      <c r="AY1948" s="203" t="s">
        <v>158</v>
      </c>
      <c r="BK1948" s="205">
        <f>SUM(BK1949:BK2150)</f>
        <v>0</v>
      </c>
    </row>
    <row r="1949" s="2" customFormat="1" ht="16.5" customHeight="1">
      <c r="A1949" s="41"/>
      <c r="B1949" s="42"/>
      <c r="C1949" s="208" t="s">
        <v>1787</v>
      </c>
      <c r="D1949" s="208" t="s">
        <v>160</v>
      </c>
      <c r="E1949" s="209" t="s">
        <v>1788</v>
      </c>
      <c r="F1949" s="210" t="s">
        <v>1789</v>
      </c>
      <c r="G1949" s="211" t="s">
        <v>105</v>
      </c>
      <c r="H1949" s="212">
        <v>107.67</v>
      </c>
      <c r="I1949" s="213"/>
      <c r="J1949" s="214">
        <f>ROUND(I1949*H1949,2)</f>
        <v>0</v>
      </c>
      <c r="K1949" s="210" t="s">
        <v>164</v>
      </c>
      <c r="L1949" s="47"/>
      <c r="M1949" s="215" t="s">
        <v>19</v>
      </c>
      <c r="N1949" s="216" t="s">
        <v>45</v>
      </c>
      <c r="O1949" s="87"/>
      <c r="P1949" s="217">
        <f>O1949*H1949</f>
        <v>0</v>
      </c>
      <c r="Q1949" s="217">
        <v>0.00029999999999999997</v>
      </c>
      <c r="R1949" s="217">
        <f>Q1949*H1949</f>
        <v>0.032300999999999996</v>
      </c>
      <c r="S1949" s="217">
        <v>0</v>
      </c>
      <c r="T1949" s="218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19" t="s">
        <v>290</v>
      </c>
      <c r="AT1949" s="219" t="s">
        <v>160</v>
      </c>
      <c r="AU1949" s="219" t="s">
        <v>84</v>
      </c>
      <c r="AY1949" s="20" t="s">
        <v>158</v>
      </c>
      <c r="BE1949" s="220">
        <f>IF(N1949="základní",J1949,0)</f>
        <v>0</v>
      </c>
      <c r="BF1949" s="220">
        <f>IF(N1949="snížená",J1949,0)</f>
        <v>0</v>
      </c>
      <c r="BG1949" s="220">
        <f>IF(N1949="zákl. přenesená",J1949,0)</f>
        <v>0</v>
      </c>
      <c r="BH1949" s="220">
        <f>IF(N1949="sníž. přenesená",J1949,0)</f>
        <v>0</v>
      </c>
      <c r="BI1949" s="220">
        <f>IF(N1949="nulová",J1949,0)</f>
        <v>0</v>
      </c>
      <c r="BJ1949" s="20" t="s">
        <v>82</v>
      </c>
      <c r="BK1949" s="220">
        <f>ROUND(I1949*H1949,2)</f>
        <v>0</v>
      </c>
      <c r="BL1949" s="20" t="s">
        <v>290</v>
      </c>
      <c r="BM1949" s="219" t="s">
        <v>1790</v>
      </c>
    </row>
    <row r="1950" s="2" customFormat="1">
      <c r="A1950" s="41"/>
      <c r="B1950" s="42"/>
      <c r="C1950" s="43"/>
      <c r="D1950" s="221" t="s">
        <v>167</v>
      </c>
      <c r="E1950" s="43"/>
      <c r="F1950" s="222" t="s">
        <v>1789</v>
      </c>
      <c r="G1950" s="43"/>
      <c r="H1950" s="43"/>
      <c r="I1950" s="223"/>
      <c r="J1950" s="43"/>
      <c r="K1950" s="43"/>
      <c r="L1950" s="47"/>
      <c r="M1950" s="224"/>
      <c r="N1950" s="225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167</v>
      </c>
      <c r="AU1950" s="20" t="s">
        <v>84</v>
      </c>
    </row>
    <row r="1951" s="2" customFormat="1">
      <c r="A1951" s="41"/>
      <c r="B1951" s="42"/>
      <c r="C1951" s="43"/>
      <c r="D1951" s="226" t="s">
        <v>168</v>
      </c>
      <c r="E1951" s="43"/>
      <c r="F1951" s="227" t="s">
        <v>1791</v>
      </c>
      <c r="G1951" s="43"/>
      <c r="H1951" s="43"/>
      <c r="I1951" s="223"/>
      <c r="J1951" s="43"/>
      <c r="K1951" s="43"/>
      <c r="L1951" s="47"/>
      <c r="M1951" s="224"/>
      <c r="N1951" s="225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168</v>
      </c>
      <c r="AU1951" s="20" t="s">
        <v>84</v>
      </c>
    </row>
    <row r="1952" s="13" customFormat="1">
      <c r="A1952" s="13"/>
      <c r="B1952" s="228"/>
      <c r="C1952" s="229"/>
      <c r="D1952" s="221" t="s">
        <v>170</v>
      </c>
      <c r="E1952" s="230" t="s">
        <v>19</v>
      </c>
      <c r="F1952" s="231" t="s">
        <v>1792</v>
      </c>
      <c r="G1952" s="229"/>
      <c r="H1952" s="230" t="s">
        <v>19</v>
      </c>
      <c r="I1952" s="232"/>
      <c r="J1952" s="229"/>
      <c r="K1952" s="229"/>
      <c r="L1952" s="233"/>
      <c r="M1952" s="234"/>
      <c r="N1952" s="235"/>
      <c r="O1952" s="235"/>
      <c r="P1952" s="235"/>
      <c r="Q1952" s="235"/>
      <c r="R1952" s="235"/>
      <c r="S1952" s="235"/>
      <c r="T1952" s="236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7" t="s">
        <v>170</v>
      </c>
      <c r="AU1952" s="237" t="s">
        <v>84</v>
      </c>
      <c r="AV1952" s="13" t="s">
        <v>82</v>
      </c>
      <c r="AW1952" s="13" t="s">
        <v>35</v>
      </c>
      <c r="AX1952" s="13" t="s">
        <v>74</v>
      </c>
      <c r="AY1952" s="237" t="s">
        <v>158</v>
      </c>
    </row>
    <row r="1953" s="14" customFormat="1">
      <c r="A1953" s="14"/>
      <c r="B1953" s="238"/>
      <c r="C1953" s="239"/>
      <c r="D1953" s="221" t="s">
        <v>170</v>
      </c>
      <c r="E1953" s="240" t="s">
        <v>19</v>
      </c>
      <c r="F1953" s="241" t="s">
        <v>1793</v>
      </c>
      <c r="G1953" s="239"/>
      <c r="H1953" s="242">
        <v>75.569999999999993</v>
      </c>
      <c r="I1953" s="243"/>
      <c r="J1953" s="239"/>
      <c r="K1953" s="239"/>
      <c r="L1953" s="244"/>
      <c r="M1953" s="245"/>
      <c r="N1953" s="246"/>
      <c r="O1953" s="246"/>
      <c r="P1953" s="246"/>
      <c r="Q1953" s="246"/>
      <c r="R1953" s="246"/>
      <c r="S1953" s="246"/>
      <c r="T1953" s="247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48" t="s">
        <v>170</v>
      </c>
      <c r="AU1953" s="248" t="s">
        <v>84</v>
      </c>
      <c r="AV1953" s="14" t="s">
        <v>84</v>
      </c>
      <c r="AW1953" s="14" t="s">
        <v>35</v>
      </c>
      <c r="AX1953" s="14" t="s">
        <v>74</v>
      </c>
      <c r="AY1953" s="248" t="s">
        <v>158</v>
      </c>
    </row>
    <row r="1954" s="16" customFormat="1">
      <c r="A1954" s="16"/>
      <c r="B1954" s="261"/>
      <c r="C1954" s="262"/>
      <c r="D1954" s="221" t="s">
        <v>170</v>
      </c>
      <c r="E1954" s="263" t="s">
        <v>19</v>
      </c>
      <c r="F1954" s="264" t="s">
        <v>187</v>
      </c>
      <c r="G1954" s="262"/>
      <c r="H1954" s="265">
        <v>75.569999999999993</v>
      </c>
      <c r="I1954" s="266"/>
      <c r="J1954" s="262"/>
      <c r="K1954" s="262"/>
      <c r="L1954" s="267"/>
      <c r="M1954" s="268"/>
      <c r="N1954" s="269"/>
      <c r="O1954" s="269"/>
      <c r="P1954" s="269"/>
      <c r="Q1954" s="269"/>
      <c r="R1954" s="269"/>
      <c r="S1954" s="269"/>
      <c r="T1954" s="270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71" t="s">
        <v>170</v>
      </c>
      <c r="AU1954" s="271" t="s">
        <v>84</v>
      </c>
      <c r="AV1954" s="16" t="s">
        <v>188</v>
      </c>
      <c r="AW1954" s="16" t="s">
        <v>35</v>
      </c>
      <c r="AX1954" s="16" t="s">
        <v>74</v>
      </c>
      <c r="AY1954" s="271" t="s">
        <v>158</v>
      </c>
    </row>
    <row r="1955" s="13" customFormat="1">
      <c r="A1955" s="13"/>
      <c r="B1955" s="228"/>
      <c r="C1955" s="229"/>
      <c r="D1955" s="221" t="s">
        <v>170</v>
      </c>
      <c r="E1955" s="230" t="s">
        <v>19</v>
      </c>
      <c r="F1955" s="231" t="s">
        <v>1794</v>
      </c>
      <c r="G1955" s="229"/>
      <c r="H1955" s="230" t="s">
        <v>19</v>
      </c>
      <c r="I1955" s="232"/>
      <c r="J1955" s="229"/>
      <c r="K1955" s="229"/>
      <c r="L1955" s="233"/>
      <c r="M1955" s="234"/>
      <c r="N1955" s="235"/>
      <c r="O1955" s="235"/>
      <c r="P1955" s="235"/>
      <c r="Q1955" s="235"/>
      <c r="R1955" s="235"/>
      <c r="S1955" s="235"/>
      <c r="T1955" s="236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7" t="s">
        <v>170</v>
      </c>
      <c r="AU1955" s="237" t="s">
        <v>84</v>
      </c>
      <c r="AV1955" s="13" t="s">
        <v>82</v>
      </c>
      <c r="AW1955" s="13" t="s">
        <v>35</v>
      </c>
      <c r="AX1955" s="13" t="s">
        <v>74</v>
      </c>
      <c r="AY1955" s="237" t="s">
        <v>158</v>
      </c>
    </row>
    <row r="1956" s="14" customFormat="1">
      <c r="A1956" s="14"/>
      <c r="B1956" s="238"/>
      <c r="C1956" s="239"/>
      <c r="D1956" s="221" t="s">
        <v>170</v>
      </c>
      <c r="E1956" s="240" t="s">
        <v>19</v>
      </c>
      <c r="F1956" s="241" t="s">
        <v>1795</v>
      </c>
      <c r="G1956" s="239"/>
      <c r="H1956" s="242">
        <v>16.677</v>
      </c>
      <c r="I1956" s="243"/>
      <c r="J1956" s="239"/>
      <c r="K1956" s="239"/>
      <c r="L1956" s="244"/>
      <c r="M1956" s="245"/>
      <c r="N1956" s="246"/>
      <c r="O1956" s="246"/>
      <c r="P1956" s="246"/>
      <c r="Q1956" s="246"/>
      <c r="R1956" s="246"/>
      <c r="S1956" s="246"/>
      <c r="T1956" s="247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8" t="s">
        <v>170</v>
      </c>
      <c r="AU1956" s="248" t="s">
        <v>84</v>
      </c>
      <c r="AV1956" s="14" t="s">
        <v>84</v>
      </c>
      <c r="AW1956" s="14" t="s">
        <v>35</v>
      </c>
      <c r="AX1956" s="14" t="s">
        <v>74</v>
      </c>
      <c r="AY1956" s="248" t="s">
        <v>158</v>
      </c>
    </row>
    <row r="1957" s="16" customFormat="1">
      <c r="A1957" s="16"/>
      <c r="B1957" s="261"/>
      <c r="C1957" s="262"/>
      <c r="D1957" s="221" t="s">
        <v>170</v>
      </c>
      <c r="E1957" s="263" t="s">
        <v>19</v>
      </c>
      <c r="F1957" s="264" t="s">
        <v>187</v>
      </c>
      <c r="G1957" s="262"/>
      <c r="H1957" s="265">
        <v>16.677</v>
      </c>
      <c r="I1957" s="266"/>
      <c r="J1957" s="262"/>
      <c r="K1957" s="262"/>
      <c r="L1957" s="267"/>
      <c r="M1957" s="268"/>
      <c r="N1957" s="269"/>
      <c r="O1957" s="269"/>
      <c r="P1957" s="269"/>
      <c r="Q1957" s="269"/>
      <c r="R1957" s="269"/>
      <c r="S1957" s="269"/>
      <c r="T1957" s="270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71" t="s">
        <v>170</v>
      </c>
      <c r="AU1957" s="271" t="s">
        <v>84</v>
      </c>
      <c r="AV1957" s="16" t="s">
        <v>188</v>
      </c>
      <c r="AW1957" s="16" t="s">
        <v>35</v>
      </c>
      <c r="AX1957" s="16" t="s">
        <v>74</v>
      </c>
      <c r="AY1957" s="271" t="s">
        <v>158</v>
      </c>
    </row>
    <row r="1958" s="13" customFormat="1">
      <c r="A1958" s="13"/>
      <c r="B1958" s="228"/>
      <c r="C1958" s="229"/>
      <c r="D1958" s="221" t="s">
        <v>170</v>
      </c>
      <c r="E1958" s="230" t="s">
        <v>19</v>
      </c>
      <c r="F1958" s="231" t="s">
        <v>1796</v>
      </c>
      <c r="G1958" s="229"/>
      <c r="H1958" s="230" t="s">
        <v>19</v>
      </c>
      <c r="I1958" s="232"/>
      <c r="J1958" s="229"/>
      <c r="K1958" s="229"/>
      <c r="L1958" s="233"/>
      <c r="M1958" s="234"/>
      <c r="N1958" s="235"/>
      <c r="O1958" s="235"/>
      <c r="P1958" s="235"/>
      <c r="Q1958" s="235"/>
      <c r="R1958" s="235"/>
      <c r="S1958" s="235"/>
      <c r="T1958" s="236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7" t="s">
        <v>170</v>
      </c>
      <c r="AU1958" s="237" t="s">
        <v>84</v>
      </c>
      <c r="AV1958" s="13" t="s">
        <v>82</v>
      </c>
      <c r="AW1958" s="13" t="s">
        <v>35</v>
      </c>
      <c r="AX1958" s="13" t="s">
        <v>74</v>
      </c>
      <c r="AY1958" s="237" t="s">
        <v>158</v>
      </c>
    </row>
    <row r="1959" s="14" customFormat="1">
      <c r="A1959" s="14"/>
      <c r="B1959" s="238"/>
      <c r="C1959" s="239"/>
      <c r="D1959" s="221" t="s">
        <v>170</v>
      </c>
      <c r="E1959" s="240" t="s">
        <v>19</v>
      </c>
      <c r="F1959" s="241" t="s">
        <v>1797</v>
      </c>
      <c r="G1959" s="239"/>
      <c r="H1959" s="242">
        <v>0.98999999999999999</v>
      </c>
      <c r="I1959" s="243"/>
      <c r="J1959" s="239"/>
      <c r="K1959" s="239"/>
      <c r="L1959" s="244"/>
      <c r="M1959" s="245"/>
      <c r="N1959" s="246"/>
      <c r="O1959" s="246"/>
      <c r="P1959" s="246"/>
      <c r="Q1959" s="246"/>
      <c r="R1959" s="246"/>
      <c r="S1959" s="246"/>
      <c r="T1959" s="247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48" t="s">
        <v>170</v>
      </c>
      <c r="AU1959" s="248" t="s">
        <v>84</v>
      </c>
      <c r="AV1959" s="14" t="s">
        <v>84</v>
      </c>
      <c r="AW1959" s="14" t="s">
        <v>35</v>
      </c>
      <c r="AX1959" s="14" t="s">
        <v>74</v>
      </c>
      <c r="AY1959" s="248" t="s">
        <v>158</v>
      </c>
    </row>
    <row r="1960" s="14" customFormat="1">
      <c r="A1960" s="14"/>
      <c r="B1960" s="238"/>
      <c r="C1960" s="239"/>
      <c r="D1960" s="221" t="s">
        <v>170</v>
      </c>
      <c r="E1960" s="240" t="s">
        <v>19</v>
      </c>
      <c r="F1960" s="241" t="s">
        <v>1798</v>
      </c>
      <c r="G1960" s="239"/>
      <c r="H1960" s="242">
        <v>0.81000000000000005</v>
      </c>
      <c r="I1960" s="243"/>
      <c r="J1960" s="239"/>
      <c r="K1960" s="239"/>
      <c r="L1960" s="244"/>
      <c r="M1960" s="245"/>
      <c r="N1960" s="246"/>
      <c r="O1960" s="246"/>
      <c r="P1960" s="246"/>
      <c r="Q1960" s="246"/>
      <c r="R1960" s="246"/>
      <c r="S1960" s="246"/>
      <c r="T1960" s="247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48" t="s">
        <v>170</v>
      </c>
      <c r="AU1960" s="248" t="s">
        <v>84</v>
      </c>
      <c r="AV1960" s="14" t="s">
        <v>84</v>
      </c>
      <c r="AW1960" s="14" t="s">
        <v>35</v>
      </c>
      <c r="AX1960" s="14" t="s">
        <v>74</v>
      </c>
      <c r="AY1960" s="248" t="s">
        <v>158</v>
      </c>
    </row>
    <row r="1961" s="16" customFormat="1">
      <c r="A1961" s="16"/>
      <c r="B1961" s="261"/>
      <c r="C1961" s="262"/>
      <c r="D1961" s="221" t="s">
        <v>170</v>
      </c>
      <c r="E1961" s="263" t="s">
        <v>19</v>
      </c>
      <c r="F1961" s="264" t="s">
        <v>187</v>
      </c>
      <c r="G1961" s="262"/>
      <c r="H1961" s="265">
        <v>1.8</v>
      </c>
      <c r="I1961" s="266"/>
      <c r="J1961" s="262"/>
      <c r="K1961" s="262"/>
      <c r="L1961" s="267"/>
      <c r="M1961" s="268"/>
      <c r="N1961" s="269"/>
      <c r="O1961" s="269"/>
      <c r="P1961" s="269"/>
      <c r="Q1961" s="269"/>
      <c r="R1961" s="269"/>
      <c r="S1961" s="269"/>
      <c r="T1961" s="270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T1961" s="271" t="s">
        <v>170</v>
      </c>
      <c r="AU1961" s="271" t="s">
        <v>84</v>
      </c>
      <c r="AV1961" s="16" t="s">
        <v>188</v>
      </c>
      <c r="AW1961" s="16" t="s">
        <v>35</v>
      </c>
      <c r="AX1961" s="16" t="s">
        <v>74</v>
      </c>
      <c r="AY1961" s="271" t="s">
        <v>158</v>
      </c>
    </row>
    <row r="1962" s="13" customFormat="1">
      <c r="A1962" s="13"/>
      <c r="B1962" s="228"/>
      <c r="C1962" s="229"/>
      <c r="D1962" s="221" t="s">
        <v>170</v>
      </c>
      <c r="E1962" s="230" t="s">
        <v>19</v>
      </c>
      <c r="F1962" s="231" t="s">
        <v>1799</v>
      </c>
      <c r="G1962" s="229"/>
      <c r="H1962" s="230" t="s">
        <v>19</v>
      </c>
      <c r="I1962" s="232"/>
      <c r="J1962" s="229"/>
      <c r="K1962" s="229"/>
      <c r="L1962" s="233"/>
      <c r="M1962" s="234"/>
      <c r="N1962" s="235"/>
      <c r="O1962" s="235"/>
      <c r="P1962" s="235"/>
      <c r="Q1962" s="235"/>
      <c r="R1962" s="235"/>
      <c r="S1962" s="235"/>
      <c r="T1962" s="236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7" t="s">
        <v>170</v>
      </c>
      <c r="AU1962" s="237" t="s">
        <v>84</v>
      </c>
      <c r="AV1962" s="13" t="s">
        <v>82</v>
      </c>
      <c r="AW1962" s="13" t="s">
        <v>35</v>
      </c>
      <c r="AX1962" s="13" t="s">
        <v>74</v>
      </c>
      <c r="AY1962" s="237" t="s">
        <v>158</v>
      </c>
    </row>
    <row r="1963" s="14" customFormat="1">
      <c r="A1963" s="14"/>
      <c r="B1963" s="238"/>
      <c r="C1963" s="239"/>
      <c r="D1963" s="221" t="s">
        <v>170</v>
      </c>
      <c r="E1963" s="240" t="s">
        <v>19</v>
      </c>
      <c r="F1963" s="241" t="s">
        <v>1800</v>
      </c>
      <c r="G1963" s="239"/>
      <c r="H1963" s="242">
        <v>5.3700000000000001</v>
      </c>
      <c r="I1963" s="243"/>
      <c r="J1963" s="239"/>
      <c r="K1963" s="239"/>
      <c r="L1963" s="244"/>
      <c r="M1963" s="245"/>
      <c r="N1963" s="246"/>
      <c r="O1963" s="246"/>
      <c r="P1963" s="246"/>
      <c r="Q1963" s="246"/>
      <c r="R1963" s="246"/>
      <c r="S1963" s="246"/>
      <c r="T1963" s="247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48" t="s">
        <v>170</v>
      </c>
      <c r="AU1963" s="248" t="s">
        <v>84</v>
      </c>
      <c r="AV1963" s="14" t="s">
        <v>84</v>
      </c>
      <c r="AW1963" s="14" t="s">
        <v>35</v>
      </c>
      <c r="AX1963" s="14" t="s">
        <v>74</v>
      </c>
      <c r="AY1963" s="248" t="s">
        <v>158</v>
      </c>
    </row>
    <row r="1964" s="14" customFormat="1">
      <c r="A1964" s="14"/>
      <c r="B1964" s="238"/>
      <c r="C1964" s="239"/>
      <c r="D1964" s="221" t="s">
        <v>170</v>
      </c>
      <c r="E1964" s="240" t="s">
        <v>19</v>
      </c>
      <c r="F1964" s="241" t="s">
        <v>1801</v>
      </c>
      <c r="G1964" s="239"/>
      <c r="H1964" s="242">
        <v>8.2530000000000001</v>
      </c>
      <c r="I1964" s="243"/>
      <c r="J1964" s="239"/>
      <c r="K1964" s="239"/>
      <c r="L1964" s="244"/>
      <c r="M1964" s="245"/>
      <c r="N1964" s="246"/>
      <c r="O1964" s="246"/>
      <c r="P1964" s="246"/>
      <c r="Q1964" s="246"/>
      <c r="R1964" s="246"/>
      <c r="S1964" s="246"/>
      <c r="T1964" s="247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48" t="s">
        <v>170</v>
      </c>
      <c r="AU1964" s="248" t="s">
        <v>84</v>
      </c>
      <c r="AV1964" s="14" t="s">
        <v>84</v>
      </c>
      <c r="AW1964" s="14" t="s">
        <v>35</v>
      </c>
      <c r="AX1964" s="14" t="s">
        <v>74</v>
      </c>
      <c r="AY1964" s="248" t="s">
        <v>158</v>
      </c>
    </row>
    <row r="1965" s="16" customFormat="1">
      <c r="A1965" s="16"/>
      <c r="B1965" s="261"/>
      <c r="C1965" s="262"/>
      <c r="D1965" s="221" t="s">
        <v>170</v>
      </c>
      <c r="E1965" s="263" t="s">
        <v>19</v>
      </c>
      <c r="F1965" s="264" t="s">
        <v>187</v>
      </c>
      <c r="G1965" s="262"/>
      <c r="H1965" s="265">
        <v>13.623000000000001</v>
      </c>
      <c r="I1965" s="266"/>
      <c r="J1965" s="262"/>
      <c r="K1965" s="262"/>
      <c r="L1965" s="267"/>
      <c r="M1965" s="268"/>
      <c r="N1965" s="269"/>
      <c r="O1965" s="269"/>
      <c r="P1965" s="269"/>
      <c r="Q1965" s="269"/>
      <c r="R1965" s="269"/>
      <c r="S1965" s="269"/>
      <c r="T1965" s="270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T1965" s="271" t="s">
        <v>170</v>
      </c>
      <c r="AU1965" s="271" t="s">
        <v>84</v>
      </c>
      <c r="AV1965" s="16" t="s">
        <v>188</v>
      </c>
      <c r="AW1965" s="16" t="s">
        <v>35</v>
      </c>
      <c r="AX1965" s="16" t="s">
        <v>74</v>
      </c>
      <c r="AY1965" s="271" t="s">
        <v>158</v>
      </c>
    </row>
    <row r="1966" s="15" customFormat="1">
      <c r="A1966" s="15"/>
      <c r="B1966" s="249"/>
      <c r="C1966" s="250"/>
      <c r="D1966" s="221" t="s">
        <v>170</v>
      </c>
      <c r="E1966" s="251" t="s">
        <v>19</v>
      </c>
      <c r="F1966" s="252" t="s">
        <v>175</v>
      </c>
      <c r="G1966" s="250"/>
      <c r="H1966" s="253">
        <v>107.66999999999999</v>
      </c>
      <c r="I1966" s="254"/>
      <c r="J1966" s="250"/>
      <c r="K1966" s="250"/>
      <c r="L1966" s="255"/>
      <c r="M1966" s="256"/>
      <c r="N1966" s="257"/>
      <c r="O1966" s="257"/>
      <c r="P1966" s="257"/>
      <c r="Q1966" s="257"/>
      <c r="R1966" s="257"/>
      <c r="S1966" s="257"/>
      <c r="T1966" s="258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59" t="s">
        <v>170</v>
      </c>
      <c r="AU1966" s="259" t="s">
        <v>84</v>
      </c>
      <c r="AV1966" s="15" t="s">
        <v>165</v>
      </c>
      <c r="AW1966" s="15" t="s">
        <v>35</v>
      </c>
      <c r="AX1966" s="15" t="s">
        <v>82</v>
      </c>
      <c r="AY1966" s="259" t="s">
        <v>158</v>
      </c>
    </row>
    <row r="1967" s="2" customFormat="1" ht="21.75" customHeight="1">
      <c r="A1967" s="41"/>
      <c r="B1967" s="42"/>
      <c r="C1967" s="208" t="s">
        <v>1802</v>
      </c>
      <c r="D1967" s="208" t="s">
        <v>160</v>
      </c>
      <c r="E1967" s="209" t="s">
        <v>1803</v>
      </c>
      <c r="F1967" s="210" t="s">
        <v>1804</v>
      </c>
      <c r="G1967" s="211" t="s">
        <v>105</v>
      </c>
      <c r="H1967" s="212">
        <v>32.100000000000001</v>
      </c>
      <c r="I1967" s="213"/>
      <c r="J1967" s="214">
        <f>ROUND(I1967*H1967,2)</f>
        <v>0</v>
      </c>
      <c r="K1967" s="210" t="s">
        <v>164</v>
      </c>
      <c r="L1967" s="47"/>
      <c r="M1967" s="215" t="s">
        <v>19</v>
      </c>
      <c r="N1967" s="216" t="s">
        <v>45</v>
      </c>
      <c r="O1967" s="87"/>
      <c r="P1967" s="217">
        <f>O1967*H1967</f>
        <v>0</v>
      </c>
      <c r="Q1967" s="217">
        <v>0.0044999999999999997</v>
      </c>
      <c r="R1967" s="217">
        <f>Q1967*H1967</f>
        <v>0.14445</v>
      </c>
      <c r="S1967" s="217">
        <v>0</v>
      </c>
      <c r="T1967" s="218">
        <f>S1967*H1967</f>
        <v>0</v>
      </c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R1967" s="219" t="s">
        <v>290</v>
      </c>
      <c r="AT1967" s="219" t="s">
        <v>160</v>
      </c>
      <c r="AU1967" s="219" t="s">
        <v>84</v>
      </c>
      <c r="AY1967" s="20" t="s">
        <v>158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82</v>
      </c>
      <c r="BK1967" s="220">
        <f>ROUND(I1967*H1967,2)</f>
        <v>0</v>
      </c>
      <c r="BL1967" s="20" t="s">
        <v>290</v>
      </c>
      <c r="BM1967" s="219" t="s">
        <v>1805</v>
      </c>
    </row>
    <row r="1968" s="2" customFormat="1">
      <c r="A1968" s="41"/>
      <c r="B1968" s="42"/>
      <c r="C1968" s="43"/>
      <c r="D1968" s="221" t="s">
        <v>167</v>
      </c>
      <c r="E1968" s="43"/>
      <c r="F1968" s="222" t="s">
        <v>1804</v>
      </c>
      <c r="G1968" s="43"/>
      <c r="H1968" s="43"/>
      <c r="I1968" s="223"/>
      <c r="J1968" s="43"/>
      <c r="K1968" s="43"/>
      <c r="L1968" s="47"/>
      <c r="M1968" s="224"/>
      <c r="N1968" s="225"/>
      <c r="O1968" s="87"/>
      <c r="P1968" s="87"/>
      <c r="Q1968" s="87"/>
      <c r="R1968" s="87"/>
      <c r="S1968" s="87"/>
      <c r="T1968" s="88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T1968" s="20" t="s">
        <v>167</v>
      </c>
      <c r="AU1968" s="20" t="s">
        <v>84</v>
      </c>
    </row>
    <row r="1969" s="2" customFormat="1">
      <c r="A1969" s="41"/>
      <c r="B1969" s="42"/>
      <c r="C1969" s="43"/>
      <c r="D1969" s="226" t="s">
        <v>168</v>
      </c>
      <c r="E1969" s="43"/>
      <c r="F1969" s="227" t="s">
        <v>1806</v>
      </c>
      <c r="G1969" s="43"/>
      <c r="H1969" s="43"/>
      <c r="I1969" s="223"/>
      <c r="J1969" s="43"/>
      <c r="K1969" s="43"/>
      <c r="L1969" s="47"/>
      <c r="M1969" s="224"/>
      <c r="N1969" s="225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168</v>
      </c>
      <c r="AU1969" s="20" t="s">
        <v>84</v>
      </c>
    </row>
    <row r="1970" s="13" customFormat="1">
      <c r="A1970" s="13"/>
      <c r="B1970" s="228"/>
      <c r="C1970" s="229"/>
      <c r="D1970" s="221" t="s">
        <v>170</v>
      </c>
      <c r="E1970" s="230" t="s">
        <v>19</v>
      </c>
      <c r="F1970" s="231" t="s">
        <v>1794</v>
      </c>
      <c r="G1970" s="229"/>
      <c r="H1970" s="230" t="s">
        <v>19</v>
      </c>
      <c r="I1970" s="232"/>
      <c r="J1970" s="229"/>
      <c r="K1970" s="229"/>
      <c r="L1970" s="233"/>
      <c r="M1970" s="234"/>
      <c r="N1970" s="235"/>
      <c r="O1970" s="235"/>
      <c r="P1970" s="235"/>
      <c r="Q1970" s="235"/>
      <c r="R1970" s="235"/>
      <c r="S1970" s="235"/>
      <c r="T1970" s="236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7" t="s">
        <v>170</v>
      </c>
      <c r="AU1970" s="237" t="s">
        <v>84</v>
      </c>
      <c r="AV1970" s="13" t="s">
        <v>82</v>
      </c>
      <c r="AW1970" s="13" t="s">
        <v>35</v>
      </c>
      <c r="AX1970" s="13" t="s">
        <v>74</v>
      </c>
      <c r="AY1970" s="237" t="s">
        <v>158</v>
      </c>
    </row>
    <row r="1971" s="14" customFormat="1">
      <c r="A1971" s="14"/>
      <c r="B1971" s="238"/>
      <c r="C1971" s="239"/>
      <c r="D1971" s="221" t="s">
        <v>170</v>
      </c>
      <c r="E1971" s="240" t="s">
        <v>19</v>
      </c>
      <c r="F1971" s="241" t="s">
        <v>1795</v>
      </c>
      <c r="G1971" s="239"/>
      <c r="H1971" s="242">
        <v>16.677</v>
      </c>
      <c r="I1971" s="243"/>
      <c r="J1971" s="239"/>
      <c r="K1971" s="239"/>
      <c r="L1971" s="244"/>
      <c r="M1971" s="245"/>
      <c r="N1971" s="246"/>
      <c r="O1971" s="246"/>
      <c r="P1971" s="246"/>
      <c r="Q1971" s="246"/>
      <c r="R1971" s="246"/>
      <c r="S1971" s="246"/>
      <c r="T1971" s="247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48" t="s">
        <v>170</v>
      </c>
      <c r="AU1971" s="248" t="s">
        <v>84</v>
      </c>
      <c r="AV1971" s="14" t="s">
        <v>84</v>
      </c>
      <c r="AW1971" s="14" t="s">
        <v>35</v>
      </c>
      <c r="AX1971" s="14" t="s">
        <v>74</v>
      </c>
      <c r="AY1971" s="248" t="s">
        <v>158</v>
      </c>
    </row>
    <row r="1972" s="16" customFormat="1">
      <c r="A1972" s="16"/>
      <c r="B1972" s="261"/>
      <c r="C1972" s="262"/>
      <c r="D1972" s="221" t="s">
        <v>170</v>
      </c>
      <c r="E1972" s="263" t="s">
        <v>19</v>
      </c>
      <c r="F1972" s="264" t="s">
        <v>187</v>
      </c>
      <c r="G1972" s="262"/>
      <c r="H1972" s="265">
        <v>16.677</v>
      </c>
      <c r="I1972" s="266"/>
      <c r="J1972" s="262"/>
      <c r="K1972" s="262"/>
      <c r="L1972" s="267"/>
      <c r="M1972" s="268"/>
      <c r="N1972" s="269"/>
      <c r="O1972" s="269"/>
      <c r="P1972" s="269"/>
      <c r="Q1972" s="269"/>
      <c r="R1972" s="269"/>
      <c r="S1972" s="269"/>
      <c r="T1972" s="270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T1972" s="271" t="s">
        <v>170</v>
      </c>
      <c r="AU1972" s="271" t="s">
        <v>84</v>
      </c>
      <c r="AV1972" s="16" t="s">
        <v>188</v>
      </c>
      <c r="AW1972" s="16" t="s">
        <v>35</v>
      </c>
      <c r="AX1972" s="16" t="s">
        <v>74</v>
      </c>
      <c r="AY1972" s="271" t="s">
        <v>158</v>
      </c>
    </row>
    <row r="1973" s="13" customFormat="1">
      <c r="A1973" s="13"/>
      <c r="B1973" s="228"/>
      <c r="C1973" s="229"/>
      <c r="D1973" s="221" t="s">
        <v>170</v>
      </c>
      <c r="E1973" s="230" t="s">
        <v>19</v>
      </c>
      <c r="F1973" s="231" t="s">
        <v>1796</v>
      </c>
      <c r="G1973" s="229"/>
      <c r="H1973" s="230" t="s">
        <v>19</v>
      </c>
      <c r="I1973" s="232"/>
      <c r="J1973" s="229"/>
      <c r="K1973" s="229"/>
      <c r="L1973" s="233"/>
      <c r="M1973" s="234"/>
      <c r="N1973" s="235"/>
      <c r="O1973" s="235"/>
      <c r="P1973" s="235"/>
      <c r="Q1973" s="235"/>
      <c r="R1973" s="235"/>
      <c r="S1973" s="235"/>
      <c r="T1973" s="236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7" t="s">
        <v>170</v>
      </c>
      <c r="AU1973" s="237" t="s">
        <v>84</v>
      </c>
      <c r="AV1973" s="13" t="s">
        <v>82</v>
      </c>
      <c r="AW1973" s="13" t="s">
        <v>35</v>
      </c>
      <c r="AX1973" s="13" t="s">
        <v>74</v>
      </c>
      <c r="AY1973" s="237" t="s">
        <v>158</v>
      </c>
    </row>
    <row r="1974" s="14" customFormat="1">
      <c r="A1974" s="14"/>
      <c r="B1974" s="238"/>
      <c r="C1974" s="239"/>
      <c r="D1974" s="221" t="s">
        <v>170</v>
      </c>
      <c r="E1974" s="240" t="s">
        <v>19</v>
      </c>
      <c r="F1974" s="241" t="s">
        <v>1797</v>
      </c>
      <c r="G1974" s="239"/>
      <c r="H1974" s="242">
        <v>0.98999999999999999</v>
      </c>
      <c r="I1974" s="243"/>
      <c r="J1974" s="239"/>
      <c r="K1974" s="239"/>
      <c r="L1974" s="244"/>
      <c r="M1974" s="245"/>
      <c r="N1974" s="246"/>
      <c r="O1974" s="246"/>
      <c r="P1974" s="246"/>
      <c r="Q1974" s="246"/>
      <c r="R1974" s="246"/>
      <c r="S1974" s="246"/>
      <c r="T1974" s="247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48" t="s">
        <v>170</v>
      </c>
      <c r="AU1974" s="248" t="s">
        <v>84</v>
      </c>
      <c r="AV1974" s="14" t="s">
        <v>84</v>
      </c>
      <c r="AW1974" s="14" t="s">
        <v>35</v>
      </c>
      <c r="AX1974" s="14" t="s">
        <v>74</v>
      </c>
      <c r="AY1974" s="248" t="s">
        <v>158</v>
      </c>
    </row>
    <row r="1975" s="14" customFormat="1">
      <c r="A1975" s="14"/>
      <c r="B1975" s="238"/>
      <c r="C1975" s="239"/>
      <c r="D1975" s="221" t="s">
        <v>170</v>
      </c>
      <c r="E1975" s="240" t="s">
        <v>19</v>
      </c>
      <c r="F1975" s="241" t="s">
        <v>1798</v>
      </c>
      <c r="G1975" s="239"/>
      <c r="H1975" s="242">
        <v>0.81000000000000005</v>
      </c>
      <c r="I1975" s="243"/>
      <c r="J1975" s="239"/>
      <c r="K1975" s="239"/>
      <c r="L1975" s="244"/>
      <c r="M1975" s="245"/>
      <c r="N1975" s="246"/>
      <c r="O1975" s="246"/>
      <c r="P1975" s="246"/>
      <c r="Q1975" s="246"/>
      <c r="R1975" s="246"/>
      <c r="S1975" s="246"/>
      <c r="T1975" s="247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48" t="s">
        <v>170</v>
      </c>
      <c r="AU1975" s="248" t="s">
        <v>84</v>
      </c>
      <c r="AV1975" s="14" t="s">
        <v>84</v>
      </c>
      <c r="AW1975" s="14" t="s">
        <v>35</v>
      </c>
      <c r="AX1975" s="14" t="s">
        <v>74</v>
      </c>
      <c r="AY1975" s="248" t="s">
        <v>158</v>
      </c>
    </row>
    <row r="1976" s="16" customFormat="1">
      <c r="A1976" s="16"/>
      <c r="B1976" s="261"/>
      <c r="C1976" s="262"/>
      <c r="D1976" s="221" t="s">
        <v>170</v>
      </c>
      <c r="E1976" s="263" t="s">
        <v>19</v>
      </c>
      <c r="F1976" s="264" t="s">
        <v>187</v>
      </c>
      <c r="G1976" s="262"/>
      <c r="H1976" s="265">
        <v>1.8</v>
      </c>
      <c r="I1976" s="266"/>
      <c r="J1976" s="262"/>
      <c r="K1976" s="262"/>
      <c r="L1976" s="267"/>
      <c r="M1976" s="268"/>
      <c r="N1976" s="269"/>
      <c r="O1976" s="269"/>
      <c r="P1976" s="269"/>
      <c r="Q1976" s="269"/>
      <c r="R1976" s="269"/>
      <c r="S1976" s="269"/>
      <c r="T1976" s="270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T1976" s="271" t="s">
        <v>170</v>
      </c>
      <c r="AU1976" s="271" t="s">
        <v>84</v>
      </c>
      <c r="AV1976" s="16" t="s">
        <v>188</v>
      </c>
      <c r="AW1976" s="16" t="s">
        <v>35</v>
      </c>
      <c r="AX1976" s="16" t="s">
        <v>74</v>
      </c>
      <c r="AY1976" s="271" t="s">
        <v>158</v>
      </c>
    </row>
    <row r="1977" s="13" customFormat="1">
      <c r="A1977" s="13"/>
      <c r="B1977" s="228"/>
      <c r="C1977" s="229"/>
      <c r="D1977" s="221" t="s">
        <v>170</v>
      </c>
      <c r="E1977" s="230" t="s">
        <v>19</v>
      </c>
      <c r="F1977" s="231" t="s">
        <v>1799</v>
      </c>
      <c r="G1977" s="229"/>
      <c r="H1977" s="230" t="s">
        <v>19</v>
      </c>
      <c r="I1977" s="232"/>
      <c r="J1977" s="229"/>
      <c r="K1977" s="229"/>
      <c r="L1977" s="233"/>
      <c r="M1977" s="234"/>
      <c r="N1977" s="235"/>
      <c r="O1977" s="235"/>
      <c r="P1977" s="235"/>
      <c r="Q1977" s="235"/>
      <c r="R1977" s="235"/>
      <c r="S1977" s="235"/>
      <c r="T1977" s="23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7" t="s">
        <v>170</v>
      </c>
      <c r="AU1977" s="237" t="s">
        <v>84</v>
      </c>
      <c r="AV1977" s="13" t="s">
        <v>82</v>
      </c>
      <c r="AW1977" s="13" t="s">
        <v>35</v>
      </c>
      <c r="AX1977" s="13" t="s">
        <v>74</v>
      </c>
      <c r="AY1977" s="237" t="s">
        <v>158</v>
      </c>
    </row>
    <row r="1978" s="14" customFormat="1">
      <c r="A1978" s="14"/>
      <c r="B1978" s="238"/>
      <c r="C1978" s="239"/>
      <c r="D1978" s="221" t="s">
        <v>170</v>
      </c>
      <c r="E1978" s="240" t="s">
        <v>19</v>
      </c>
      <c r="F1978" s="241" t="s">
        <v>1800</v>
      </c>
      <c r="G1978" s="239"/>
      <c r="H1978" s="242">
        <v>5.3700000000000001</v>
      </c>
      <c r="I1978" s="243"/>
      <c r="J1978" s="239"/>
      <c r="K1978" s="239"/>
      <c r="L1978" s="244"/>
      <c r="M1978" s="245"/>
      <c r="N1978" s="246"/>
      <c r="O1978" s="246"/>
      <c r="P1978" s="246"/>
      <c r="Q1978" s="246"/>
      <c r="R1978" s="246"/>
      <c r="S1978" s="246"/>
      <c r="T1978" s="247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8" t="s">
        <v>170</v>
      </c>
      <c r="AU1978" s="248" t="s">
        <v>84</v>
      </c>
      <c r="AV1978" s="14" t="s">
        <v>84</v>
      </c>
      <c r="AW1978" s="14" t="s">
        <v>35</v>
      </c>
      <c r="AX1978" s="14" t="s">
        <v>74</v>
      </c>
      <c r="AY1978" s="248" t="s">
        <v>158</v>
      </c>
    </row>
    <row r="1979" s="14" customFormat="1">
      <c r="A1979" s="14"/>
      <c r="B1979" s="238"/>
      <c r="C1979" s="239"/>
      <c r="D1979" s="221" t="s">
        <v>170</v>
      </c>
      <c r="E1979" s="240" t="s">
        <v>19</v>
      </c>
      <c r="F1979" s="241" t="s">
        <v>1801</v>
      </c>
      <c r="G1979" s="239"/>
      <c r="H1979" s="242">
        <v>8.2530000000000001</v>
      </c>
      <c r="I1979" s="243"/>
      <c r="J1979" s="239"/>
      <c r="K1979" s="239"/>
      <c r="L1979" s="244"/>
      <c r="M1979" s="245"/>
      <c r="N1979" s="246"/>
      <c r="O1979" s="246"/>
      <c r="P1979" s="246"/>
      <c r="Q1979" s="246"/>
      <c r="R1979" s="246"/>
      <c r="S1979" s="246"/>
      <c r="T1979" s="247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48" t="s">
        <v>170</v>
      </c>
      <c r="AU1979" s="248" t="s">
        <v>84</v>
      </c>
      <c r="AV1979" s="14" t="s">
        <v>84</v>
      </c>
      <c r="AW1979" s="14" t="s">
        <v>35</v>
      </c>
      <c r="AX1979" s="14" t="s">
        <v>74</v>
      </c>
      <c r="AY1979" s="248" t="s">
        <v>158</v>
      </c>
    </row>
    <row r="1980" s="16" customFormat="1">
      <c r="A1980" s="16"/>
      <c r="B1980" s="261"/>
      <c r="C1980" s="262"/>
      <c r="D1980" s="221" t="s">
        <v>170</v>
      </c>
      <c r="E1980" s="263" t="s">
        <v>19</v>
      </c>
      <c r="F1980" s="264" t="s">
        <v>187</v>
      </c>
      <c r="G1980" s="262"/>
      <c r="H1980" s="265">
        <v>13.623000000000001</v>
      </c>
      <c r="I1980" s="266"/>
      <c r="J1980" s="262"/>
      <c r="K1980" s="262"/>
      <c r="L1980" s="267"/>
      <c r="M1980" s="268"/>
      <c r="N1980" s="269"/>
      <c r="O1980" s="269"/>
      <c r="P1980" s="269"/>
      <c r="Q1980" s="269"/>
      <c r="R1980" s="269"/>
      <c r="S1980" s="269"/>
      <c r="T1980" s="270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T1980" s="271" t="s">
        <v>170</v>
      </c>
      <c r="AU1980" s="271" t="s">
        <v>84</v>
      </c>
      <c r="AV1980" s="16" t="s">
        <v>188</v>
      </c>
      <c r="AW1980" s="16" t="s">
        <v>35</v>
      </c>
      <c r="AX1980" s="16" t="s">
        <v>74</v>
      </c>
      <c r="AY1980" s="271" t="s">
        <v>158</v>
      </c>
    </row>
    <row r="1981" s="15" customFormat="1">
      <c r="A1981" s="15"/>
      <c r="B1981" s="249"/>
      <c r="C1981" s="250"/>
      <c r="D1981" s="221" t="s">
        <v>170</v>
      </c>
      <c r="E1981" s="251" t="s">
        <v>19</v>
      </c>
      <c r="F1981" s="252" t="s">
        <v>175</v>
      </c>
      <c r="G1981" s="250"/>
      <c r="H1981" s="253">
        <v>32.099999999999994</v>
      </c>
      <c r="I1981" s="254"/>
      <c r="J1981" s="250"/>
      <c r="K1981" s="250"/>
      <c r="L1981" s="255"/>
      <c r="M1981" s="256"/>
      <c r="N1981" s="257"/>
      <c r="O1981" s="257"/>
      <c r="P1981" s="257"/>
      <c r="Q1981" s="257"/>
      <c r="R1981" s="257"/>
      <c r="S1981" s="257"/>
      <c r="T1981" s="258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59" t="s">
        <v>170</v>
      </c>
      <c r="AU1981" s="259" t="s">
        <v>84</v>
      </c>
      <c r="AV1981" s="15" t="s">
        <v>165</v>
      </c>
      <c r="AW1981" s="15" t="s">
        <v>35</v>
      </c>
      <c r="AX1981" s="15" t="s">
        <v>82</v>
      </c>
      <c r="AY1981" s="259" t="s">
        <v>158</v>
      </c>
    </row>
    <row r="1982" s="2" customFormat="1" ht="24.15" customHeight="1">
      <c r="A1982" s="41"/>
      <c r="B1982" s="42"/>
      <c r="C1982" s="208" t="s">
        <v>1807</v>
      </c>
      <c r="D1982" s="208" t="s">
        <v>160</v>
      </c>
      <c r="E1982" s="209" t="s">
        <v>1808</v>
      </c>
      <c r="F1982" s="210" t="s">
        <v>1809</v>
      </c>
      <c r="G1982" s="211" t="s">
        <v>105</v>
      </c>
      <c r="H1982" s="212">
        <v>64.200000000000003</v>
      </c>
      <c r="I1982" s="213"/>
      <c r="J1982" s="214">
        <f>ROUND(I1982*H1982,2)</f>
        <v>0</v>
      </c>
      <c r="K1982" s="210" t="s">
        <v>164</v>
      </c>
      <c r="L1982" s="47"/>
      <c r="M1982" s="215" t="s">
        <v>19</v>
      </c>
      <c r="N1982" s="216" t="s">
        <v>45</v>
      </c>
      <c r="O1982" s="87"/>
      <c r="P1982" s="217">
        <f>O1982*H1982</f>
        <v>0</v>
      </c>
      <c r="Q1982" s="217">
        <v>0.0014499999999999999</v>
      </c>
      <c r="R1982" s="217">
        <f>Q1982*H1982</f>
        <v>0.093089999999999992</v>
      </c>
      <c r="S1982" s="217">
        <v>0</v>
      </c>
      <c r="T1982" s="218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19" t="s">
        <v>290</v>
      </c>
      <c r="AT1982" s="219" t="s">
        <v>160</v>
      </c>
      <c r="AU1982" s="219" t="s">
        <v>84</v>
      </c>
      <c r="AY1982" s="20" t="s">
        <v>158</v>
      </c>
      <c r="BE1982" s="220">
        <f>IF(N1982="základní",J1982,0)</f>
        <v>0</v>
      </c>
      <c r="BF1982" s="220">
        <f>IF(N1982="snížená",J1982,0)</f>
        <v>0</v>
      </c>
      <c r="BG1982" s="220">
        <f>IF(N1982="zákl. přenesená",J1982,0)</f>
        <v>0</v>
      </c>
      <c r="BH1982" s="220">
        <f>IF(N1982="sníž. přenesená",J1982,0)</f>
        <v>0</v>
      </c>
      <c r="BI1982" s="220">
        <f>IF(N1982="nulová",J1982,0)</f>
        <v>0</v>
      </c>
      <c r="BJ1982" s="20" t="s">
        <v>82</v>
      </c>
      <c r="BK1982" s="220">
        <f>ROUND(I1982*H1982,2)</f>
        <v>0</v>
      </c>
      <c r="BL1982" s="20" t="s">
        <v>290</v>
      </c>
      <c r="BM1982" s="219" t="s">
        <v>1810</v>
      </c>
    </row>
    <row r="1983" s="2" customFormat="1">
      <c r="A1983" s="41"/>
      <c r="B1983" s="42"/>
      <c r="C1983" s="43"/>
      <c r="D1983" s="221" t="s">
        <v>167</v>
      </c>
      <c r="E1983" s="43"/>
      <c r="F1983" s="222" t="s">
        <v>1809</v>
      </c>
      <c r="G1983" s="43"/>
      <c r="H1983" s="43"/>
      <c r="I1983" s="223"/>
      <c r="J1983" s="43"/>
      <c r="K1983" s="43"/>
      <c r="L1983" s="47"/>
      <c r="M1983" s="224"/>
      <c r="N1983" s="225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167</v>
      </c>
      <c r="AU1983" s="20" t="s">
        <v>84</v>
      </c>
    </row>
    <row r="1984" s="2" customFormat="1">
      <c r="A1984" s="41"/>
      <c r="B1984" s="42"/>
      <c r="C1984" s="43"/>
      <c r="D1984" s="226" t="s">
        <v>168</v>
      </c>
      <c r="E1984" s="43"/>
      <c r="F1984" s="227" t="s">
        <v>1811</v>
      </c>
      <c r="G1984" s="43"/>
      <c r="H1984" s="43"/>
      <c r="I1984" s="223"/>
      <c r="J1984" s="43"/>
      <c r="K1984" s="43"/>
      <c r="L1984" s="47"/>
      <c r="M1984" s="224"/>
      <c r="N1984" s="225"/>
      <c r="O1984" s="87"/>
      <c r="P1984" s="87"/>
      <c r="Q1984" s="87"/>
      <c r="R1984" s="87"/>
      <c r="S1984" s="87"/>
      <c r="T1984" s="88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T1984" s="20" t="s">
        <v>168</v>
      </c>
      <c r="AU1984" s="20" t="s">
        <v>84</v>
      </c>
    </row>
    <row r="1985" s="14" customFormat="1">
      <c r="A1985" s="14"/>
      <c r="B1985" s="238"/>
      <c r="C1985" s="239"/>
      <c r="D1985" s="221" t="s">
        <v>170</v>
      </c>
      <c r="E1985" s="240" t="s">
        <v>19</v>
      </c>
      <c r="F1985" s="241" t="s">
        <v>1812</v>
      </c>
      <c r="G1985" s="239"/>
      <c r="H1985" s="242">
        <v>64.200000000000003</v>
      </c>
      <c r="I1985" s="243"/>
      <c r="J1985" s="239"/>
      <c r="K1985" s="239"/>
      <c r="L1985" s="244"/>
      <c r="M1985" s="245"/>
      <c r="N1985" s="246"/>
      <c r="O1985" s="246"/>
      <c r="P1985" s="246"/>
      <c r="Q1985" s="246"/>
      <c r="R1985" s="246"/>
      <c r="S1985" s="246"/>
      <c r="T1985" s="247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48" t="s">
        <v>170</v>
      </c>
      <c r="AU1985" s="248" t="s">
        <v>84</v>
      </c>
      <c r="AV1985" s="14" t="s">
        <v>84</v>
      </c>
      <c r="AW1985" s="14" t="s">
        <v>35</v>
      </c>
      <c r="AX1985" s="14" t="s">
        <v>74</v>
      </c>
      <c r="AY1985" s="248" t="s">
        <v>158</v>
      </c>
    </row>
    <row r="1986" s="15" customFormat="1">
      <c r="A1986" s="15"/>
      <c r="B1986" s="249"/>
      <c r="C1986" s="250"/>
      <c r="D1986" s="221" t="s">
        <v>170</v>
      </c>
      <c r="E1986" s="251" t="s">
        <v>19</v>
      </c>
      <c r="F1986" s="252" t="s">
        <v>175</v>
      </c>
      <c r="G1986" s="250"/>
      <c r="H1986" s="253">
        <v>64.200000000000003</v>
      </c>
      <c r="I1986" s="254"/>
      <c r="J1986" s="250"/>
      <c r="K1986" s="250"/>
      <c r="L1986" s="255"/>
      <c r="M1986" s="256"/>
      <c r="N1986" s="257"/>
      <c r="O1986" s="257"/>
      <c r="P1986" s="257"/>
      <c r="Q1986" s="257"/>
      <c r="R1986" s="257"/>
      <c r="S1986" s="257"/>
      <c r="T1986" s="258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59" t="s">
        <v>170</v>
      </c>
      <c r="AU1986" s="259" t="s">
        <v>84</v>
      </c>
      <c r="AV1986" s="15" t="s">
        <v>165</v>
      </c>
      <c r="AW1986" s="15" t="s">
        <v>35</v>
      </c>
      <c r="AX1986" s="15" t="s">
        <v>82</v>
      </c>
      <c r="AY1986" s="259" t="s">
        <v>158</v>
      </c>
    </row>
    <row r="1987" s="2" customFormat="1" ht="24.15" customHeight="1">
      <c r="A1987" s="41"/>
      <c r="B1987" s="42"/>
      <c r="C1987" s="208" t="s">
        <v>1813</v>
      </c>
      <c r="D1987" s="208" t="s">
        <v>160</v>
      </c>
      <c r="E1987" s="209" t="s">
        <v>1814</v>
      </c>
      <c r="F1987" s="210" t="s">
        <v>1815</v>
      </c>
      <c r="G1987" s="211" t="s">
        <v>105</v>
      </c>
      <c r="H1987" s="212">
        <v>75.569999999999993</v>
      </c>
      <c r="I1987" s="213"/>
      <c r="J1987" s="214">
        <f>ROUND(I1987*H1987,2)</f>
        <v>0</v>
      </c>
      <c r="K1987" s="210" t="s">
        <v>164</v>
      </c>
      <c r="L1987" s="47"/>
      <c r="M1987" s="215" t="s">
        <v>19</v>
      </c>
      <c r="N1987" s="216" t="s">
        <v>45</v>
      </c>
      <c r="O1987" s="87"/>
      <c r="P1987" s="217">
        <f>O1987*H1987</f>
        <v>0</v>
      </c>
      <c r="Q1987" s="217">
        <v>0.0049500000000000004</v>
      </c>
      <c r="R1987" s="217">
        <f>Q1987*H1987</f>
        <v>0.3740715</v>
      </c>
      <c r="S1987" s="217">
        <v>0</v>
      </c>
      <c r="T1987" s="218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19" t="s">
        <v>290</v>
      </c>
      <c r="AT1987" s="219" t="s">
        <v>160</v>
      </c>
      <c r="AU1987" s="219" t="s">
        <v>84</v>
      </c>
      <c r="AY1987" s="20" t="s">
        <v>158</v>
      </c>
      <c r="BE1987" s="220">
        <f>IF(N1987="základní",J1987,0)</f>
        <v>0</v>
      </c>
      <c r="BF1987" s="220">
        <f>IF(N1987="snížená",J1987,0)</f>
        <v>0</v>
      </c>
      <c r="BG1987" s="220">
        <f>IF(N1987="zákl. přenesená",J1987,0)</f>
        <v>0</v>
      </c>
      <c r="BH1987" s="220">
        <f>IF(N1987="sníž. přenesená",J1987,0)</f>
        <v>0</v>
      </c>
      <c r="BI1987" s="220">
        <f>IF(N1987="nulová",J1987,0)</f>
        <v>0</v>
      </c>
      <c r="BJ1987" s="20" t="s">
        <v>82</v>
      </c>
      <c r="BK1987" s="220">
        <f>ROUND(I1987*H1987,2)</f>
        <v>0</v>
      </c>
      <c r="BL1987" s="20" t="s">
        <v>290</v>
      </c>
      <c r="BM1987" s="219" t="s">
        <v>1816</v>
      </c>
    </row>
    <row r="1988" s="2" customFormat="1">
      <c r="A1988" s="41"/>
      <c r="B1988" s="42"/>
      <c r="C1988" s="43"/>
      <c r="D1988" s="221" t="s">
        <v>167</v>
      </c>
      <c r="E1988" s="43"/>
      <c r="F1988" s="222" t="s">
        <v>1815</v>
      </c>
      <c r="G1988" s="43"/>
      <c r="H1988" s="43"/>
      <c r="I1988" s="223"/>
      <c r="J1988" s="43"/>
      <c r="K1988" s="43"/>
      <c r="L1988" s="47"/>
      <c r="M1988" s="224"/>
      <c r="N1988" s="225"/>
      <c r="O1988" s="87"/>
      <c r="P1988" s="87"/>
      <c r="Q1988" s="87"/>
      <c r="R1988" s="87"/>
      <c r="S1988" s="87"/>
      <c r="T1988" s="88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T1988" s="20" t="s">
        <v>167</v>
      </c>
      <c r="AU1988" s="20" t="s">
        <v>84</v>
      </c>
    </row>
    <row r="1989" s="2" customFormat="1">
      <c r="A1989" s="41"/>
      <c r="B1989" s="42"/>
      <c r="C1989" s="43"/>
      <c r="D1989" s="226" t="s">
        <v>168</v>
      </c>
      <c r="E1989" s="43"/>
      <c r="F1989" s="227" t="s">
        <v>1817</v>
      </c>
      <c r="G1989" s="43"/>
      <c r="H1989" s="43"/>
      <c r="I1989" s="223"/>
      <c r="J1989" s="43"/>
      <c r="K1989" s="43"/>
      <c r="L1989" s="47"/>
      <c r="M1989" s="224"/>
      <c r="N1989" s="225"/>
      <c r="O1989" s="87"/>
      <c r="P1989" s="87"/>
      <c r="Q1989" s="87"/>
      <c r="R1989" s="87"/>
      <c r="S1989" s="87"/>
      <c r="T1989" s="88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T1989" s="20" t="s">
        <v>168</v>
      </c>
      <c r="AU1989" s="20" t="s">
        <v>84</v>
      </c>
    </row>
    <row r="1990" s="13" customFormat="1">
      <c r="A1990" s="13"/>
      <c r="B1990" s="228"/>
      <c r="C1990" s="229"/>
      <c r="D1990" s="221" t="s">
        <v>170</v>
      </c>
      <c r="E1990" s="230" t="s">
        <v>19</v>
      </c>
      <c r="F1990" s="231" t="s">
        <v>276</v>
      </c>
      <c r="G1990" s="229"/>
      <c r="H1990" s="230" t="s">
        <v>19</v>
      </c>
      <c r="I1990" s="232"/>
      <c r="J1990" s="229"/>
      <c r="K1990" s="229"/>
      <c r="L1990" s="233"/>
      <c r="M1990" s="234"/>
      <c r="N1990" s="235"/>
      <c r="O1990" s="235"/>
      <c r="P1990" s="235"/>
      <c r="Q1990" s="235"/>
      <c r="R1990" s="235"/>
      <c r="S1990" s="235"/>
      <c r="T1990" s="236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7" t="s">
        <v>170</v>
      </c>
      <c r="AU1990" s="237" t="s">
        <v>84</v>
      </c>
      <c r="AV1990" s="13" t="s">
        <v>82</v>
      </c>
      <c r="AW1990" s="13" t="s">
        <v>35</v>
      </c>
      <c r="AX1990" s="13" t="s">
        <v>74</v>
      </c>
      <c r="AY1990" s="237" t="s">
        <v>158</v>
      </c>
    </row>
    <row r="1991" s="13" customFormat="1">
      <c r="A1991" s="13"/>
      <c r="B1991" s="228"/>
      <c r="C1991" s="229"/>
      <c r="D1991" s="221" t="s">
        <v>170</v>
      </c>
      <c r="E1991" s="230" t="s">
        <v>19</v>
      </c>
      <c r="F1991" s="231" t="s">
        <v>1818</v>
      </c>
      <c r="G1991" s="229"/>
      <c r="H1991" s="230" t="s">
        <v>19</v>
      </c>
      <c r="I1991" s="232"/>
      <c r="J1991" s="229"/>
      <c r="K1991" s="229"/>
      <c r="L1991" s="233"/>
      <c r="M1991" s="234"/>
      <c r="N1991" s="235"/>
      <c r="O1991" s="235"/>
      <c r="P1991" s="235"/>
      <c r="Q1991" s="235"/>
      <c r="R1991" s="235"/>
      <c r="S1991" s="235"/>
      <c r="T1991" s="236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7" t="s">
        <v>170</v>
      </c>
      <c r="AU1991" s="237" t="s">
        <v>84</v>
      </c>
      <c r="AV1991" s="13" t="s">
        <v>82</v>
      </c>
      <c r="AW1991" s="13" t="s">
        <v>35</v>
      </c>
      <c r="AX1991" s="13" t="s">
        <v>74</v>
      </c>
      <c r="AY1991" s="237" t="s">
        <v>158</v>
      </c>
    </row>
    <row r="1992" s="14" customFormat="1">
      <c r="A1992" s="14"/>
      <c r="B1992" s="238"/>
      <c r="C1992" s="239"/>
      <c r="D1992" s="221" t="s">
        <v>170</v>
      </c>
      <c r="E1992" s="240" t="s">
        <v>19</v>
      </c>
      <c r="F1992" s="241" t="s">
        <v>1819</v>
      </c>
      <c r="G1992" s="239"/>
      <c r="H1992" s="242">
        <v>55.229999999999997</v>
      </c>
      <c r="I1992" s="243"/>
      <c r="J1992" s="239"/>
      <c r="K1992" s="239"/>
      <c r="L1992" s="244"/>
      <c r="M1992" s="245"/>
      <c r="N1992" s="246"/>
      <c r="O1992" s="246"/>
      <c r="P1992" s="246"/>
      <c r="Q1992" s="246"/>
      <c r="R1992" s="246"/>
      <c r="S1992" s="246"/>
      <c r="T1992" s="247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8" t="s">
        <v>170</v>
      </c>
      <c r="AU1992" s="248" t="s">
        <v>84</v>
      </c>
      <c r="AV1992" s="14" t="s">
        <v>84</v>
      </c>
      <c r="AW1992" s="14" t="s">
        <v>35</v>
      </c>
      <c r="AX1992" s="14" t="s">
        <v>74</v>
      </c>
      <c r="AY1992" s="248" t="s">
        <v>158</v>
      </c>
    </row>
    <row r="1993" s="14" customFormat="1">
      <c r="A1993" s="14"/>
      <c r="B1993" s="238"/>
      <c r="C1993" s="239"/>
      <c r="D1993" s="221" t="s">
        <v>170</v>
      </c>
      <c r="E1993" s="240" t="s">
        <v>19</v>
      </c>
      <c r="F1993" s="241" t="s">
        <v>1820</v>
      </c>
      <c r="G1993" s="239"/>
      <c r="H1993" s="242">
        <v>5.25</v>
      </c>
      <c r="I1993" s="243"/>
      <c r="J1993" s="239"/>
      <c r="K1993" s="239"/>
      <c r="L1993" s="244"/>
      <c r="M1993" s="245"/>
      <c r="N1993" s="246"/>
      <c r="O1993" s="246"/>
      <c r="P1993" s="246"/>
      <c r="Q1993" s="246"/>
      <c r="R1993" s="246"/>
      <c r="S1993" s="246"/>
      <c r="T1993" s="247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48" t="s">
        <v>170</v>
      </c>
      <c r="AU1993" s="248" t="s">
        <v>84</v>
      </c>
      <c r="AV1993" s="14" t="s">
        <v>84</v>
      </c>
      <c r="AW1993" s="14" t="s">
        <v>35</v>
      </c>
      <c r="AX1993" s="14" t="s">
        <v>74</v>
      </c>
      <c r="AY1993" s="248" t="s">
        <v>158</v>
      </c>
    </row>
    <row r="1994" s="14" customFormat="1">
      <c r="A1994" s="14"/>
      <c r="B1994" s="238"/>
      <c r="C1994" s="239"/>
      <c r="D1994" s="221" t="s">
        <v>170</v>
      </c>
      <c r="E1994" s="240" t="s">
        <v>19</v>
      </c>
      <c r="F1994" s="241" t="s">
        <v>1821</v>
      </c>
      <c r="G1994" s="239"/>
      <c r="H1994" s="242">
        <v>2.25</v>
      </c>
      <c r="I1994" s="243"/>
      <c r="J1994" s="239"/>
      <c r="K1994" s="239"/>
      <c r="L1994" s="244"/>
      <c r="M1994" s="245"/>
      <c r="N1994" s="246"/>
      <c r="O1994" s="246"/>
      <c r="P1994" s="246"/>
      <c r="Q1994" s="246"/>
      <c r="R1994" s="246"/>
      <c r="S1994" s="246"/>
      <c r="T1994" s="247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48" t="s">
        <v>170</v>
      </c>
      <c r="AU1994" s="248" t="s">
        <v>84</v>
      </c>
      <c r="AV1994" s="14" t="s">
        <v>84</v>
      </c>
      <c r="AW1994" s="14" t="s">
        <v>35</v>
      </c>
      <c r="AX1994" s="14" t="s">
        <v>74</v>
      </c>
      <c r="AY1994" s="248" t="s">
        <v>158</v>
      </c>
    </row>
    <row r="1995" s="14" customFormat="1">
      <c r="A1995" s="14"/>
      <c r="B1995" s="238"/>
      <c r="C1995" s="239"/>
      <c r="D1995" s="221" t="s">
        <v>170</v>
      </c>
      <c r="E1995" s="240" t="s">
        <v>19</v>
      </c>
      <c r="F1995" s="241" t="s">
        <v>1822</v>
      </c>
      <c r="G1995" s="239"/>
      <c r="H1995" s="242">
        <v>-1.6799999999999999</v>
      </c>
      <c r="I1995" s="243"/>
      <c r="J1995" s="239"/>
      <c r="K1995" s="239"/>
      <c r="L1995" s="244"/>
      <c r="M1995" s="245"/>
      <c r="N1995" s="246"/>
      <c r="O1995" s="246"/>
      <c r="P1995" s="246"/>
      <c r="Q1995" s="246"/>
      <c r="R1995" s="246"/>
      <c r="S1995" s="246"/>
      <c r="T1995" s="247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48" t="s">
        <v>170</v>
      </c>
      <c r="AU1995" s="248" t="s">
        <v>84</v>
      </c>
      <c r="AV1995" s="14" t="s">
        <v>84</v>
      </c>
      <c r="AW1995" s="14" t="s">
        <v>35</v>
      </c>
      <c r="AX1995" s="14" t="s">
        <v>74</v>
      </c>
      <c r="AY1995" s="248" t="s">
        <v>158</v>
      </c>
    </row>
    <row r="1996" s="14" customFormat="1">
      <c r="A1996" s="14"/>
      <c r="B1996" s="238"/>
      <c r="C1996" s="239"/>
      <c r="D1996" s="221" t="s">
        <v>170</v>
      </c>
      <c r="E1996" s="240" t="s">
        <v>19</v>
      </c>
      <c r="F1996" s="241" t="s">
        <v>1823</v>
      </c>
      <c r="G1996" s="239"/>
      <c r="H1996" s="242">
        <v>-4.2000000000000002</v>
      </c>
      <c r="I1996" s="243"/>
      <c r="J1996" s="239"/>
      <c r="K1996" s="239"/>
      <c r="L1996" s="244"/>
      <c r="M1996" s="245"/>
      <c r="N1996" s="246"/>
      <c r="O1996" s="246"/>
      <c r="P1996" s="246"/>
      <c r="Q1996" s="246"/>
      <c r="R1996" s="246"/>
      <c r="S1996" s="246"/>
      <c r="T1996" s="247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8" t="s">
        <v>170</v>
      </c>
      <c r="AU1996" s="248" t="s">
        <v>84</v>
      </c>
      <c r="AV1996" s="14" t="s">
        <v>84</v>
      </c>
      <c r="AW1996" s="14" t="s">
        <v>35</v>
      </c>
      <c r="AX1996" s="14" t="s">
        <v>74</v>
      </c>
      <c r="AY1996" s="248" t="s">
        <v>158</v>
      </c>
    </row>
    <row r="1997" s="16" customFormat="1">
      <c r="A1997" s="16"/>
      <c r="B1997" s="261"/>
      <c r="C1997" s="262"/>
      <c r="D1997" s="221" t="s">
        <v>170</v>
      </c>
      <c r="E1997" s="263" t="s">
        <v>19</v>
      </c>
      <c r="F1997" s="264" t="s">
        <v>187</v>
      </c>
      <c r="G1997" s="262"/>
      <c r="H1997" s="265">
        <v>56.849999999999994</v>
      </c>
      <c r="I1997" s="266"/>
      <c r="J1997" s="262"/>
      <c r="K1997" s="262"/>
      <c r="L1997" s="267"/>
      <c r="M1997" s="268"/>
      <c r="N1997" s="269"/>
      <c r="O1997" s="269"/>
      <c r="P1997" s="269"/>
      <c r="Q1997" s="269"/>
      <c r="R1997" s="269"/>
      <c r="S1997" s="269"/>
      <c r="T1997" s="270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1" t="s">
        <v>170</v>
      </c>
      <c r="AU1997" s="271" t="s">
        <v>84</v>
      </c>
      <c r="AV1997" s="16" t="s">
        <v>188</v>
      </c>
      <c r="AW1997" s="16" t="s">
        <v>35</v>
      </c>
      <c r="AX1997" s="16" t="s">
        <v>74</v>
      </c>
      <c r="AY1997" s="271" t="s">
        <v>158</v>
      </c>
    </row>
    <row r="1998" s="13" customFormat="1">
      <c r="A1998" s="13"/>
      <c r="B1998" s="228"/>
      <c r="C1998" s="229"/>
      <c r="D1998" s="221" t="s">
        <v>170</v>
      </c>
      <c r="E1998" s="230" t="s">
        <v>19</v>
      </c>
      <c r="F1998" s="231" t="s">
        <v>584</v>
      </c>
      <c r="G1998" s="229"/>
      <c r="H1998" s="230" t="s">
        <v>19</v>
      </c>
      <c r="I1998" s="232"/>
      <c r="J1998" s="229"/>
      <c r="K1998" s="229"/>
      <c r="L1998" s="233"/>
      <c r="M1998" s="234"/>
      <c r="N1998" s="235"/>
      <c r="O1998" s="235"/>
      <c r="P1998" s="235"/>
      <c r="Q1998" s="235"/>
      <c r="R1998" s="235"/>
      <c r="S1998" s="235"/>
      <c r="T1998" s="236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7" t="s">
        <v>170</v>
      </c>
      <c r="AU1998" s="237" t="s">
        <v>84</v>
      </c>
      <c r="AV1998" s="13" t="s">
        <v>82</v>
      </c>
      <c r="AW1998" s="13" t="s">
        <v>35</v>
      </c>
      <c r="AX1998" s="13" t="s">
        <v>74</v>
      </c>
      <c r="AY1998" s="237" t="s">
        <v>158</v>
      </c>
    </row>
    <row r="1999" s="14" customFormat="1">
      <c r="A1999" s="14"/>
      <c r="B1999" s="238"/>
      <c r="C1999" s="239"/>
      <c r="D1999" s="221" t="s">
        <v>170</v>
      </c>
      <c r="E1999" s="240" t="s">
        <v>19</v>
      </c>
      <c r="F1999" s="241" t="s">
        <v>1824</v>
      </c>
      <c r="G1999" s="239"/>
      <c r="H1999" s="242">
        <v>16.170000000000002</v>
      </c>
      <c r="I1999" s="243"/>
      <c r="J1999" s="239"/>
      <c r="K1999" s="239"/>
      <c r="L1999" s="244"/>
      <c r="M1999" s="245"/>
      <c r="N1999" s="246"/>
      <c r="O1999" s="246"/>
      <c r="P1999" s="246"/>
      <c r="Q1999" s="246"/>
      <c r="R1999" s="246"/>
      <c r="S1999" s="246"/>
      <c r="T1999" s="247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48" t="s">
        <v>170</v>
      </c>
      <c r="AU1999" s="248" t="s">
        <v>84</v>
      </c>
      <c r="AV1999" s="14" t="s">
        <v>84</v>
      </c>
      <c r="AW1999" s="14" t="s">
        <v>35</v>
      </c>
      <c r="AX1999" s="14" t="s">
        <v>74</v>
      </c>
      <c r="AY1999" s="248" t="s">
        <v>158</v>
      </c>
    </row>
    <row r="2000" s="14" customFormat="1">
      <c r="A2000" s="14"/>
      <c r="B2000" s="238"/>
      <c r="C2000" s="239"/>
      <c r="D2000" s="221" t="s">
        <v>170</v>
      </c>
      <c r="E2000" s="240" t="s">
        <v>19</v>
      </c>
      <c r="F2000" s="241" t="s">
        <v>1825</v>
      </c>
      <c r="G2000" s="239"/>
      <c r="H2000" s="242">
        <v>-3.1499999999999999</v>
      </c>
      <c r="I2000" s="243"/>
      <c r="J2000" s="239"/>
      <c r="K2000" s="239"/>
      <c r="L2000" s="244"/>
      <c r="M2000" s="245"/>
      <c r="N2000" s="246"/>
      <c r="O2000" s="246"/>
      <c r="P2000" s="246"/>
      <c r="Q2000" s="246"/>
      <c r="R2000" s="246"/>
      <c r="S2000" s="246"/>
      <c r="T2000" s="247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8" t="s">
        <v>170</v>
      </c>
      <c r="AU2000" s="248" t="s">
        <v>84</v>
      </c>
      <c r="AV2000" s="14" t="s">
        <v>84</v>
      </c>
      <c r="AW2000" s="14" t="s">
        <v>35</v>
      </c>
      <c r="AX2000" s="14" t="s">
        <v>74</v>
      </c>
      <c r="AY2000" s="248" t="s">
        <v>158</v>
      </c>
    </row>
    <row r="2001" s="16" customFormat="1">
      <c r="A2001" s="16"/>
      <c r="B2001" s="261"/>
      <c r="C2001" s="262"/>
      <c r="D2001" s="221" t="s">
        <v>170</v>
      </c>
      <c r="E2001" s="263" t="s">
        <v>19</v>
      </c>
      <c r="F2001" s="264" t="s">
        <v>187</v>
      </c>
      <c r="G2001" s="262"/>
      <c r="H2001" s="265">
        <v>13.020000000000001</v>
      </c>
      <c r="I2001" s="266"/>
      <c r="J2001" s="262"/>
      <c r="K2001" s="262"/>
      <c r="L2001" s="267"/>
      <c r="M2001" s="268"/>
      <c r="N2001" s="269"/>
      <c r="O2001" s="269"/>
      <c r="P2001" s="269"/>
      <c r="Q2001" s="269"/>
      <c r="R2001" s="269"/>
      <c r="S2001" s="269"/>
      <c r="T2001" s="270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71" t="s">
        <v>170</v>
      </c>
      <c r="AU2001" s="271" t="s">
        <v>84</v>
      </c>
      <c r="AV2001" s="16" t="s">
        <v>188</v>
      </c>
      <c r="AW2001" s="16" t="s">
        <v>35</v>
      </c>
      <c r="AX2001" s="16" t="s">
        <v>74</v>
      </c>
      <c r="AY2001" s="271" t="s">
        <v>158</v>
      </c>
    </row>
    <row r="2002" s="13" customFormat="1">
      <c r="A2002" s="13"/>
      <c r="B2002" s="228"/>
      <c r="C2002" s="229"/>
      <c r="D2002" s="221" t="s">
        <v>170</v>
      </c>
      <c r="E2002" s="230" t="s">
        <v>19</v>
      </c>
      <c r="F2002" s="231" t="s">
        <v>586</v>
      </c>
      <c r="G2002" s="229"/>
      <c r="H2002" s="230" t="s">
        <v>19</v>
      </c>
      <c r="I2002" s="232"/>
      <c r="J2002" s="229"/>
      <c r="K2002" s="229"/>
      <c r="L2002" s="233"/>
      <c r="M2002" s="234"/>
      <c r="N2002" s="235"/>
      <c r="O2002" s="235"/>
      <c r="P2002" s="235"/>
      <c r="Q2002" s="235"/>
      <c r="R2002" s="235"/>
      <c r="S2002" s="235"/>
      <c r="T2002" s="236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7" t="s">
        <v>170</v>
      </c>
      <c r="AU2002" s="237" t="s">
        <v>84</v>
      </c>
      <c r="AV2002" s="13" t="s">
        <v>82</v>
      </c>
      <c r="AW2002" s="13" t="s">
        <v>35</v>
      </c>
      <c r="AX2002" s="13" t="s">
        <v>74</v>
      </c>
      <c r="AY2002" s="237" t="s">
        <v>158</v>
      </c>
    </row>
    <row r="2003" s="14" customFormat="1">
      <c r="A2003" s="14"/>
      <c r="B2003" s="238"/>
      <c r="C2003" s="239"/>
      <c r="D2003" s="221" t="s">
        <v>170</v>
      </c>
      <c r="E2003" s="240" t="s">
        <v>19</v>
      </c>
      <c r="F2003" s="241" t="s">
        <v>1826</v>
      </c>
      <c r="G2003" s="239"/>
      <c r="H2003" s="242">
        <v>6.2400000000000002</v>
      </c>
      <c r="I2003" s="243"/>
      <c r="J2003" s="239"/>
      <c r="K2003" s="239"/>
      <c r="L2003" s="244"/>
      <c r="M2003" s="245"/>
      <c r="N2003" s="246"/>
      <c r="O2003" s="246"/>
      <c r="P2003" s="246"/>
      <c r="Q2003" s="246"/>
      <c r="R2003" s="246"/>
      <c r="S2003" s="246"/>
      <c r="T2003" s="247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48" t="s">
        <v>170</v>
      </c>
      <c r="AU2003" s="248" t="s">
        <v>84</v>
      </c>
      <c r="AV2003" s="14" t="s">
        <v>84</v>
      </c>
      <c r="AW2003" s="14" t="s">
        <v>35</v>
      </c>
      <c r="AX2003" s="14" t="s">
        <v>74</v>
      </c>
      <c r="AY2003" s="248" t="s">
        <v>158</v>
      </c>
    </row>
    <row r="2004" s="14" customFormat="1">
      <c r="A2004" s="14"/>
      <c r="B2004" s="238"/>
      <c r="C2004" s="239"/>
      <c r="D2004" s="221" t="s">
        <v>170</v>
      </c>
      <c r="E2004" s="240" t="s">
        <v>19</v>
      </c>
      <c r="F2004" s="241" t="s">
        <v>1827</v>
      </c>
      <c r="G2004" s="239"/>
      <c r="H2004" s="242">
        <v>0.13500000000000001</v>
      </c>
      <c r="I2004" s="243"/>
      <c r="J2004" s="239"/>
      <c r="K2004" s="239"/>
      <c r="L2004" s="244"/>
      <c r="M2004" s="245"/>
      <c r="N2004" s="246"/>
      <c r="O2004" s="246"/>
      <c r="P2004" s="246"/>
      <c r="Q2004" s="246"/>
      <c r="R2004" s="246"/>
      <c r="S2004" s="246"/>
      <c r="T2004" s="247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48" t="s">
        <v>170</v>
      </c>
      <c r="AU2004" s="248" t="s">
        <v>84</v>
      </c>
      <c r="AV2004" s="14" t="s">
        <v>84</v>
      </c>
      <c r="AW2004" s="14" t="s">
        <v>35</v>
      </c>
      <c r="AX2004" s="14" t="s">
        <v>74</v>
      </c>
      <c r="AY2004" s="248" t="s">
        <v>158</v>
      </c>
    </row>
    <row r="2005" s="14" customFormat="1">
      <c r="A2005" s="14"/>
      <c r="B2005" s="238"/>
      <c r="C2005" s="239"/>
      <c r="D2005" s="221" t="s">
        <v>170</v>
      </c>
      <c r="E2005" s="240" t="s">
        <v>19</v>
      </c>
      <c r="F2005" s="241" t="s">
        <v>1828</v>
      </c>
      <c r="G2005" s="239"/>
      <c r="H2005" s="242">
        <v>0.52500000000000002</v>
      </c>
      <c r="I2005" s="243"/>
      <c r="J2005" s="239"/>
      <c r="K2005" s="239"/>
      <c r="L2005" s="244"/>
      <c r="M2005" s="245"/>
      <c r="N2005" s="246"/>
      <c r="O2005" s="246"/>
      <c r="P2005" s="246"/>
      <c r="Q2005" s="246"/>
      <c r="R2005" s="246"/>
      <c r="S2005" s="246"/>
      <c r="T2005" s="247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48" t="s">
        <v>170</v>
      </c>
      <c r="AU2005" s="248" t="s">
        <v>84</v>
      </c>
      <c r="AV2005" s="14" t="s">
        <v>84</v>
      </c>
      <c r="AW2005" s="14" t="s">
        <v>35</v>
      </c>
      <c r="AX2005" s="14" t="s">
        <v>74</v>
      </c>
      <c r="AY2005" s="248" t="s">
        <v>158</v>
      </c>
    </row>
    <row r="2006" s="14" customFormat="1">
      <c r="A2006" s="14"/>
      <c r="B2006" s="238"/>
      <c r="C2006" s="239"/>
      <c r="D2006" s="221" t="s">
        <v>170</v>
      </c>
      <c r="E2006" s="240" t="s">
        <v>19</v>
      </c>
      <c r="F2006" s="241" t="s">
        <v>1829</v>
      </c>
      <c r="G2006" s="239"/>
      <c r="H2006" s="242">
        <v>-1.05</v>
      </c>
      <c r="I2006" s="243"/>
      <c r="J2006" s="239"/>
      <c r="K2006" s="239"/>
      <c r="L2006" s="244"/>
      <c r="M2006" s="245"/>
      <c r="N2006" s="246"/>
      <c r="O2006" s="246"/>
      <c r="P2006" s="246"/>
      <c r="Q2006" s="246"/>
      <c r="R2006" s="246"/>
      <c r="S2006" s="246"/>
      <c r="T2006" s="247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48" t="s">
        <v>170</v>
      </c>
      <c r="AU2006" s="248" t="s">
        <v>84</v>
      </c>
      <c r="AV2006" s="14" t="s">
        <v>84</v>
      </c>
      <c r="AW2006" s="14" t="s">
        <v>35</v>
      </c>
      <c r="AX2006" s="14" t="s">
        <v>74</v>
      </c>
      <c r="AY2006" s="248" t="s">
        <v>158</v>
      </c>
    </row>
    <row r="2007" s="14" customFormat="1">
      <c r="A2007" s="14"/>
      <c r="B2007" s="238"/>
      <c r="C2007" s="239"/>
      <c r="D2007" s="221" t="s">
        <v>170</v>
      </c>
      <c r="E2007" s="240" t="s">
        <v>19</v>
      </c>
      <c r="F2007" s="241" t="s">
        <v>1830</v>
      </c>
      <c r="G2007" s="239"/>
      <c r="H2007" s="242">
        <v>-0.14999999999999999</v>
      </c>
      <c r="I2007" s="243"/>
      <c r="J2007" s="239"/>
      <c r="K2007" s="239"/>
      <c r="L2007" s="244"/>
      <c r="M2007" s="245"/>
      <c r="N2007" s="246"/>
      <c r="O2007" s="246"/>
      <c r="P2007" s="246"/>
      <c r="Q2007" s="246"/>
      <c r="R2007" s="246"/>
      <c r="S2007" s="246"/>
      <c r="T2007" s="247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48" t="s">
        <v>170</v>
      </c>
      <c r="AU2007" s="248" t="s">
        <v>84</v>
      </c>
      <c r="AV2007" s="14" t="s">
        <v>84</v>
      </c>
      <c r="AW2007" s="14" t="s">
        <v>35</v>
      </c>
      <c r="AX2007" s="14" t="s">
        <v>74</v>
      </c>
      <c r="AY2007" s="248" t="s">
        <v>158</v>
      </c>
    </row>
    <row r="2008" s="16" customFormat="1">
      <c r="A2008" s="16"/>
      <c r="B2008" s="261"/>
      <c r="C2008" s="262"/>
      <c r="D2008" s="221" t="s">
        <v>170</v>
      </c>
      <c r="E2008" s="263" t="s">
        <v>19</v>
      </c>
      <c r="F2008" s="264" t="s">
        <v>187</v>
      </c>
      <c r="G2008" s="262"/>
      <c r="H2008" s="265">
        <v>5.7000000000000002</v>
      </c>
      <c r="I2008" s="266"/>
      <c r="J2008" s="262"/>
      <c r="K2008" s="262"/>
      <c r="L2008" s="267"/>
      <c r="M2008" s="268"/>
      <c r="N2008" s="269"/>
      <c r="O2008" s="269"/>
      <c r="P2008" s="269"/>
      <c r="Q2008" s="269"/>
      <c r="R2008" s="269"/>
      <c r="S2008" s="269"/>
      <c r="T2008" s="270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T2008" s="271" t="s">
        <v>170</v>
      </c>
      <c r="AU2008" s="271" t="s">
        <v>84</v>
      </c>
      <c r="AV2008" s="16" t="s">
        <v>188</v>
      </c>
      <c r="AW2008" s="16" t="s">
        <v>35</v>
      </c>
      <c r="AX2008" s="16" t="s">
        <v>74</v>
      </c>
      <c r="AY2008" s="271" t="s">
        <v>158</v>
      </c>
    </row>
    <row r="2009" s="15" customFormat="1">
      <c r="A2009" s="15"/>
      <c r="B2009" s="249"/>
      <c r="C2009" s="250"/>
      <c r="D2009" s="221" t="s">
        <v>170</v>
      </c>
      <c r="E2009" s="251" t="s">
        <v>19</v>
      </c>
      <c r="F2009" s="252" t="s">
        <v>175</v>
      </c>
      <c r="G2009" s="250"/>
      <c r="H2009" s="253">
        <v>75.569999999999993</v>
      </c>
      <c r="I2009" s="254"/>
      <c r="J2009" s="250"/>
      <c r="K2009" s="250"/>
      <c r="L2009" s="255"/>
      <c r="M2009" s="256"/>
      <c r="N2009" s="257"/>
      <c r="O2009" s="257"/>
      <c r="P2009" s="257"/>
      <c r="Q2009" s="257"/>
      <c r="R2009" s="257"/>
      <c r="S2009" s="257"/>
      <c r="T2009" s="258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59" t="s">
        <v>170</v>
      </c>
      <c r="AU2009" s="259" t="s">
        <v>84</v>
      </c>
      <c r="AV2009" s="15" t="s">
        <v>165</v>
      </c>
      <c r="AW2009" s="15" t="s">
        <v>35</v>
      </c>
      <c r="AX2009" s="15" t="s">
        <v>82</v>
      </c>
      <c r="AY2009" s="259" t="s">
        <v>158</v>
      </c>
    </row>
    <row r="2010" s="2" customFormat="1" ht="16.5" customHeight="1">
      <c r="A2010" s="41"/>
      <c r="B2010" s="42"/>
      <c r="C2010" s="272" t="s">
        <v>1831</v>
      </c>
      <c r="D2010" s="272" t="s">
        <v>244</v>
      </c>
      <c r="E2010" s="273" t="s">
        <v>1832</v>
      </c>
      <c r="F2010" s="274" t="s">
        <v>1833</v>
      </c>
      <c r="G2010" s="275" t="s">
        <v>105</v>
      </c>
      <c r="H2010" s="276">
        <v>83.126999999999995</v>
      </c>
      <c r="I2010" s="277"/>
      <c r="J2010" s="278">
        <f>ROUND(I2010*H2010,2)</f>
        <v>0</v>
      </c>
      <c r="K2010" s="274" t="s">
        <v>164</v>
      </c>
      <c r="L2010" s="279"/>
      <c r="M2010" s="280" t="s">
        <v>19</v>
      </c>
      <c r="N2010" s="281" t="s">
        <v>45</v>
      </c>
      <c r="O2010" s="87"/>
      <c r="P2010" s="217">
        <f>O2010*H2010</f>
        <v>0</v>
      </c>
      <c r="Q2010" s="217">
        <v>0.0097999999999999997</v>
      </c>
      <c r="R2010" s="217">
        <f>Q2010*H2010</f>
        <v>0.81464459999999994</v>
      </c>
      <c r="S2010" s="217">
        <v>0</v>
      </c>
      <c r="T2010" s="218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19" t="s">
        <v>403</v>
      </c>
      <c r="AT2010" s="219" t="s">
        <v>244</v>
      </c>
      <c r="AU2010" s="219" t="s">
        <v>84</v>
      </c>
      <c r="AY2010" s="20" t="s">
        <v>158</v>
      </c>
      <c r="BE2010" s="220">
        <f>IF(N2010="základní",J2010,0)</f>
        <v>0</v>
      </c>
      <c r="BF2010" s="220">
        <f>IF(N2010="snížená",J2010,0)</f>
        <v>0</v>
      </c>
      <c r="BG2010" s="220">
        <f>IF(N2010="zákl. přenesená",J2010,0)</f>
        <v>0</v>
      </c>
      <c r="BH2010" s="220">
        <f>IF(N2010="sníž. přenesená",J2010,0)</f>
        <v>0</v>
      </c>
      <c r="BI2010" s="220">
        <f>IF(N2010="nulová",J2010,0)</f>
        <v>0</v>
      </c>
      <c r="BJ2010" s="20" t="s">
        <v>82</v>
      </c>
      <c r="BK2010" s="220">
        <f>ROUND(I2010*H2010,2)</f>
        <v>0</v>
      </c>
      <c r="BL2010" s="20" t="s">
        <v>290</v>
      </c>
      <c r="BM2010" s="219" t="s">
        <v>1834</v>
      </c>
    </row>
    <row r="2011" s="2" customFormat="1">
      <c r="A2011" s="41"/>
      <c r="B2011" s="42"/>
      <c r="C2011" s="43"/>
      <c r="D2011" s="221" t="s">
        <v>167</v>
      </c>
      <c r="E2011" s="43"/>
      <c r="F2011" s="222" t="s">
        <v>1833</v>
      </c>
      <c r="G2011" s="43"/>
      <c r="H2011" s="43"/>
      <c r="I2011" s="223"/>
      <c r="J2011" s="43"/>
      <c r="K2011" s="43"/>
      <c r="L2011" s="47"/>
      <c r="M2011" s="224"/>
      <c r="N2011" s="225"/>
      <c r="O2011" s="87"/>
      <c r="P2011" s="87"/>
      <c r="Q2011" s="87"/>
      <c r="R2011" s="87"/>
      <c r="S2011" s="87"/>
      <c r="T2011" s="88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T2011" s="20" t="s">
        <v>167</v>
      </c>
      <c r="AU2011" s="20" t="s">
        <v>84</v>
      </c>
    </row>
    <row r="2012" s="14" customFormat="1">
      <c r="A2012" s="14"/>
      <c r="B2012" s="238"/>
      <c r="C2012" s="239"/>
      <c r="D2012" s="221" t="s">
        <v>170</v>
      </c>
      <c r="E2012" s="240" t="s">
        <v>19</v>
      </c>
      <c r="F2012" s="241" t="s">
        <v>1835</v>
      </c>
      <c r="G2012" s="239"/>
      <c r="H2012" s="242">
        <v>83.126999999999995</v>
      </c>
      <c r="I2012" s="243"/>
      <c r="J2012" s="239"/>
      <c r="K2012" s="239"/>
      <c r="L2012" s="244"/>
      <c r="M2012" s="245"/>
      <c r="N2012" s="246"/>
      <c r="O2012" s="246"/>
      <c r="P2012" s="246"/>
      <c r="Q2012" s="246"/>
      <c r="R2012" s="246"/>
      <c r="S2012" s="246"/>
      <c r="T2012" s="247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48" t="s">
        <v>170</v>
      </c>
      <c r="AU2012" s="248" t="s">
        <v>84</v>
      </c>
      <c r="AV2012" s="14" t="s">
        <v>84</v>
      </c>
      <c r="AW2012" s="14" t="s">
        <v>35</v>
      </c>
      <c r="AX2012" s="14" t="s">
        <v>82</v>
      </c>
      <c r="AY2012" s="248" t="s">
        <v>158</v>
      </c>
    </row>
    <row r="2013" s="2" customFormat="1" ht="16.5" customHeight="1">
      <c r="A2013" s="41"/>
      <c r="B2013" s="42"/>
      <c r="C2013" s="208" t="s">
        <v>1836</v>
      </c>
      <c r="D2013" s="208" t="s">
        <v>160</v>
      </c>
      <c r="E2013" s="209" t="s">
        <v>1837</v>
      </c>
      <c r="F2013" s="210" t="s">
        <v>1838</v>
      </c>
      <c r="G2013" s="211" t="s">
        <v>316</v>
      </c>
      <c r="H2013" s="212">
        <v>18.899999999999999</v>
      </c>
      <c r="I2013" s="213"/>
      <c r="J2013" s="214">
        <f>ROUND(I2013*H2013,2)</f>
        <v>0</v>
      </c>
      <c r="K2013" s="210" t="s">
        <v>164</v>
      </c>
      <c r="L2013" s="47"/>
      <c r="M2013" s="215" t="s">
        <v>19</v>
      </c>
      <c r="N2013" s="216" t="s">
        <v>45</v>
      </c>
      <c r="O2013" s="87"/>
      <c r="P2013" s="217">
        <f>O2013*H2013</f>
        <v>0</v>
      </c>
      <c r="Q2013" s="217">
        <v>0.00055000000000000003</v>
      </c>
      <c r="R2013" s="217">
        <f>Q2013*H2013</f>
        <v>0.010395</v>
      </c>
      <c r="S2013" s="217">
        <v>0</v>
      </c>
      <c r="T2013" s="218">
        <f>S2013*H2013</f>
        <v>0</v>
      </c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R2013" s="219" t="s">
        <v>290</v>
      </c>
      <c r="AT2013" s="219" t="s">
        <v>160</v>
      </c>
      <c r="AU2013" s="219" t="s">
        <v>84</v>
      </c>
      <c r="AY2013" s="20" t="s">
        <v>158</v>
      </c>
      <c r="BE2013" s="220">
        <f>IF(N2013="základní",J2013,0)</f>
        <v>0</v>
      </c>
      <c r="BF2013" s="220">
        <f>IF(N2013="snížená",J2013,0)</f>
        <v>0</v>
      </c>
      <c r="BG2013" s="220">
        <f>IF(N2013="zákl. přenesená",J2013,0)</f>
        <v>0</v>
      </c>
      <c r="BH2013" s="220">
        <f>IF(N2013="sníž. přenesená",J2013,0)</f>
        <v>0</v>
      </c>
      <c r="BI2013" s="220">
        <f>IF(N2013="nulová",J2013,0)</f>
        <v>0</v>
      </c>
      <c r="BJ2013" s="20" t="s">
        <v>82</v>
      </c>
      <c r="BK2013" s="220">
        <f>ROUND(I2013*H2013,2)</f>
        <v>0</v>
      </c>
      <c r="BL2013" s="20" t="s">
        <v>290</v>
      </c>
      <c r="BM2013" s="219" t="s">
        <v>1839</v>
      </c>
    </row>
    <row r="2014" s="2" customFormat="1">
      <c r="A2014" s="41"/>
      <c r="B2014" s="42"/>
      <c r="C2014" s="43"/>
      <c r="D2014" s="221" t="s">
        <v>167</v>
      </c>
      <c r="E2014" s="43"/>
      <c r="F2014" s="222" t="s">
        <v>1838</v>
      </c>
      <c r="G2014" s="43"/>
      <c r="H2014" s="43"/>
      <c r="I2014" s="223"/>
      <c r="J2014" s="43"/>
      <c r="K2014" s="43"/>
      <c r="L2014" s="47"/>
      <c r="M2014" s="224"/>
      <c r="N2014" s="225"/>
      <c r="O2014" s="87"/>
      <c r="P2014" s="87"/>
      <c r="Q2014" s="87"/>
      <c r="R2014" s="87"/>
      <c r="S2014" s="87"/>
      <c r="T2014" s="88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T2014" s="20" t="s">
        <v>167</v>
      </c>
      <c r="AU2014" s="20" t="s">
        <v>84</v>
      </c>
    </row>
    <row r="2015" s="2" customFormat="1">
      <c r="A2015" s="41"/>
      <c r="B2015" s="42"/>
      <c r="C2015" s="43"/>
      <c r="D2015" s="226" t="s">
        <v>168</v>
      </c>
      <c r="E2015" s="43"/>
      <c r="F2015" s="227" t="s">
        <v>1840</v>
      </c>
      <c r="G2015" s="43"/>
      <c r="H2015" s="43"/>
      <c r="I2015" s="223"/>
      <c r="J2015" s="43"/>
      <c r="K2015" s="43"/>
      <c r="L2015" s="47"/>
      <c r="M2015" s="224"/>
      <c r="N2015" s="225"/>
      <c r="O2015" s="87"/>
      <c r="P2015" s="87"/>
      <c r="Q2015" s="87"/>
      <c r="R2015" s="87"/>
      <c r="S2015" s="87"/>
      <c r="T2015" s="88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T2015" s="20" t="s">
        <v>168</v>
      </c>
      <c r="AU2015" s="20" t="s">
        <v>84</v>
      </c>
    </row>
    <row r="2016" s="13" customFormat="1">
      <c r="A2016" s="13"/>
      <c r="B2016" s="228"/>
      <c r="C2016" s="229"/>
      <c r="D2016" s="221" t="s">
        <v>170</v>
      </c>
      <c r="E2016" s="230" t="s">
        <v>19</v>
      </c>
      <c r="F2016" s="231" t="s">
        <v>276</v>
      </c>
      <c r="G2016" s="229"/>
      <c r="H2016" s="230" t="s">
        <v>19</v>
      </c>
      <c r="I2016" s="232"/>
      <c r="J2016" s="229"/>
      <c r="K2016" s="229"/>
      <c r="L2016" s="233"/>
      <c r="M2016" s="234"/>
      <c r="N2016" s="235"/>
      <c r="O2016" s="235"/>
      <c r="P2016" s="235"/>
      <c r="Q2016" s="235"/>
      <c r="R2016" s="235"/>
      <c r="S2016" s="235"/>
      <c r="T2016" s="236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7" t="s">
        <v>170</v>
      </c>
      <c r="AU2016" s="237" t="s">
        <v>84</v>
      </c>
      <c r="AV2016" s="13" t="s">
        <v>82</v>
      </c>
      <c r="AW2016" s="13" t="s">
        <v>35</v>
      </c>
      <c r="AX2016" s="13" t="s">
        <v>74</v>
      </c>
      <c r="AY2016" s="237" t="s">
        <v>158</v>
      </c>
    </row>
    <row r="2017" s="13" customFormat="1">
      <c r="A2017" s="13"/>
      <c r="B2017" s="228"/>
      <c r="C2017" s="229"/>
      <c r="D2017" s="221" t="s">
        <v>170</v>
      </c>
      <c r="E2017" s="230" t="s">
        <v>19</v>
      </c>
      <c r="F2017" s="231" t="s">
        <v>1818</v>
      </c>
      <c r="G2017" s="229"/>
      <c r="H2017" s="230" t="s">
        <v>19</v>
      </c>
      <c r="I2017" s="232"/>
      <c r="J2017" s="229"/>
      <c r="K2017" s="229"/>
      <c r="L2017" s="233"/>
      <c r="M2017" s="234"/>
      <c r="N2017" s="235"/>
      <c r="O2017" s="235"/>
      <c r="P2017" s="235"/>
      <c r="Q2017" s="235"/>
      <c r="R2017" s="235"/>
      <c r="S2017" s="235"/>
      <c r="T2017" s="236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7" t="s">
        <v>170</v>
      </c>
      <c r="AU2017" s="237" t="s">
        <v>84</v>
      </c>
      <c r="AV2017" s="13" t="s">
        <v>82</v>
      </c>
      <c r="AW2017" s="13" t="s">
        <v>35</v>
      </c>
      <c r="AX2017" s="13" t="s">
        <v>74</v>
      </c>
      <c r="AY2017" s="237" t="s">
        <v>158</v>
      </c>
    </row>
    <row r="2018" s="14" customFormat="1">
      <c r="A2018" s="14"/>
      <c r="B2018" s="238"/>
      <c r="C2018" s="239"/>
      <c r="D2018" s="221" t="s">
        <v>170</v>
      </c>
      <c r="E2018" s="240" t="s">
        <v>19</v>
      </c>
      <c r="F2018" s="241" t="s">
        <v>1841</v>
      </c>
      <c r="G2018" s="239"/>
      <c r="H2018" s="242">
        <v>2.1000000000000001</v>
      </c>
      <c r="I2018" s="243"/>
      <c r="J2018" s="239"/>
      <c r="K2018" s="239"/>
      <c r="L2018" s="244"/>
      <c r="M2018" s="245"/>
      <c r="N2018" s="246"/>
      <c r="O2018" s="246"/>
      <c r="P2018" s="246"/>
      <c r="Q2018" s="246"/>
      <c r="R2018" s="246"/>
      <c r="S2018" s="246"/>
      <c r="T2018" s="247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48" t="s">
        <v>170</v>
      </c>
      <c r="AU2018" s="248" t="s">
        <v>84</v>
      </c>
      <c r="AV2018" s="14" t="s">
        <v>84</v>
      </c>
      <c r="AW2018" s="14" t="s">
        <v>35</v>
      </c>
      <c r="AX2018" s="14" t="s">
        <v>74</v>
      </c>
      <c r="AY2018" s="248" t="s">
        <v>158</v>
      </c>
    </row>
    <row r="2019" s="14" customFormat="1">
      <c r="A2019" s="14"/>
      <c r="B2019" s="238"/>
      <c r="C2019" s="239"/>
      <c r="D2019" s="221" t="s">
        <v>170</v>
      </c>
      <c r="E2019" s="240" t="s">
        <v>19</v>
      </c>
      <c r="F2019" s="241" t="s">
        <v>1842</v>
      </c>
      <c r="G2019" s="239"/>
      <c r="H2019" s="242">
        <v>8.4000000000000004</v>
      </c>
      <c r="I2019" s="243"/>
      <c r="J2019" s="239"/>
      <c r="K2019" s="239"/>
      <c r="L2019" s="244"/>
      <c r="M2019" s="245"/>
      <c r="N2019" s="246"/>
      <c r="O2019" s="246"/>
      <c r="P2019" s="246"/>
      <c r="Q2019" s="246"/>
      <c r="R2019" s="246"/>
      <c r="S2019" s="246"/>
      <c r="T2019" s="247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48" t="s">
        <v>170</v>
      </c>
      <c r="AU2019" s="248" t="s">
        <v>84</v>
      </c>
      <c r="AV2019" s="14" t="s">
        <v>84</v>
      </c>
      <c r="AW2019" s="14" t="s">
        <v>35</v>
      </c>
      <c r="AX2019" s="14" t="s">
        <v>74</v>
      </c>
      <c r="AY2019" s="248" t="s">
        <v>158</v>
      </c>
    </row>
    <row r="2020" s="14" customFormat="1">
      <c r="A2020" s="14"/>
      <c r="B2020" s="238"/>
      <c r="C2020" s="239"/>
      <c r="D2020" s="221" t="s">
        <v>170</v>
      </c>
      <c r="E2020" s="240" t="s">
        <v>19</v>
      </c>
      <c r="F2020" s="241" t="s">
        <v>1843</v>
      </c>
      <c r="G2020" s="239"/>
      <c r="H2020" s="242">
        <v>6</v>
      </c>
      <c r="I2020" s="243"/>
      <c r="J2020" s="239"/>
      <c r="K2020" s="239"/>
      <c r="L2020" s="244"/>
      <c r="M2020" s="245"/>
      <c r="N2020" s="246"/>
      <c r="O2020" s="246"/>
      <c r="P2020" s="246"/>
      <c r="Q2020" s="246"/>
      <c r="R2020" s="246"/>
      <c r="S2020" s="246"/>
      <c r="T2020" s="247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8" t="s">
        <v>170</v>
      </c>
      <c r="AU2020" s="248" t="s">
        <v>84</v>
      </c>
      <c r="AV2020" s="14" t="s">
        <v>84</v>
      </c>
      <c r="AW2020" s="14" t="s">
        <v>35</v>
      </c>
      <c r="AX2020" s="14" t="s">
        <v>74</v>
      </c>
      <c r="AY2020" s="248" t="s">
        <v>158</v>
      </c>
    </row>
    <row r="2021" s="16" customFormat="1">
      <c r="A2021" s="16"/>
      <c r="B2021" s="261"/>
      <c r="C2021" s="262"/>
      <c r="D2021" s="221" t="s">
        <v>170</v>
      </c>
      <c r="E2021" s="263" t="s">
        <v>19</v>
      </c>
      <c r="F2021" s="264" t="s">
        <v>187</v>
      </c>
      <c r="G2021" s="262"/>
      <c r="H2021" s="265">
        <v>16.5</v>
      </c>
      <c r="I2021" s="266"/>
      <c r="J2021" s="262"/>
      <c r="K2021" s="262"/>
      <c r="L2021" s="267"/>
      <c r="M2021" s="268"/>
      <c r="N2021" s="269"/>
      <c r="O2021" s="269"/>
      <c r="P2021" s="269"/>
      <c r="Q2021" s="269"/>
      <c r="R2021" s="269"/>
      <c r="S2021" s="269"/>
      <c r="T2021" s="270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71" t="s">
        <v>170</v>
      </c>
      <c r="AU2021" s="271" t="s">
        <v>84</v>
      </c>
      <c r="AV2021" s="16" t="s">
        <v>188</v>
      </c>
      <c r="AW2021" s="16" t="s">
        <v>35</v>
      </c>
      <c r="AX2021" s="16" t="s">
        <v>74</v>
      </c>
      <c r="AY2021" s="271" t="s">
        <v>158</v>
      </c>
    </row>
    <row r="2022" s="13" customFormat="1">
      <c r="A2022" s="13"/>
      <c r="B2022" s="228"/>
      <c r="C2022" s="229"/>
      <c r="D2022" s="221" t="s">
        <v>170</v>
      </c>
      <c r="E2022" s="230" t="s">
        <v>19</v>
      </c>
      <c r="F2022" s="231" t="s">
        <v>586</v>
      </c>
      <c r="G2022" s="229"/>
      <c r="H2022" s="230" t="s">
        <v>19</v>
      </c>
      <c r="I2022" s="232"/>
      <c r="J2022" s="229"/>
      <c r="K2022" s="229"/>
      <c r="L2022" s="233"/>
      <c r="M2022" s="234"/>
      <c r="N2022" s="235"/>
      <c r="O2022" s="235"/>
      <c r="P2022" s="235"/>
      <c r="Q2022" s="235"/>
      <c r="R2022" s="235"/>
      <c r="S2022" s="235"/>
      <c r="T2022" s="236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7" t="s">
        <v>170</v>
      </c>
      <c r="AU2022" s="237" t="s">
        <v>84</v>
      </c>
      <c r="AV2022" s="13" t="s">
        <v>82</v>
      </c>
      <c r="AW2022" s="13" t="s">
        <v>35</v>
      </c>
      <c r="AX2022" s="13" t="s">
        <v>74</v>
      </c>
      <c r="AY2022" s="237" t="s">
        <v>158</v>
      </c>
    </row>
    <row r="2023" s="14" customFormat="1">
      <c r="A2023" s="14"/>
      <c r="B2023" s="238"/>
      <c r="C2023" s="239"/>
      <c r="D2023" s="221" t="s">
        <v>170</v>
      </c>
      <c r="E2023" s="240" t="s">
        <v>19</v>
      </c>
      <c r="F2023" s="241" t="s">
        <v>1844</v>
      </c>
      <c r="G2023" s="239"/>
      <c r="H2023" s="242">
        <v>0.90000000000000002</v>
      </c>
      <c r="I2023" s="243"/>
      <c r="J2023" s="239"/>
      <c r="K2023" s="239"/>
      <c r="L2023" s="244"/>
      <c r="M2023" s="245"/>
      <c r="N2023" s="246"/>
      <c r="O2023" s="246"/>
      <c r="P2023" s="246"/>
      <c r="Q2023" s="246"/>
      <c r="R2023" s="246"/>
      <c r="S2023" s="246"/>
      <c r="T2023" s="247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48" t="s">
        <v>170</v>
      </c>
      <c r="AU2023" s="248" t="s">
        <v>84</v>
      </c>
      <c r="AV2023" s="14" t="s">
        <v>84</v>
      </c>
      <c r="AW2023" s="14" t="s">
        <v>35</v>
      </c>
      <c r="AX2023" s="14" t="s">
        <v>74</v>
      </c>
      <c r="AY2023" s="248" t="s">
        <v>158</v>
      </c>
    </row>
    <row r="2024" s="14" customFormat="1">
      <c r="A2024" s="14"/>
      <c r="B2024" s="238"/>
      <c r="C2024" s="239"/>
      <c r="D2024" s="221" t="s">
        <v>170</v>
      </c>
      <c r="E2024" s="240" t="s">
        <v>19</v>
      </c>
      <c r="F2024" s="241" t="s">
        <v>1845</v>
      </c>
      <c r="G2024" s="239"/>
      <c r="H2024" s="242">
        <v>1.5</v>
      </c>
      <c r="I2024" s="243"/>
      <c r="J2024" s="239"/>
      <c r="K2024" s="239"/>
      <c r="L2024" s="244"/>
      <c r="M2024" s="245"/>
      <c r="N2024" s="246"/>
      <c r="O2024" s="246"/>
      <c r="P2024" s="246"/>
      <c r="Q2024" s="246"/>
      <c r="R2024" s="246"/>
      <c r="S2024" s="246"/>
      <c r="T2024" s="247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8" t="s">
        <v>170</v>
      </c>
      <c r="AU2024" s="248" t="s">
        <v>84</v>
      </c>
      <c r="AV2024" s="14" t="s">
        <v>84</v>
      </c>
      <c r="AW2024" s="14" t="s">
        <v>35</v>
      </c>
      <c r="AX2024" s="14" t="s">
        <v>74</v>
      </c>
      <c r="AY2024" s="248" t="s">
        <v>158</v>
      </c>
    </row>
    <row r="2025" s="16" customFormat="1">
      <c r="A2025" s="16"/>
      <c r="B2025" s="261"/>
      <c r="C2025" s="262"/>
      <c r="D2025" s="221" t="s">
        <v>170</v>
      </c>
      <c r="E2025" s="263" t="s">
        <v>19</v>
      </c>
      <c r="F2025" s="264" t="s">
        <v>187</v>
      </c>
      <c r="G2025" s="262"/>
      <c r="H2025" s="265">
        <v>2.3999999999999999</v>
      </c>
      <c r="I2025" s="266"/>
      <c r="J2025" s="262"/>
      <c r="K2025" s="262"/>
      <c r="L2025" s="267"/>
      <c r="M2025" s="268"/>
      <c r="N2025" s="269"/>
      <c r="O2025" s="269"/>
      <c r="P2025" s="269"/>
      <c r="Q2025" s="269"/>
      <c r="R2025" s="269"/>
      <c r="S2025" s="269"/>
      <c r="T2025" s="270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T2025" s="271" t="s">
        <v>170</v>
      </c>
      <c r="AU2025" s="271" t="s">
        <v>84</v>
      </c>
      <c r="AV2025" s="16" t="s">
        <v>188</v>
      </c>
      <c r="AW2025" s="16" t="s">
        <v>35</v>
      </c>
      <c r="AX2025" s="16" t="s">
        <v>74</v>
      </c>
      <c r="AY2025" s="271" t="s">
        <v>158</v>
      </c>
    </row>
    <row r="2026" s="15" customFormat="1">
      <c r="A2026" s="15"/>
      <c r="B2026" s="249"/>
      <c r="C2026" s="250"/>
      <c r="D2026" s="221" t="s">
        <v>170</v>
      </c>
      <c r="E2026" s="251" t="s">
        <v>19</v>
      </c>
      <c r="F2026" s="252" t="s">
        <v>175</v>
      </c>
      <c r="G2026" s="250"/>
      <c r="H2026" s="253">
        <v>18.899999999999999</v>
      </c>
      <c r="I2026" s="254"/>
      <c r="J2026" s="250"/>
      <c r="K2026" s="250"/>
      <c r="L2026" s="255"/>
      <c r="M2026" s="256"/>
      <c r="N2026" s="257"/>
      <c r="O2026" s="257"/>
      <c r="P2026" s="257"/>
      <c r="Q2026" s="257"/>
      <c r="R2026" s="257"/>
      <c r="S2026" s="257"/>
      <c r="T2026" s="258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59" t="s">
        <v>170</v>
      </c>
      <c r="AU2026" s="259" t="s">
        <v>84</v>
      </c>
      <c r="AV2026" s="15" t="s">
        <v>165</v>
      </c>
      <c r="AW2026" s="15" t="s">
        <v>35</v>
      </c>
      <c r="AX2026" s="15" t="s">
        <v>82</v>
      </c>
      <c r="AY2026" s="259" t="s">
        <v>158</v>
      </c>
    </row>
    <row r="2027" s="2" customFormat="1" ht="16.5" customHeight="1">
      <c r="A2027" s="41"/>
      <c r="B2027" s="42"/>
      <c r="C2027" s="208" t="s">
        <v>1846</v>
      </c>
      <c r="D2027" s="208" t="s">
        <v>160</v>
      </c>
      <c r="E2027" s="209" t="s">
        <v>1847</v>
      </c>
      <c r="F2027" s="210" t="s">
        <v>1848</v>
      </c>
      <c r="G2027" s="211" t="s">
        <v>316</v>
      </c>
      <c r="H2027" s="212">
        <v>30.16</v>
      </c>
      <c r="I2027" s="213"/>
      <c r="J2027" s="214">
        <f>ROUND(I2027*H2027,2)</f>
        <v>0</v>
      </c>
      <c r="K2027" s="210" t="s">
        <v>164</v>
      </c>
      <c r="L2027" s="47"/>
      <c r="M2027" s="215" t="s">
        <v>19</v>
      </c>
      <c r="N2027" s="216" t="s">
        <v>45</v>
      </c>
      <c r="O2027" s="87"/>
      <c r="P2027" s="217">
        <f>O2027*H2027</f>
        <v>0</v>
      </c>
      <c r="Q2027" s="217">
        <v>0.00050000000000000001</v>
      </c>
      <c r="R2027" s="217">
        <f>Q2027*H2027</f>
        <v>0.01508</v>
      </c>
      <c r="S2027" s="217">
        <v>0</v>
      </c>
      <c r="T2027" s="218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19" t="s">
        <v>290</v>
      </c>
      <c r="AT2027" s="219" t="s">
        <v>160</v>
      </c>
      <c r="AU2027" s="219" t="s">
        <v>84</v>
      </c>
      <c r="AY2027" s="20" t="s">
        <v>158</v>
      </c>
      <c r="BE2027" s="220">
        <f>IF(N2027="základní",J2027,0)</f>
        <v>0</v>
      </c>
      <c r="BF2027" s="220">
        <f>IF(N2027="snížená",J2027,0)</f>
        <v>0</v>
      </c>
      <c r="BG2027" s="220">
        <f>IF(N2027="zákl. přenesená",J2027,0)</f>
        <v>0</v>
      </c>
      <c r="BH2027" s="220">
        <f>IF(N2027="sníž. přenesená",J2027,0)</f>
        <v>0</v>
      </c>
      <c r="BI2027" s="220">
        <f>IF(N2027="nulová",J2027,0)</f>
        <v>0</v>
      </c>
      <c r="BJ2027" s="20" t="s">
        <v>82</v>
      </c>
      <c r="BK2027" s="220">
        <f>ROUND(I2027*H2027,2)</f>
        <v>0</v>
      </c>
      <c r="BL2027" s="20" t="s">
        <v>290</v>
      </c>
      <c r="BM2027" s="219" t="s">
        <v>1849</v>
      </c>
    </row>
    <row r="2028" s="2" customFormat="1">
      <c r="A2028" s="41"/>
      <c r="B2028" s="42"/>
      <c r="C2028" s="43"/>
      <c r="D2028" s="221" t="s">
        <v>167</v>
      </c>
      <c r="E2028" s="43"/>
      <c r="F2028" s="222" t="s">
        <v>1848</v>
      </c>
      <c r="G2028" s="43"/>
      <c r="H2028" s="43"/>
      <c r="I2028" s="223"/>
      <c r="J2028" s="43"/>
      <c r="K2028" s="43"/>
      <c r="L2028" s="47"/>
      <c r="M2028" s="224"/>
      <c r="N2028" s="225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167</v>
      </c>
      <c r="AU2028" s="20" t="s">
        <v>84</v>
      </c>
    </row>
    <row r="2029" s="2" customFormat="1">
      <c r="A2029" s="41"/>
      <c r="B2029" s="42"/>
      <c r="C2029" s="43"/>
      <c r="D2029" s="226" t="s">
        <v>168</v>
      </c>
      <c r="E2029" s="43"/>
      <c r="F2029" s="227" t="s">
        <v>1850</v>
      </c>
      <c r="G2029" s="43"/>
      <c r="H2029" s="43"/>
      <c r="I2029" s="223"/>
      <c r="J2029" s="43"/>
      <c r="K2029" s="43"/>
      <c r="L2029" s="47"/>
      <c r="M2029" s="224"/>
      <c r="N2029" s="225"/>
      <c r="O2029" s="87"/>
      <c r="P2029" s="87"/>
      <c r="Q2029" s="87"/>
      <c r="R2029" s="87"/>
      <c r="S2029" s="87"/>
      <c r="T2029" s="88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T2029" s="20" t="s">
        <v>168</v>
      </c>
      <c r="AU2029" s="20" t="s">
        <v>84</v>
      </c>
    </row>
    <row r="2030" s="13" customFormat="1">
      <c r="A2030" s="13"/>
      <c r="B2030" s="228"/>
      <c r="C2030" s="229"/>
      <c r="D2030" s="221" t="s">
        <v>170</v>
      </c>
      <c r="E2030" s="230" t="s">
        <v>19</v>
      </c>
      <c r="F2030" s="231" t="s">
        <v>276</v>
      </c>
      <c r="G2030" s="229"/>
      <c r="H2030" s="230" t="s">
        <v>19</v>
      </c>
      <c r="I2030" s="232"/>
      <c r="J2030" s="229"/>
      <c r="K2030" s="229"/>
      <c r="L2030" s="233"/>
      <c r="M2030" s="234"/>
      <c r="N2030" s="235"/>
      <c r="O2030" s="235"/>
      <c r="P2030" s="235"/>
      <c r="Q2030" s="235"/>
      <c r="R2030" s="235"/>
      <c r="S2030" s="235"/>
      <c r="T2030" s="236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7" t="s">
        <v>170</v>
      </c>
      <c r="AU2030" s="237" t="s">
        <v>84</v>
      </c>
      <c r="AV2030" s="13" t="s">
        <v>82</v>
      </c>
      <c r="AW2030" s="13" t="s">
        <v>35</v>
      </c>
      <c r="AX2030" s="13" t="s">
        <v>74</v>
      </c>
      <c r="AY2030" s="237" t="s">
        <v>158</v>
      </c>
    </row>
    <row r="2031" s="13" customFormat="1">
      <c r="A2031" s="13"/>
      <c r="B2031" s="228"/>
      <c r="C2031" s="229"/>
      <c r="D2031" s="221" t="s">
        <v>170</v>
      </c>
      <c r="E2031" s="230" t="s">
        <v>19</v>
      </c>
      <c r="F2031" s="231" t="s">
        <v>1818</v>
      </c>
      <c r="G2031" s="229"/>
      <c r="H2031" s="230" t="s">
        <v>19</v>
      </c>
      <c r="I2031" s="232"/>
      <c r="J2031" s="229"/>
      <c r="K2031" s="229"/>
      <c r="L2031" s="233"/>
      <c r="M2031" s="234"/>
      <c r="N2031" s="235"/>
      <c r="O2031" s="235"/>
      <c r="P2031" s="235"/>
      <c r="Q2031" s="235"/>
      <c r="R2031" s="235"/>
      <c r="S2031" s="235"/>
      <c r="T2031" s="236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7" t="s">
        <v>170</v>
      </c>
      <c r="AU2031" s="237" t="s">
        <v>84</v>
      </c>
      <c r="AV2031" s="13" t="s">
        <v>82</v>
      </c>
      <c r="AW2031" s="13" t="s">
        <v>35</v>
      </c>
      <c r="AX2031" s="13" t="s">
        <v>74</v>
      </c>
      <c r="AY2031" s="237" t="s">
        <v>158</v>
      </c>
    </row>
    <row r="2032" s="14" customFormat="1">
      <c r="A2032" s="14"/>
      <c r="B2032" s="238"/>
      <c r="C2032" s="239"/>
      <c r="D2032" s="221" t="s">
        <v>170</v>
      </c>
      <c r="E2032" s="240" t="s">
        <v>19</v>
      </c>
      <c r="F2032" s="241" t="s">
        <v>843</v>
      </c>
      <c r="G2032" s="239"/>
      <c r="H2032" s="242">
        <v>26.300000000000001</v>
      </c>
      <c r="I2032" s="243"/>
      <c r="J2032" s="239"/>
      <c r="K2032" s="239"/>
      <c r="L2032" s="244"/>
      <c r="M2032" s="245"/>
      <c r="N2032" s="246"/>
      <c r="O2032" s="246"/>
      <c r="P2032" s="246"/>
      <c r="Q2032" s="246"/>
      <c r="R2032" s="246"/>
      <c r="S2032" s="246"/>
      <c r="T2032" s="247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48" t="s">
        <v>170</v>
      </c>
      <c r="AU2032" s="248" t="s">
        <v>84</v>
      </c>
      <c r="AV2032" s="14" t="s">
        <v>84</v>
      </c>
      <c r="AW2032" s="14" t="s">
        <v>35</v>
      </c>
      <c r="AX2032" s="14" t="s">
        <v>74</v>
      </c>
      <c r="AY2032" s="248" t="s">
        <v>158</v>
      </c>
    </row>
    <row r="2033" s="14" customFormat="1">
      <c r="A2033" s="14"/>
      <c r="B2033" s="238"/>
      <c r="C2033" s="239"/>
      <c r="D2033" s="221" t="s">
        <v>170</v>
      </c>
      <c r="E2033" s="240" t="s">
        <v>19</v>
      </c>
      <c r="F2033" s="241" t="s">
        <v>844</v>
      </c>
      <c r="G2033" s="239"/>
      <c r="H2033" s="242">
        <v>2.5</v>
      </c>
      <c r="I2033" s="243"/>
      <c r="J2033" s="239"/>
      <c r="K2033" s="239"/>
      <c r="L2033" s="244"/>
      <c r="M2033" s="245"/>
      <c r="N2033" s="246"/>
      <c r="O2033" s="246"/>
      <c r="P2033" s="246"/>
      <c r="Q2033" s="246"/>
      <c r="R2033" s="246"/>
      <c r="S2033" s="246"/>
      <c r="T2033" s="247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48" t="s">
        <v>170</v>
      </c>
      <c r="AU2033" s="248" t="s">
        <v>84</v>
      </c>
      <c r="AV2033" s="14" t="s">
        <v>84</v>
      </c>
      <c r="AW2033" s="14" t="s">
        <v>35</v>
      </c>
      <c r="AX2033" s="14" t="s">
        <v>74</v>
      </c>
      <c r="AY2033" s="248" t="s">
        <v>158</v>
      </c>
    </row>
    <row r="2034" s="14" customFormat="1">
      <c r="A2034" s="14"/>
      <c r="B2034" s="238"/>
      <c r="C2034" s="239"/>
      <c r="D2034" s="221" t="s">
        <v>170</v>
      </c>
      <c r="E2034" s="240" t="s">
        <v>19</v>
      </c>
      <c r="F2034" s="241" t="s">
        <v>1851</v>
      </c>
      <c r="G2034" s="239"/>
      <c r="H2034" s="242">
        <v>-0.80000000000000004</v>
      </c>
      <c r="I2034" s="243"/>
      <c r="J2034" s="239"/>
      <c r="K2034" s="239"/>
      <c r="L2034" s="244"/>
      <c r="M2034" s="245"/>
      <c r="N2034" s="246"/>
      <c r="O2034" s="246"/>
      <c r="P2034" s="246"/>
      <c r="Q2034" s="246"/>
      <c r="R2034" s="246"/>
      <c r="S2034" s="246"/>
      <c r="T2034" s="247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48" t="s">
        <v>170</v>
      </c>
      <c r="AU2034" s="248" t="s">
        <v>84</v>
      </c>
      <c r="AV2034" s="14" t="s">
        <v>84</v>
      </c>
      <c r="AW2034" s="14" t="s">
        <v>35</v>
      </c>
      <c r="AX2034" s="14" t="s">
        <v>74</v>
      </c>
      <c r="AY2034" s="248" t="s">
        <v>158</v>
      </c>
    </row>
    <row r="2035" s="14" customFormat="1">
      <c r="A2035" s="14"/>
      <c r="B2035" s="238"/>
      <c r="C2035" s="239"/>
      <c r="D2035" s="221" t="s">
        <v>170</v>
      </c>
      <c r="E2035" s="240" t="s">
        <v>19</v>
      </c>
      <c r="F2035" s="241" t="s">
        <v>1852</v>
      </c>
      <c r="G2035" s="239"/>
      <c r="H2035" s="242">
        <v>-6</v>
      </c>
      <c r="I2035" s="243"/>
      <c r="J2035" s="239"/>
      <c r="K2035" s="239"/>
      <c r="L2035" s="244"/>
      <c r="M2035" s="245"/>
      <c r="N2035" s="246"/>
      <c r="O2035" s="246"/>
      <c r="P2035" s="246"/>
      <c r="Q2035" s="246"/>
      <c r="R2035" s="246"/>
      <c r="S2035" s="246"/>
      <c r="T2035" s="247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48" t="s">
        <v>170</v>
      </c>
      <c r="AU2035" s="248" t="s">
        <v>84</v>
      </c>
      <c r="AV2035" s="14" t="s">
        <v>84</v>
      </c>
      <c r="AW2035" s="14" t="s">
        <v>35</v>
      </c>
      <c r="AX2035" s="14" t="s">
        <v>74</v>
      </c>
      <c r="AY2035" s="248" t="s">
        <v>158</v>
      </c>
    </row>
    <row r="2036" s="16" customFormat="1">
      <c r="A2036" s="16"/>
      <c r="B2036" s="261"/>
      <c r="C2036" s="262"/>
      <c r="D2036" s="221" t="s">
        <v>170</v>
      </c>
      <c r="E2036" s="263" t="s">
        <v>19</v>
      </c>
      <c r="F2036" s="264" t="s">
        <v>187</v>
      </c>
      <c r="G2036" s="262"/>
      <c r="H2036" s="265">
        <v>22</v>
      </c>
      <c r="I2036" s="266"/>
      <c r="J2036" s="262"/>
      <c r="K2036" s="262"/>
      <c r="L2036" s="267"/>
      <c r="M2036" s="268"/>
      <c r="N2036" s="269"/>
      <c r="O2036" s="269"/>
      <c r="P2036" s="269"/>
      <c r="Q2036" s="269"/>
      <c r="R2036" s="269"/>
      <c r="S2036" s="269"/>
      <c r="T2036" s="270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T2036" s="271" t="s">
        <v>170</v>
      </c>
      <c r="AU2036" s="271" t="s">
        <v>84</v>
      </c>
      <c r="AV2036" s="16" t="s">
        <v>188</v>
      </c>
      <c r="AW2036" s="16" t="s">
        <v>35</v>
      </c>
      <c r="AX2036" s="16" t="s">
        <v>74</v>
      </c>
      <c r="AY2036" s="271" t="s">
        <v>158</v>
      </c>
    </row>
    <row r="2037" s="13" customFormat="1">
      <c r="A2037" s="13"/>
      <c r="B2037" s="228"/>
      <c r="C2037" s="229"/>
      <c r="D2037" s="221" t="s">
        <v>170</v>
      </c>
      <c r="E2037" s="230" t="s">
        <v>19</v>
      </c>
      <c r="F2037" s="231" t="s">
        <v>584</v>
      </c>
      <c r="G2037" s="229"/>
      <c r="H2037" s="230" t="s">
        <v>19</v>
      </c>
      <c r="I2037" s="232"/>
      <c r="J2037" s="229"/>
      <c r="K2037" s="229"/>
      <c r="L2037" s="233"/>
      <c r="M2037" s="234"/>
      <c r="N2037" s="235"/>
      <c r="O2037" s="235"/>
      <c r="P2037" s="235"/>
      <c r="Q2037" s="235"/>
      <c r="R2037" s="235"/>
      <c r="S2037" s="235"/>
      <c r="T2037" s="236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7" t="s">
        <v>170</v>
      </c>
      <c r="AU2037" s="237" t="s">
        <v>84</v>
      </c>
      <c r="AV2037" s="13" t="s">
        <v>82</v>
      </c>
      <c r="AW2037" s="13" t="s">
        <v>35</v>
      </c>
      <c r="AX2037" s="13" t="s">
        <v>74</v>
      </c>
      <c r="AY2037" s="237" t="s">
        <v>158</v>
      </c>
    </row>
    <row r="2038" s="14" customFormat="1">
      <c r="A2038" s="14"/>
      <c r="B2038" s="238"/>
      <c r="C2038" s="239"/>
      <c r="D2038" s="221" t="s">
        <v>170</v>
      </c>
      <c r="E2038" s="240" t="s">
        <v>19</v>
      </c>
      <c r="F2038" s="241" t="s">
        <v>850</v>
      </c>
      <c r="G2038" s="239"/>
      <c r="H2038" s="242">
        <v>7.7000000000000002</v>
      </c>
      <c r="I2038" s="243"/>
      <c r="J2038" s="239"/>
      <c r="K2038" s="239"/>
      <c r="L2038" s="244"/>
      <c r="M2038" s="245"/>
      <c r="N2038" s="246"/>
      <c r="O2038" s="246"/>
      <c r="P2038" s="246"/>
      <c r="Q2038" s="246"/>
      <c r="R2038" s="246"/>
      <c r="S2038" s="246"/>
      <c r="T2038" s="247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48" t="s">
        <v>170</v>
      </c>
      <c r="AU2038" s="248" t="s">
        <v>84</v>
      </c>
      <c r="AV2038" s="14" t="s">
        <v>84</v>
      </c>
      <c r="AW2038" s="14" t="s">
        <v>35</v>
      </c>
      <c r="AX2038" s="14" t="s">
        <v>74</v>
      </c>
      <c r="AY2038" s="248" t="s">
        <v>158</v>
      </c>
    </row>
    <row r="2039" s="14" customFormat="1">
      <c r="A2039" s="14"/>
      <c r="B2039" s="238"/>
      <c r="C2039" s="239"/>
      <c r="D2039" s="221" t="s">
        <v>170</v>
      </c>
      <c r="E2039" s="240" t="s">
        <v>19</v>
      </c>
      <c r="F2039" s="241" t="s">
        <v>1853</v>
      </c>
      <c r="G2039" s="239"/>
      <c r="H2039" s="242">
        <v>-1.5</v>
      </c>
      <c r="I2039" s="243"/>
      <c r="J2039" s="239"/>
      <c r="K2039" s="239"/>
      <c r="L2039" s="244"/>
      <c r="M2039" s="245"/>
      <c r="N2039" s="246"/>
      <c r="O2039" s="246"/>
      <c r="P2039" s="246"/>
      <c r="Q2039" s="246"/>
      <c r="R2039" s="246"/>
      <c r="S2039" s="246"/>
      <c r="T2039" s="247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8" t="s">
        <v>170</v>
      </c>
      <c r="AU2039" s="248" t="s">
        <v>84</v>
      </c>
      <c r="AV2039" s="14" t="s">
        <v>84</v>
      </c>
      <c r="AW2039" s="14" t="s">
        <v>35</v>
      </c>
      <c r="AX2039" s="14" t="s">
        <v>74</v>
      </c>
      <c r="AY2039" s="248" t="s">
        <v>158</v>
      </c>
    </row>
    <row r="2040" s="16" customFormat="1">
      <c r="A2040" s="16"/>
      <c r="B2040" s="261"/>
      <c r="C2040" s="262"/>
      <c r="D2040" s="221" t="s">
        <v>170</v>
      </c>
      <c r="E2040" s="263" t="s">
        <v>19</v>
      </c>
      <c r="F2040" s="264" t="s">
        <v>187</v>
      </c>
      <c r="G2040" s="262"/>
      <c r="H2040" s="265">
        <v>6.2000000000000002</v>
      </c>
      <c r="I2040" s="266"/>
      <c r="J2040" s="262"/>
      <c r="K2040" s="262"/>
      <c r="L2040" s="267"/>
      <c r="M2040" s="268"/>
      <c r="N2040" s="269"/>
      <c r="O2040" s="269"/>
      <c r="P2040" s="269"/>
      <c r="Q2040" s="269"/>
      <c r="R2040" s="269"/>
      <c r="S2040" s="269"/>
      <c r="T2040" s="270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T2040" s="271" t="s">
        <v>170</v>
      </c>
      <c r="AU2040" s="271" t="s">
        <v>84</v>
      </c>
      <c r="AV2040" s="16" t="s">
        <v>188</v>
      </c>
      <c r="AW2040" s="16" t="s">
        <v>35</v>
      </c>
      <c r="AX2040" s="16" t="s">
        <v>74</v>
      </c>
      <c r="AY2040" s="271" t="s">
        <v>158</v>
      </c>
    </row>
    <row r="2041" s="13" customFormat="1">
      <c r="A2041" s="13"/>
      <c r="B2041" s="228"/>
      <c r="C2041" s="229"/>
      <c r="D2041" s="221" t="s">
        <v>170</v>
      </c>
      <c r="E2041" s="230" t="s">
        <v>19</v>
      </c>
      <c r="F2041" s="231" t="s">
        <v>586</v>
      </c>
      <c r="G2041" s="229"/>
      <c r="H2041" s="230" t="s">
        <v>19</v>
      </c>
      <c r="I2041" s="232"/>
      <c r="J2041" s="229"/>
      <c r="K2041" s="229"/>
      <c r="L2041" s="233"/>
      <c r="M2041" s="234"/>
      <c r="N2041" s="235"/>
      <c r="O2041" s="235"/>
      <c r="P2041" s="235"/>
      <c r="Q2041" s="235"/>
      <c r="R2041" s="235"/>
      <c r="S2041" s="235"/>
      <c r="T2041" s="236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7" t="s">
        <v>170</v>
      </c>
      <c r="AU2041" s="237" t="s">
        <v>84</v>
      </c>
      <c r="AV2041" s="13" t="s">
        <v>82</v>
      </c>
      <c r="AW2041" s="13" t="s">
        <v>35</v>
      </c>
      <c r="AX2041" s="13" t="s">
        <v>74</v>
      </c>
      <c r="AY2041" s="237" t="s">
        <v>158</v>
      </c>
    </row>
    <row r="2042" s="14" customFormat="1">
      <c r="A2042" s="14"/>
      <c r="B2042" s="238"/>
      <c r="C2042" s="239"/>
      <c r="D2042" s="221" t="s">
        <v>170</v>
      </c>
      <c r="E2042" s="240" t="s">
        <v>19</v>
      </c>
      <c r="F2042" s="241" t="s">
        <v>1854</v>
      </c>
      <c r="G2042" s="239"/>
      <c r="H2042" s="242">
        <v>4.1600000000000001</v>
      </c>
      <c r="I2042" s="243"/>
      <c r="J2042" s="239"/>
      <c r="K2042" s="239"/>
      <c r="L2042" s="244"/>
      <c r="M2042" s="245"/>
      <c r="N2042" s="246"/>
      <c r="O2042" s="246"/>
      <c r="P2042" s="246"/>
      <c r="Q2042" s="246"/>
      <c r="R2042" s="246"/>
      <c r="S2042" s="246"/>
      <c r="T2042" s="247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48" t="s">
        <v>170</v>
      </c>
      <c r="AU2042" s="248" t="s">
        <v>84</v>
      </c>
      <c r="AV2042" s="14" t="s">
        <v>84</v>
      </c>
      <c r="AW2042" s="14" t="s">
        <v>35</v>
      </c>
      <c r="AX2042" s="14" t="s">
        <v>74</v>
      </c>
      <c r="AY2042" s="248" t="s">
        <v>158</v>
      </c>
    </row>
    <row r="2043" s="14" customFormat="1">
      <c r="A2043" s="14"/>
      <c r="B2043" s="238"/>
      <c r="C2043" s="239"/>
      <c r="D2043" s="221" t="s">
        <v>170</v>
      </c>
      <c r="E2043" s="240" t="s">
        <v>19</v>
      </c>
      <c r="F2043" s="241" t="s">
        <v>1855</v>
      </c>
      <c r="G2043" s="239"/>
      <c r="H2043" s="242">
        <v>-0.69999999999999996</v>
      </c>
      <c r="I2043" s="243"/>
      <c r="J2043" s="239"/>
      <c r="K2043" s="239"/>
      <c r="L2043" s="244"/>
      <c r="M2043" s="245"/>
      <c r="N2043" s="246"/>
      <c r="O2043" s="246"/>
      <c r="P2043" s="246"/>
      <c r="Q2043" s="246"/>
      <c r="R2043" s="246"/>
      <c r="S2043" s="246"/>
      <c r="T2043" s="247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8" t="s">
        <v>170</v>
      </c>
      <c r="AU2043" s="248" t="s">
        <v>84</v>
      </c>
      <c r="AV2043" s="14" t="s">
        <v>84</v>
      </c>
      <c r="AW2043" s="14" t="s">
        <v>35</v>
      </c>
      <c r="AX2043" s="14" t="s">
        <v>74</v>
      </c>
      <c r="AY2043" s="248" t="s">
        <v>158</v>
      </c>
    </row>
    <row r="2044" s="14" customFormat="1">
      <c r="A2044" s="14"/>
      <c r="B2044" s="238"/>
      <c r="C2044" s="239"/>
      <c r="D2044" s="221" t="s">
        <v>170</v>
      </c>
      <c r="E2044" s="240" t="s">
        <v>19</v>
      </c>
      <c r="F2044" s="241" t="s">
        <v>1856</v>
      </c>
      <c r="G2044" s="239"/>
      <c r="H2044" s="242">
        <v>-1.5</v>
      </c>
      <c r="I2044" s="243"/>
      <c r="J2044" s="239"/>
      <c r="K2044" s="239"/>
      <c r="L2044" s="244"/>
      <c r="M2044" s="245"/>
      <c r="N2044" s="246"/>
      <c r="O2044" s="246"/>
      <c r="P2044" s="246"/>
      <c r="Q2044" s="246"/>
      <c r="R2044" s="246"/>
      <c r="S2044" s="246"/>
      <c r="T2044" s="247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48" t="s">
        <v>170</v>
      </c>
      <c r="AU2044" s="248" t="s">
        <v>84</v>
      </c>
      <c r="AV2044" s="14" t="s">
        <v>84</v>
      </c>
      <c r="AW2044" s="14" t="s">
        <v>35</v>
      </c>
      <c r="AX2044" s="14" t="s">
        <v>74</v>
      </c>
      <c r="AY2044" s="248" t="s">
        <v>158</v>
      </c>
    </row>
    <row r="2045" s="16" customFormat="1">
      <c r="A2045" s="16"/>
      <c r="B2045" s="261"/>
      <c r="C2045" s="262"/>
      <c r="D2045" s="221" t="s">
        <v>170</v>
      </c>
      <c r="E2045" s="263" t="s">
        <v>19</v>
      </c>
      <c r="F2045" s="264" t="s">
        <v>187</v>
      </c>
      <c r="G2045" s="262"/>
      <c r="H2045" s="265">
        <v>1.96</v>
      </c>
      <c r="I2045" s="266"/>
      <c r="J2045" s="262"/>
      <c r="K2045" s="262"/>
      <c r="L2045" s="267"/>
      <c r="M2045" s="268"/>
      <c r="N2045" s="269"/>
      <c r="O2045" s="269"/>
      <c r="P2045" s="269"/>
      <c r="Q2045" s="269"/>
      <c r="R2045" s="269"/>
      <c r="S2045" s="269"/>
      <c r="T2045" s="270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71" t="s">
        <v>170</v>
      </c>
      <c r="AU2045" s="271" t="s">
        <v>84</v>
      </c>
      <c r="AV2045" s="16" t="s">
        <v>188</v>
      </c>
      <c r="AW2045" s="16" t="s">
        <v>35</v>
      </c>
      <c r="AX2045" s="16" t="s">
        <v>74</v>
      </c>
      <c r="AY2045" s="271" t="s">
        <v>158</v>
      </c>
    </row>
    <row r="2046" s="15" customFormat="1">
      <c r="A2046" s="15"/>
      <c r="B2046" s="249"/>
      <c r="C2046" s="250"/>
      <c r="D2046" s="221" t="s">
        <v>170</v>
      </c>
      <c r="E2046" s="251" t="s">
        <v>19</v>
      </c>
      <c r="F2046" s="252" t="s">
        <v>175</v>
      </c>
      <c r="G2046" s="250"/>
      <c r="H2046" s="253">
        <v>30.16</v>
      </c>
      <c r="I2046" s="254"/>
      <c r="J2046" s="250"/>
      <c r="K2046" s="250"/>
      <c r="L2046" s="255"/>
      <c r="M2046" s="256"/>
      <c r="N2046" s="257"/>
      <c r="O2046" s="257"/>
      <c r="P2046" s="257"/>
      <c r="Q2046" s="257"/>
      <c r="R2046" s="257"/>
      <c r="S2046" s="257"/>
      <c r="T2046" s="258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59" t="s">
        <v>170</v>
      </c>
      <c r="AU2046" s="259" t="s">
        <v>84</v>
      </c>
      <c r="AV2046" s="15" t="s">
        <v>165</v>
      </c>
      <c r="AW2046" s="15" t="s">
        <v>35</v>
      </c>
      <c r="AX2046" s="15" t="s">
        <v>82</v>
      </c>
      <c r="AY2046" s="259" t="s">
        <v>158</v>
      </c>
    </row>
    <row r="2047" s="2" customFormat="1" ht="16.5" customHeight="1">
      <c r="A2047" s="41"/>
      <c r="B2047" s="42"/>
      <c r="C2047" s="208" t="s">
        <v>1857</v>
      </c>
      <c r="D2047" s="208" t="s">
        <v>160</v>
      </c>
      <c r="E2047" s="209" t="s">
        <v>1858</v>
      </c>
      <c r="F2047" s="210" t="s">
        <v>1859</v>
      </c>
      <c r="G2047" s="211" t="s">
        <v>316</v>
      </c>
      <c r="H2047" s="212">
        <v>37</v>
      </c>
      <c r="I2047" s="213"/>
      <c r="J2047" s="214">
        <f>ROUND(I2047*H2047,2)</f>
        <v>0</v>
      </c>
      <c r="K2047" s="210" t="s">
        <v>164</v>
      </c>
      <c r="L2047" s="47"/>
      <c r="M2047" s="215" t="s">
        <v>19</v>
      </c>
      <c r="N2047" s="216" t="s">
        <v>45</v>
      </c>
      <c r="O2047" s="87"/>
      <c r="P2047" s="217">
        <f>O2047*H2047</f>
        <v>0</v>
      </c>
      <c r="Q2047" s="217">
        <v>3.0000000000000001E-05</v>
      </c>
      <c r="R2047" s="217">
        <f>Q2047*H2047</f>
        <v>0.0011100000000000001</v>
      </c>
      <c r="S2047" s="217">
        <v>0</v>
      </c>
      <c r="T2047" s="218">
        <f>S2047*H2047</f>
        <v>0</v>
      </c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R2047" s="219" t="s">
        <v>290</v>
      </c>
      <c r="AT2047" s="219" t="s">
        <v>160</v>
      </c>
      <c r="AU2047" s="219" t="s">
        <v>84</v>
      </c>
      <c r="AY2047" s="20" t="s">
        <v>158</v>
      </c>
      <c r="BE2047" s="220">
        <f>IF(N2047="základní",J2047,0)</f>
        <v>0</v>
      </c>
      <c r="BF2047" s="220">
        <f>IF(N2047="snížená",J2047,0)</f>
        <v>0</v>
      </c>
      <c r="BG2047" s="220">
        <f>IF(N2047="zákl. přenesená",J2047,0)</f>
        <v>0</v>
      </c>
      <c r="BH2047" s="220">
        <f>IF(N2047="sníž. přenesená",J2047,0)</f>
        <v>0</v>
      </c>
      <c r="BI2047" s="220">
        <f>IF(N2047="nulová",J2047,0)</f>
        <v>0</v>
      </c>
      <c r="BJ2047" s="20" t="s">
        <v>82</v>
      </c>
      <c r="BK2047" s="220">
        <f>ROUND(I2047*H2047,2)</f>
        <v>0</v>
      </c>
      <c r="BL2047" s="20" t="s">
        <v>290</v>
      </c>
      <c r="BM2047" s="219" t="s">
        <v>1860</v>
      </c>
    </row>
    <row r="2048" s="2" customFormat="1">
      <c r="A2048" s="41"/>
      <c r="B2048" s="42"/>
      <c r="C2048" s="43"/>
      <c r="D2048" s="221" t="s">
        <v>167</v>
      </c>
      <c r="E2048" s="43"/>
      <c r="F2048" s="222" t="s">
        <v>1859</v>
      </c>
      <c r="G2048" s="43"/>
      <c r="H2048" s="43"/>
      <c r="I2048" s="223"/>
      <c r="J2048" s="43"/>
      <c r="K2048" s="43"/>
      <c r="L2048" s="47"/>
      <c r="M2048" s="224"/>
      <c r="N2048" s="225"/>
      <c r="O2048" s="87"/>
      <c r="P2048" s="87"/>
      <c r="Q2048" s="87"/>
      <c r="R2048" s="87"/>
      <c r="S2048" s="87"/>
      <c r="T2048" s="88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T2048" s="20" t="s">
        <v>167</v>
      </c>
      <c r="AU2048" s="20" t="s">
        <v>84</v>
      </c>
    </row>
    <row r="2049" s="2" customFormat="1">
      <c r="A2049" s="41"/>
      <c r="B2049" s="42"/>
      <c r="C2049" s="43"/>
      <c r="D2049" s="226" t="s">
        <v>168</v>
      </c>
      <c r="E2049" s="43"/>
      <c r="F2049" s="227" t="s">
        <v>1861</v>
      </c>
      <c r="G2049" s="43"/>
      <c r="H2049" s="43"/>
      <c r="I2049" s="223"/>
      <c r="J2049" s="43"/>
      <c r="K2049" s="43"/>
      <c r="L2049" s="47"/>
      <c r="M2049" s="224"/>
      <c r="N2049" s="225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168</v>
      </c>
      <c r="AU2049" s="20" t="s">
        <v>84</v>
      </c>
    </row>
    <row r="2050" s="13" customFormat="1">
      <c r="A2050" s="13"/>
      <c r="B2050" s="228"/>
      <c r="C2050" s="229"/>
      <c r="D2050" s="221" t="s">
        <v>170</v>
      </c>
      <c r="E2050" s="230" t="s">
        <v>19</v>
      </c>
      <c r="F2050" s="231" t="s">
        <v>276</v>
      </c>
      <c r="G2050" s="229"/>
      <c r="H2050" s="230" t="s">
        <v>19</v>
      </c>
      <c r="I2050" s="232"/>
      <c r="J2050" s="229"/>
      <c r="K2050" s="229"/>
      <c r="L2050" s="233"/>
      <c r="M2050" s="234"/>
      <c r="N2050" s="235"/>
      <c r="O2050" s="235"/>
      <c r="P2050" s="235"/>
      <c r="Q2050" s="235"/>
      <c r="R2050" s="235"/>
      <c r="S2050" s="235"/>
      <c r="T2050" s="236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7" t="s">
        <v>170</v>
      </c>
      <c r="AU2050" s="237" t="s">
        <v>84</v>
      </c>
      <c r="AV2050" s="13" t="s">
        <v>82</v>
      </c>
      <c r="AW2050" s="13" t="s">
        <v>35</v>
      </c>
      <c r="AX2050" s="13" t="s">
        <v>74</v>
      </c>
      <c r="AY2050" s="237" t="s">
        <v>158</v>
      </c>
    </row>
    <row r="2051" s="13" customFormat="1">
      <c r="A2051" s="13"/>
      <c r="B2051" s="228"/>
      <c r="C2051" s="229"/>
      <c r="D2051" s="221" t="s">
        <v>170</v>
      </c>
      <c r="E2051" s="230" t="s">
        <v>19</v>
      </c>
      <c r="F2051" s="231" t="s">
        <v>1818</v>
      </c>
      <c r="G2051" s="229"/>
      <c r="H2051" s="230" t="s">
        <v>19</v>
      </c>
      <c r="I2051" s="232"/>
      <c r="J2051" s="229"/>
      <c r="K2051" s="229"/>
      <c r="L2051" s="233"/>
      <c r="M2051" s="234"/>
      <c r="N2051" s="235"/>
      <c r="O2051" s="235"/>
      <c r="P2051" s="235"/>
      <c r="Q2051" s="235"/>
      <c r="R2051" s="235"/>
      <c r="S2051" s="235"/>
      <c r="T2051" s="236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7" t="s">
        <v>170</v>
      </c>
      <c r="AU2051" s="237" t="s">
        <v>84</v>
      </c>
      <c r="AV2051" s="13" t="s">
        <v>82</v>
      </c>
      <c r="AW2051" s="13" t="s">
        <v>35</v>
      </c>
      <c r="AX2051" s="13" t="s">
        <v>74</v>
      </c>
      <c r="AY2051" s="237" t="s">
        <v>158</v>
      </c>
    </row>
    <row r="2052" s="14" customFormat="1">
      <c r="A2052" s="14"/>
      <c r="B2052" s="238"/>
      <c r="C2052" s="239"/>
      <c r="D2052" s="221" t="s">
        <v>170</v>
      </c>
      <c r="E2052" s="240" t="s">
        <v>19</v>
      </c>
      <c r="F2052" s="241" t="s">
        <v>1862</v>
      </c>
      <c r="G2052" s="239"/>
      <c r="H2052" s="242">
        <v>10.5</v>
      </c>
      <c r="I2052" s="243"/>
      <c r="J2052" s="239"/>
      <c r="K2052" s="239"/>
      <c r="L2052" s="244"/>
      <c r="M2052" s="245"/>
      <c r="N2052" s="246"/>
      <c r="O2052" s="246"/>
      <c r="P2052" s="246"/>
      <c r="Q2052" s="246"/>
      <c r="R2052" s="246"/>
      <c r="S2052" s="246"/>
      <c r="T2052" s="247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48" t="s">
        <v>170</v>
      </c>
      <c r="AU2052" s="248" t="s">
        <v>84</v>
      </c>
      <c r="AV2052" s="14" t="s">
        <v>84</v>
      </c>
      <c r="AW2052" s="14" t="s">
        <v>35</v>
      </c>
      <c r="AX2052" s="14" t="s">
        <v>74</v>
      </c>
      <c r="AY2052" s="248" t="s">
        <v>158</v>
      </c>
    </row>
    <row r="2053" s="14" customFormat="1">
      <c r="A2053" s="14"/>
      <c r="B2053" s="238"/>
      <c r="C2053" s="239"/>
      <c r="D2053" s="221" t="s">
        <v>170</v>
      </c>
      <c r="E2053" s="240" t="s">
        <v>19</v>
      </c>
      <c r="F2053" s="241" t="s">
        <v>1863</v>
      </c>
      <c r="G2053" s="239"/>
      <c r="H2053" s="242">
        <v>9</v>
      </c>
      <c r="I2053" s="243"/>
      <c r="J2053" s="239"/>
      <c r="K2053" s="239"/>
      <c r="L2053" s="244"/>
      <c r="M2053" s="245"/>
      <c r="N2053" s="246"/>
      <c r="O2053" s="246"/>
      <c r="P2053" s="246"/>
      <c r="Q2053" s="246"/>
      <c r="R2053" s="246"/>
      <c r="S2053" s="246"/>
      <c r="T2053" s="247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48" t="s">
        <v>170</v>
      </c>
      <c r="AU2053" s="248" t="s">
        <v>84</v>
      </c>
      <c r="AV2053" s="14" t="s">
        <v>84</v>
      </c>
      <c r="AW2053" s="14" t="s">
        <v>35</v>
      </c>
      <c r="AX2053" s="14" t="s">
        <v>74</v>
      </c>
      <c r="AY2053" s="248" t="s">
        <v>158</v>
      </c>
    </row>
    <row r="2054" s="16" customFormat="1">
      <c r="A2054" s="16"/>
      <c r="B2054" s="261"/>
      <c r="C2054" s="262"/>
      <c r="D2054" s="221" t="s">
        <v>170</v>
      </c>
      <c r="E2054" s="263" t="s">
        <v>19</v>
      </c>
      <c r="F2054" s="264" t="s">
        <v>187</v>
      </c>
      <c r="G2054" s="262"/>
      <c r="H2054" s="265">
        <v>19.5</v>
      </c>
      <c r="I2054" s="266"/>
      <c r="J2054" s="262"/>
      <c r="K2054" s="262"/>
      <c r="L2054" s="267"/>
      <c r="M2054" s="268"/>
      <c r="N2054" s="269"/>
      <c r="O2054" s="269"/>
      <c r="P2054" s="269"/>
      <c r="Q2054" s="269"/>
      <c r="R2054" s="269"/>
      <c r="S2054" s="269"/>
      <c r="T2054" s="270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T2054" s="271" t="s">
        <v>170</v>
      </c>
      <c r="AU2054" s="271" t="s">
        <v>84</v>
      </c>
      <c r="AV2054" s="16" t="s">
        <v>188</v>
      </c>
      <c r="AW2054" s="16" t="s">
        <v>35</v>
      </c>
      <c r="AX2054" s="16" t="s">
        <v>74</v>
      </c>
      <c r="AY2054" s="271" t="s">
        <v>158</v>
      </c>
    </row>
    <row r="2055" s="13" customFormat="1">
      <c r="A2055" s="13"/>
      <c r="B2055" s="228"/>
      <c r="C2055" s="229"/>
      <c r="D2055" s="221" t="s">
        <v>170</v>
      </c>
      <c r="E2055" s="230" t="s">
        <v>19</v>
      </c>
      <c r="F2055" s="231" t="s">
        <v>584</v>
      </c>
      <c r="G2055" s="229"/>
      <c r="H2055" s="230" t="s">
        <v>19</v>
      </c>
      <c r="I2055" s="232"/>
      <c r="J2055" s="229"/>
      <c r="K2055" s="229"/>
      <c r="L2055" s="233"/>
      <c r="M2055" s="234"/>
      <c r="N2055" s="235"/>
      <c r="O2055" s="235"/>
      <c r="P2055" s="235"/>
      <c r="Q2055" s="235"/>
      <c r="R2055" s="235"/>
      <c r="S2055" s="235"/>
      <c r="T2055" s="236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7" t="s">
        <v>170</v>
      </c>
      <c r="AU2055" s="237" t="s">
        <v>84</v>
      </c>
      <c r="AV2055" s="13" t="s">
        <v>82</v>
      </c>
      <c r="AW2055" s="13" t="s">
        <v>35</v>
      </c>
      <c r="AX2055" s="13" t="s">
        <v>74</v>
      </c>
      <c r="AY2055" s="237" t="s">
        <v>158</v>
      </c>
    </row>
    <row r="2056" s="14" customFormat="1">
      <c r="A2056" s="14"/>
      <c r="B2056" s="238"/>
      <c r="C2056" s="239"/>
      <c r="D2056" s="221" t="s">
        <v>170</v>
      </c>
      <c r="E2056" s="240" t="s">
        <v>19</v>
      </c>
      <c r="F2056" s="241" t="s">
        <v>1864</v>
      </c>
      <c r="G2056" s="239"/>
      <c r="H2056" s="242">
        <v>8.4000000000000004</v>
      </c>
      <c r="I2056" s="243"/>
      <c r="J2056" s="239"/>
      <c r="K2056" s="239"/>
      <c r="L2056" s="244"/>
      <c r="M2056" s="245"/>
      <c r="N2056" s="246"/>
      <c r="O2056" s="246"/>
      <c r="P2056" s="246"/>
      <c r="Q2056" s="246"/>
      <c r="R2056" s="246"/>
      <c r="S2056" s="246"/>
      <c r="T2056" s="247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48" t="s">
        <v>170</v>
      </c>
      <c r="AU2056" s="248" t="s">
        <v>84</v>
      </c>
      <c r="AV2056" s="14" t="s">
        <v>84</v>
      </c>
      <c r="AW2056" s="14" t="s">
        <v>35</v>
      </c>
      <c r="AX2056" s="14" t="s">
        <v>74</v>
      </c>
      <c r="AY2056" s="248" t="s">
        <v>158</v>
      </c>
    </row>
    <row r="2057" s="16" customFormat="1">
      <c r="A2057" s="16"/>
      <c r="B2057" s="261"/>
      <c r="C2057" s="262"/>
      <c r="D2057" s="221" t="s">
        <v>170</v>
      </c>
      <c r="E2057" s="263" t="s">
        <v>19</v>
      </c>
      <c r="F2057" s="264" t="s">
        <v>187</v>
      </c>
      <c r="G2057" s="262"/>
      <c r="H2057" s="265">
        <v>8.4000000000000004</v>
      </c>
      <c r="I2057" s="266"/>
      <c r="J2057" s="262"/>
      <c r="K2057" s="262"/>
      <c r="L2057" s="267"/>
      <c r="M2057" s="268"/>
      <c r="N2057" s="269"/>
      <c r="O2057" s="269"/>
      <c r="P2057" s="269"/>
      <c r="Q2057" s="269"/>
      <c r="R2057" s="269"/>
      <c r="S2057" s="269"/>
      <c r="T2057" s="270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T2057" s="271" t="s">
        <v>170</v>
      </c>
      <c r="AU2057" s="271" t="s">
        <v>84</v>
      </c>
      <c r="AV2057" s="16" t="s">
        <v>188</v>
      </c>
      <c r="AW2057" s="16" t="s">
        <v>35</v>
      </c>
      <c r="AX2057" s="16" t="s">
        <v>74</v>
      </c>
      <c r="AY2057" s="271" t="s">
        <v>158</v>
      </c>
    </row>
    <row r="2058" s="13" customFormat="1">
      <c r="A2058" s="13"/>
      <c r="B2058" s="228"/>
      <c r="C2058" s="229"/>
      <c r="D2058" s="221" t="s">
        <v>170</v>
      </c>
      <c r="E2058" s="230" t="s">
        <v>19</v>
      </c>
      <c r="F2058" s="231" t="s">
        <v>586</v>
      </c>
      <c r="G2058" s="229"/>
      <c r="H2058" s="230" t="s">
        <v>19</v>
      </c>
      <c r="I2058" s="232"/>
      <c r="J2058" s="229"/>
      <c r="K2058" s="229"/>
      <c r="L2058" s="233"/>
      <c r="M2058" s="234"/>
      <c r="N2058" s="235"/>
      <c r="O2058" s="235"/>
      <c r="P2058" s="235"/>
      <c r="Q2058" s="235"/>
      <c r="R2058" s="235"/>
      <c r="S2058" s="235"/>
      <c r="T2058" s="236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7" t="s">
        <v>170</v>
      </c>
      <c r="AU2058" s="237" t="s">
        <v>84</v>
      </c>
      <c r="AV2058" s="13" t="s">
        <v>82</v>
      </c>
      <c r="AW2058" s="13" t="s">
        <v>35</v>
      </c>
      <c r="AX2058" s="13" t="s">
        <v>74</v>
      </c>
      <c r="AY2058" s="237" t="s">
        <v>158</v>
      </c>
    </row>
    <row r="2059" s="14" customFormat="1">
      <c r="A2059" s="14"/>
      <c r="B2059" s="238"/>
      <c r="C2059" s="239"/>
      <c r="D2059" s="221" t="s">
        <v>170</v>
      </c>
      <c r="E2059" s="240" t="s">
        <v>19</v>
      </c>
      <c r="F2059" s="241" t="s">
        <v>1865</v>
      </c>
      <c r="G2059" s="239"/>
      <c r="H2059" s="242">
        <v>6</v>
      </c>
      <c r="I2059" s="243"/>
      <c r="J2059" s="239"/>
      <c r="K2059" s="239"/>
      <c r="L2059" s="244"/>
      <c r="M2059" s="245"/>
      <c r="N2059" s="246"/>
      <c r="O2059" s="246"/>
      <c r="P2059" s="246"/>
      <c r="Q2059" s="246"/>
      <c r="R2059" s="246"/>
      <c r="S2059" s="246"/>
      <c r="T2059" s="247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48" t="s">
        <v>170</v>
      </c>
      <c r="AU2059" s="248" t="s">
        <v>84</v>
      </c>
      <c r="AV2059" s="14" t="s">
        <v>84</v>
      </c>
      <c r="AW2059" s="14" t="s">
        <v>35</v>
      </c>
      <c r="AX2059" s="14" t="s">
        <v>74</v>
      </c>
      <c r="AY2059" s="248" t="s">
        <v>158</v>
      </c>
    </row>
    <row r="2060" s="14" customFormat="1">
      <c r="A2060" s="14"/>
      <c r="B2060" s="238"/>
      <c r="C2060" s="239"/>
      <c r="D2060" s="221" t="s">
        <v>170</v>
      </c>
      <c r="E2060" s="240" t="s">
        <v>19</v>
      </c>
      <c r="F2060" s="241" t="s">
        <v>1844</v>
      </c>
      <c r="G2060" s="239"/>
      <c r="H2060" s="242">
        <v>0.90000000000000002</v>
      </c>
      <c r="I2060" s="243"/>
      <c r="J2060" s="239"/>
      <c r="K2060" s="239"/>
      <c r="L2060" s="244"/>
      <c r="M2060" s="245"/>
      <c r="N2060" s="246"/>
      <c r="O2060" s="246"/>
      <c r="P2060" s="246"/>
      <c r="Q2060" s="246"/>
      <c r="R2060" s="246"/>
      <c r="S2060" s="246"/>
      <c r="T2060" s="247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8" t="s">
        <v>170</v>
      </c>
      <c r="AU2060" s="248" t="s">
        <v>84</v>
      </c>
      <c r="AV2060" s="14" t="s">
        <v>84</v>
      </c>
      <c r="AW2060" s="14" t="s">
        <v>35</v>
      </c>
      <c r="AX2060" s="14" t="s">
        <v>74</v>
      </c>
      <c r="AY2060" s="248" t="s">
        <v>158</v>
      </c>
    </row>
    <row r="2061" s="14" customFormat="1">
      <c r="A2061" s="14"/>
      <c r="B2061" s="238"/>
      <c r="C2061" s="239"/>
      <c r="D2061" s="221" t="s">
        <v>170</v>
      </c>
      <c r="E2061" s="240" t="s">
        <v>19</v>
      </c>
      <c r="F2061" s="241" t="s">
        <v>1866</v>
      </c>
      <c r="G2061" s="239"/>
      <c r="H2061" s="242">
        <v>2.2000000000000002</v>
      </c>
      <c r="I2061" s="243"/>
      <c r="J2061" s="239"/>
      <c r="K2061" s="239"/>
      <c r="L2061" s="244"/>
      <c r="M2061" s="245"/>
      <c r="N2061" s="246"/>
      <c r="O2061" s="246"/>
      <c r="P2061" s="246"/>
      <c r="Q2061" s="246"/>
      <c r="R2061" s="246"/>
      <c r="S2061" s="246"/>
      <c r="T2061" s="247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48" t="s">
        <v>170</v>
      </c>
      <c r="AU2061" s="248" t="s">
        <v>84</v>
      </c>
      <c r="AV2061" s="14" t="s">
        <v>84</v>
      </c>
      <c r="AW2061" s="14" t="s">
        <v>35</v>
      </c>
      <c r="AX2061" s="14" t="s">
        <v>74</v>
      </c>
      <c r="AY2061" s="248" t="s">
        <v>158</v>
      </c>
    </row>
    <row r="2062" s="16" customFormat="1">
      <c r="A2062" s="16"/>
      <c r="B2062" s="261"/>
      <c r="C2062" s="262"/>
      <c r="D2062" s="221" t="s">
        <v>170</v>
      </c>
      <c r="E2062" s="263" t="s">
        <v>19</v>
      </c>
      <c r="F2062" s="264" t="s">
        <v>187</v>
      </c>
      <c r="G2062" s="262"/>
      <c r="H2062" s="265">
        <v>9.1000000000000014</v>
      </c>
      <c r="I2062" s="266"/>
      <c r="J2062" s="262"/>
      <c r="K2062" s="262"/>
      <c r="L2062" s="267"/>
      <c r="M2062" s="268"/>
      <c r="N2062" s="269"/>
      <c r="O2062" s="269"/>
      <c r="P2062" s="269"/>
      <c r="Q2062" s="269"/>
      <c r="R2062" s="269"/>
      <c r="S2062" s="269"/>
      <c r="T2062" s="270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T2062" s="271" t="s">
        <v>170</v>
      </c>
      <c r="AU2062" s="271" t="s">
        <v>84</v>
      </c>
      <c r="AV2062" s="16" t="s">
        <v>188</v>
      </c>
      <c r="AW2062" s="16" t="s">
        <v>35</v>
      </c>
      <c r="AX2062" s="16" t="s">
        <v>74</v>
      </c>
      <c r="AY2062" s="271" t="s">
        <v>158</v>
      </c>
    </row>
    <row r="2063" s="15" customFormat="1">
      <c r="A2063" s="15"/>
      <c r="B2063" s="249"/>
      <c r="C2063" s="250"/>
      <c r="D2063" s="221" t="s">
        <v>170</v>
      </c>
      <c r="E2063" s="251" t="s">
        <v>19</v>
      </c>
      <c r="F2063" s="252" t="s">
        <v>175</v>
      </c>
      <c r="G2063" s="250"/>
      <c r="H2063" s="253">
        <v>37</v>
      </c>
      <c r="I2063" s="254"/>
      <c r="J2063" s="250"/>
      <c r="K2063" s="250"/>
      <c r="L2063" s="255"/>
      <c r="M2063" s="256"/>
      <c r="N2063" s="257"/>
      <c r="O2063" s="257"/>
      <c r="P2063" s="257"/>
      <c r="Q2063" s="257"/>
      <c r="R2063" s="257"/>
      <c r="S2063" s="257"/>
      <c r="T2063" s="258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59" t="s">
        <v>170</v>
      </c>
      <c r="AU2063" s="259" t="s">
        <v>84</v>
      </c>
      <c r="AV2063" s="15" t="s">
        <v>165</v>
      </c>
      <c r="AW2063" s="15" t="s">
        <v>35</v>
      </c>
      <c r="AX2063" s="15" t="s">
        <v>82</v>
      </c>
      <c r="AY2063" s="259" t="s">
        <v>158</v>
      </c>
    </row>
    <row r="2064" s="2" customFormat="1" ht="21.75" customHeight="1">
      <c r="A2064" s="41"/>
      <c r="B2064" s="42"/>
      <c r="C2064" s="208" t="s">
        <v>1867</v>
      </c>
      <c r="D2064" s="208" t="s">
        <v>160</v>
      </c>
      <c r="E2064" s="209" t="s">
        <v>1868</v>
      </c>
      <c r="F2064" s="210" t="s">
        <v>1869</v>
      </c>
      <c r="G2064" s="211" t="s">
        <v>316</v>
      </c>
      <c r="H2064" s="212">
        <v>105.61</v>
      </c>
      <c r="I2064" s="213"/>
      <c r="J2064" s="214">
        <f>ROUND(I2064*H2064,2)</f>
        <v>0</v>
      </c>
      <c r="K2064" s="210" t="s">
        <v>164</v>
      </c>
      <c r="L2064" s="47"/>
      <c r="M2064" s="215" t="s">
        <v>19</v>
      </c>
      <c r="N2064" s="216" t="s">
        <v>45</v>
      </c>
      <c r="O2064" s="87"/>
      <c r="P2064" s="217">
        <f>O2064*H2064</f>
        <v>0</v>
      </c>
      <c r="Q2064" s="217">
        <v>0.00095</v>
      </c>
      <c r="R2064" s="217">
        <f>Q2064*H2064</f>
        <v>0.1003295</v>
      </c>
      <c r="S2064" s="217">
        <v>0</v>
      </c>
      <c r="T2064" s="218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19" t="s">
        <v>290</v>
      </c>
      <c r="AT2064" s="219" t="s">
        <v>160</v>
      </c>
      <c r="AU2064" s="219" t="s">
        <v>84</v>
      </c>
      <c r="AY2064" s="20" t="s">
        <v>158</v>
      </c>
      <c r="BE2064" s="220">
        <f>IF(N2064="základní",J2064,0)</f>
        <v>0</v>
      </c>
      <c r="BF2064" s="220">
        <f>IF(N2064="snížená",J2064,0)</f>
        <v>0</v>
      </c>
      <c r="BG2064" s="220">
        <f>IF(N2064="zákl. přenesená",J2064,0)</f>
        <v>0</v>
      </c>
      <c r="BH2064" s="220">
        <f>IF(N2064="sníž. přenesená",J2064,0)</f>
        <v>0</v>
      </c>
      <c r="BI2064" s="220">
        <f>IF(N2064="nulová",J2064,0)</f>
        <v>0</v>
      </c>
      <c r="BJ2064" s="20" t="s">
        <v>82</v>
      </c>
      <c r="BK2064" s="220">
        <f>ROUND(I2064*H2064,2)</f>
        <v>0</v>
      </c>
      <c r="BL2064" s="20" t="s">
        <v>290</v>
      </c>
      <c r="BM2064" s="219" t="s">
        <v>1870</v>
      </c>
    </row>
    <row r="2065" s="2" customFormat="1">
      <c r="A2065" s="41"/>
      <c r="B2065" s="42"/>
      <c r="C2065" s="43"/>
      <c r="D2065" s="221" t="s">
        <v>167</v>
      </c>
      <c r="E2065" s="43"/>
      <c r="F2065" s="222" t="s">
        <v>1869</v>
      </c>
      <c r="G2065" s="43"/>
      <c r="H2065" s="43"/>
      <c r="I2065" s="223"/>
      <c r="J2065" s="43"/>
      <c r="K2065" s="43"/>
      <c r="L2065" s="47"/>
      <c r="M2065" s="224"/>
      <c r="N2065" s="225"/>
      <c r="O2065" s="87"/>
      <c r="P2065" s="87"/>
      <c r="Q2065" s="87"/>
      <c r="R2065" s="87"/>
      <c r="S2065" s="87"/>
      <c r="T2065" s="88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T2065" s="20" t="s">
        <v>167</v>
      </c>
      <c r="AU2065" s="20" t="s">
        <v>84</v>
      </c>
    </row>
    <row r="2066" s="2" customFormat="1">
      <c r="A2066" s="41"/>
      <c r="B2066" s="42"/>
      <c r="C2066" s="43"/>
      <c r="D2066" s="226" t="s">
        <v>168</v>
      </c>
      <c r="E2066" s="43"/>
      <c r="F2066" s="227" t="s">
        <v>1871</v>
      </c>
      <c r="G2066" s="43"/>
      <c r="H2066" s="43"/>
      <c r="I2066" s="223"/>
      <c r="J2066" s="43"/>
      <c r="K2066" s="43"/>
      <c r="L2066" s="47"/>
      <c r="M2066" s="224"/>
      <c r="N2066" s="225"/>
      <c r="O2066" s="87"/>
      <c r="P2066" s="87"/>
      <c r="Q2066" s="87"/>
      <c r="R2066" s="87"/>
      <c r="S2066" s="87"/>
      <c r="T2066" s="88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T2066" s="20" t="s">
        <v>168</v>
      </c>
      <c r="AU2066" s="20" t="s">
        <v>84</v>
      </c>
    </row>
    <row r="2067" s="13" customFormat="1">
      <c r="A2067" s="13"/>
      <c r="B2067" s="228"/>
      <c r="C2067" s="229"/>
      <c r="D2067" s="221" t="s">
        <v>170</v>
      </c>
      <c r="E2067" s="230" t="s">
        <v>19</v>
      </c>
      <c r="F2067" s="231" t="s">
        <v>728</v>
      </c>
      <c r="G2067" s="229"/>
      <c r="H2067" s="230" t="s">
        <v>19</v>
      </c>
      <c r="I2067" s="232"/>
      <c r="J2067" s="229"/>
      <c r="K2067" s="229"/>
      <c r="L2067" s="233"/>
      <c r="M2067" s="234"/>
      <c r="N2067" s="235"/>
      <c r="O2067" s="235"/>
      <c r="P2067" s="235"/>
      <c r="Q2067" s="235"/>
      <c r="R2067" s="235"/>
      <c r="S2067" s="235"/>
      <c r="T2067" s="236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7" t="s">
        <v>170</v>
      </c>
      <c r="AU2067" s="237" t="s">
        <v>84</v>
      </c>
      <c r="AV2067" s="13" t="s">
        <v>82</v>
      </c>
      <c r="AW2067" s="13" t="s">
        <v>35</v>
      </c>
      <c r="AX2067" s="13" t="s">
        <v>74</v>
      </c>
      <c r="AY2067" s="237" t="s">
        <v>158</v>
      </c>
    </row>
    <row r="2068" s="13" customFormat="1">
      <c r="A2068" s="13"/>
      <c r="B2068" s="228"/>
      <c r="C2068" s="229"/>
      <c r="D2068" s="221" t="s">
        <v>170</v>
      </c>
      <c r="E2068" s="230" t="s">
        <v>19</v>
      </c>
      <c r="F2068" s="231" t="s">
        <v>1872</v>
      </c>
      <c r="G2068" s="229"/>
      <c r="H2068" s="230" t="s">
        <v>19</v>
      </c>
      <c r="I2068" s="232"/>
      <c r="J2068" s="229"/>
      <c r="K2068" s="229"/>
      <c r="L2068" s="233"/>
      <c r="M2068" s="234"/>
      <c r="N2068" s="235"/>
      <c r="O2068" s="235"/>
      <c r="P2068" s="235"/>
      <c r="Q2068" s="235"/>
      <c r="R2068" s="235"/>
      <c r="S2068" s="235"/>
      <c r="T2068" s="236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37" t="s">
        <v>170</v>
      </c>
      <c r="AU2068" s="237" t="s">
        <v>84</v>
      </c>
      <c r="AV2068" s="13" t="s">
        <v>82</v>
      </c>
      <c r="AW2068" s="13" t="s">
        <v>35</v>
      </c>
      <c r="AX2068" s="13" t="s">
        <v>74</v>
      </c>
      <c r="AY2068" s="237" t="s">
        <v>158</v>
      </c>
    </row>
    <row r="2069" s="14" customFormat="1">
      <c r="A2069" s="14"/>
      <c r="B2069" s="238"/>
      <c r="C2069" s="239"/>
      <c r="D2069" s="221" t="s">
        <v>170</v>
      </c>
      <c r="E2069" s="240" t="s">
        <v>19</v>
      </c>
      <c r="F2069" s="241" t="s">
        <v>755</v>
      </c>
      <c r="G2069" s="239"/>
      <c r="H2069" s="242">
        <v>40.799999999999997</v>
      </c>
      <c r="I2069" s="243"/>
      <c r="J2069" s="239"/>
      <c r="K2069" s="239"/>
      <c r="L2069" s="244"/>
      <c r="M2069" s="245"/>
      <c r="N2069" s="246"/>
      <c r="O2069" s="246"/>
      <c r="P2069" s="246"/>
      <c r="Q2069" s="246"/>
      <c r="R2069" s="246"/>
      <c r="S2069" s="246"/>
      <c r="T2069" s="247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48" t="s">
        <v>170</v>
      </c>
      <c r="AU2069" s="248" t="s">
        <v>84</v>
      </c>
      <c r="AV2069" s="14" t="s">
        <v>84</v>
      </c>
      <c r="AW2069" s="14" t="s">
        <v>35</v>
      </c>
      <c r="AX2069" s="14" t="s">
        <v>74</v>
      </c>
      <c r="AY2069" s="248" t="s">
        <v>158</v>
      </c>
    </row>
    <row r="2070" s="14" customFormat="1">
      <c r="A2070" s="14"/>
      <c r="B2070" s="238"/>
      <c r="C2070" s="239"/>
      <c r="D2070" s="221" t="s">
        <v>170</v>
      </c>
      <c r="E2070" s="240" t="s">
        <v>19</v>
      </c>
      <c r="F2070" s="241" t="s">
        <v>756</v>
      </c>
      <c r="G2070" s="239"/>
      <c r="H2070" s="242">
        <v>3.8999999999999999</v>
      </c>
      <c r="I2070" s="243"/>
      <c r="J2070" s="239"/>
      <c r="K2070" s="239"/>
      <c r="L2070" s="244"/>
      <c r="M2070" s="245"/>
      <c r="N2070" s="246"/>
      <c r="O2070" s="246"/>
      <c r="P2070" s="246"/>
      <c r="Q2070" s="246"/>
      <c r="R2070" s="246"/>
      <c r="S2070" s="246"/>
      <c r="T2070" s="247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48" t="s">
        <v>170</v>
      </c>
      <c r="AU2070" s="248" t="s">
        <v>84</v>
      </c>
      <c r="AV2070" s="14" t="s">
        <v>84</v>
      </c>
      <c r="AW2070" s="14" t="s">
        <v>35</v>
      </c>
      <c r="AX2070" s="14" t="s">
        <v>74</v>
      </c>
      <c r="AY2070" s="248" t="s">
        <v>158</v>
      </c>
    </row>
    <row r="2071" s="16" customFormat="1">
      <c r="A2071" s="16"/>
      <c r="B2071" s="261"/>
      <c r="C2071" s="262"/>
      <c r="D2071" s="221" t="s">
        <v>170</v>
      </c>
      <c r="E2071" s="263" t="s">
        <v>19</v>
      </c>
      <c r="F2071" s="264" t="s">
        <v>187</v>
      </c>
      <c r="G2071" s="262"/>
      <c r="H2071" s="265">
        <v>44.699999999999996</v>
      </c>
      <c r="I2071" s="266"/>
      <c r="J2071" s="262"/>
      <c r="K2071" s="262"/>
      <c r="L2071" s="267"/>
      <c r="M2071" s="268"/>
      <c r="N2071" s="269"/>
      <c r="O2071" s="269"/>
      <c r="P2071" s="269"/>
      <c r="Q2071" s="269"/>
      <c r="R2071" s="269"/>
      <c r="S2071" s="269"/>
      <c r="T2071" s="270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T2071" s="271" t="s">
        <v>170</v>
      </c>
      <c r="AU2071" s="271" t="s">
        <v>84</v>
      </c>
      <c r="AV2071" s="16" t="s">
        <v>188</v>
      </c>
      <c r="AW2071" s="16" t="s">
        <v>35</v>
      </c>
      <c r="AX2071" s="16" t="s">
        <v>74</v>
      </c>
      <c r="AY2071" s="271" t="s">
        <v>158</v>
      </c>
    </row>
    <row r="2072" s="13" customFormat="1">
      <c r="A2072" s="13"/>
      <c r="B2072" s="228"/>
      <c r="C2072" s="229"/>
      <c r="D2072" s="221" t="s">
        <v>170</v>
      </c>
      <c r="E2072" s="230" t="s">
        <v>19</v>
      </c>
      <c r="F2072" s="231" t="s">
        <v>1799</v>
      </c>
      <c r="G2072" s="229"/>
      <c r="H2072" s="230" t="s">
        <v>19</v>
      </c>
      <c r="I2072" s="232"/>
      <c r="J2072" s="229"/>
      <c r="K2072" s="229"/>
      <c r="L2072" s="233"/>
      <c r="M2072" s="234"/>
      <c r="N2072" s="235"/>
      <c r="O2072" s="235"/>
      <c r="P2072" s="235"/>
      <c r="Q2072" s="235"/>
      <c r="R2072" s="235"/>
      <c r="S2072" s="235"/>
      <c r="T2072" s="236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7" t="s">
        <v>170</v>
      </c>
      <c r="AU2072" s="237" t="s">
        <v>84</v>
      </c>
      <c r="AV2072" s="13" t="s">
        <v>82</v>
      </c>
      <c r="AW2072" s="13" t="s">
        <v>35</v>
      </c>
      <c r="AX2072" s="13" t="s">
        <v>74</v>
      </c>
      <c r="AY2072" s="237" t="s">
        <v>158</v>
      </c>
    </row>
    <row r="2073" s="14" customFormat="1">
      <c r="A2073" s="14"/>
      <c r="B2073" s="238"/>
      <c r="C2073" s="239"/>
      <c r="D2073" s="221" t="s">
        <v>170</v>
      </c>
      <c r="E2073" s="240" t="s">
        <v>19</v>
      </c>
      <c r="F2073" s="241" t="s">
        <v>1873</v>
      </c>
      <c r="G2073" s="239"/>
      <c r="H2073" s="242">
        <v>29.800000000000001</v>
      </c>
      <c r="I2073" s="243"/>
      <c r="J2073" s="239"/>
      <c r="K2073" s="239"/>
      <c r="L2073" s="244"/>
      <c r="M2073" s="245"/>
      <c r="N2073" s="246"/>
      <c r="O2073" s="246"/>
      <c r="P2073" s="246"/>
      <c r="Q2073" s="246"/>
      <c r="R2073" s="246"/>
      <c r="S2073" s="246"/>
      <c r="T2073" s="247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8" t="s">
        <v>170</v>
      </c>
      <c r="AU2073" s="248" t="s">
        <v>84</v>
      </c>
      <c r="AV2073" s="14" t="s">
        <v>84</v>
      </c>
      <c r="AW2073" s="14" t="s">
        <v>35</v>
      </c>
      <c r="AX2073" s="14" t="s">
        <v>74</v>
      </c>
      <c r="AY2073" s="248" t="s">
        <v>158</v>
      </c>
    </row>
    <row r="2074" s="14" customFormat="1">
      <c r="A2074" s="14"/>
      <c r="B2074" s="238"/>
      <c r="C2074" s="239"/>
      <c r="D2074" s="221" t="s">
        <v>170</v>
      </c>
      <c r="E2074" s="240" t="s">
        <v>19</v>
      </c>
      <c r="F2074" s="241" t="s">
        <v>1874</v>
      </c>
      <c r="G2074" s="239"/>
      <c r="H2074" s="242">
        <v>31.109999999999999</v>
      </c>
      <c r="I2074" s="243"/>
      <c r="J2074" s="239"/>
      <c r="K2074" s="239"/>
      <c r="L2074" s="244"/>
      <c r="M2074" s="245"/>
      <c r="N2074" s="246"/>
      <c r="O2074" s="246"/>
      <c r="P2074" s="246"/>
      <c r="Q2074" s="246"/>
      <c r="R2074" s="246"/>
      <c r="S2074" s="246"/>
      <c r="T2074" s="247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48" t="s">
        <v>170</v>
      </c>
      <c r="AU2074" s="248" t="s">
        <v>84</v>
      </c>
      <c r="AV2074" s="14" t="s">
        <v>84</v>
      </c>
      <c r="AW2074" s="14" t="s">
        <v>35</v>
      </c>
      <c r="AX2074" s="14" t="s">
        <v>74</v>
      </c>
      <c r="AY2074" s="248" t="s">
        <v>158</v>
      </c>
    </row>
    <row r="2075" s="16" customFormat="1">
      <c r="A2075" s="16"/>
      <c r="B2075" s="261"/>
      <c r="C2075" s="262"/>
      <c r="D2075" s="221" t="s">
        <v>170</v>
      </c>
      <c r="E2075" s="263" t="s">
        <v>19</v>
      </c>
      <c r="F2075" s="264" t="s">
        <v>187</v>
      </c>
      <c r="G2075" s="262"/>
      <c r="H2075" s="265">
        <v>60.909999999999997</v>
      </c>
      <c r="I2075" s="266"/>
      <c r="J2075" s="262"/>
      <c r="K2075" s="262"/>
      <c r="L2075" s="267"/>
      <c r="M2075" s="268"/>
      <c r="N2075" s="269"/>
      <c r="O2075" s="269"/>
      <c r="P2075" s="269"/>
      <c r="Q2075" s="269"/>
      <c r="R2075" s="269"/>
      <c r="S2075" s="269"/>
      <c r="T2075" s="270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T2075" s="271" t="s">
        <v>170</v>
      </c>
      <c r="AU2075" s="271" t="s">
        <v>84</v>
      </c>
      <c r="AV2075" s="16" t="s">
        <v>188</v>
      </c>
      <c r="AW2075" s="16" t="s">
        <v>35</v>
      </c>
      <c r="AX2075" s="16" t="s">
        <v>74</v>
      </c>
      <c r="AY2075" s="271" t="s">
        <v>158</v>
      </c>
    </row>
    <row r="2076" s="15" customFormat="1">
      <c r="A2076" s="15"/>
      <c r="B2076" s="249"/>
      <c r="C2076" s="250"/>
      <c r="D2076" s="221" t="s">
        <v>170</v>
      </c>
      <c r="E2076" s="251" t="s">
        <v>19</v>
      </c>
      <c r="F2076" s="252" t="s">
        <v>175</v>
      </c>
      <c r="G2076" s="250"/>
      <c r="H2076" s="253">
        <v>105.61</v>
      </c>
      <c r="I2076" s="254"/>
      <c r="J2076" s="250"/>
      <c r="K2076" s="250"/>
      <c r="L2076" s="255"/>
      <c r="M2076" s="256"/>
      <c r="N2076" s="257"/>
      <c r="O2076" s="257"/>
      <c r="P2076" s="257"/>
      <c r="Q2076" s="257"/>
      <c r="R2076" s="257"/>
      <c r="S2076" s="257"/>
      <c r="T2076" s="258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9" t="s">
        <v>170</v>
      </c>
      <c r="AU2076" s="259" t="s">
        <v>84</v>
      </c>
      <c r="AV2076" s="15" t="s">
        <v>165</v>
      </c>
      <c r="AW2076" s="15" t="s">
        <v>35</v>
      </c>
      <c r="AX2076" s="15" t="s">
        <v>82</v>
      </c>
      <c r="AY2076" s="259" t="s">
        <v>158</v>
      </c>
    </row>
    <row r="2077" s="2" customFormat="1" ht="16.5" customHeight="1">
      <c r="A2077" s="41"/>
      <c r="B2077" s="42"/>
      <c r="C2077" s="272" t="s">
        <v>1875</v>
      </c>
      <c r="D2077" s="272" t="s">
        <v>244</v>
      </c>
      <c r="E2077" s="273" t="s">
        <v>1876</v>
      </c>
      <c r="F2077" s="274" t="s">
        <v>1877</v>
      </c>
      <c r="G2077" s="275" t="s">
        <v>387</v>
      </c>
      <c r="H2077" s="276">
        <v>1080.424</v>
      </c>
      <c r="I2077" s="277"/>
      <c r="J2077" s="278">
        <f>ROUND(I2077*H2077,2)</f>
        <v>0</v>
      </c>
      <c r="K2077" s="274" t="s">
        <v>247</v>
      </c>
      <c r="L2077" s="279"/>
      <c r="M2077" s="280" t="s">
        <v>19</v>
      </c>
      <c r="N2077" s="281" t="s">
        <v>45</v>
      </c>
      <c r="O2077" s="87"/>
      <c r="P2077" s="217">
        <f>O2077*H2077</f>
        <v>0</v>
      </c>
      <c r="Q2077" s="217">
        <v>0.00055000000000000003</v>
      </c>
      <c r="R2077" s="217">
        <f>Q2077*H2077</f>
        <v>0.59423320000000002</v>
      </c>
      <c r="S2077" s="217">
        <v>0</v>
      </c>
      <c r="T2077" s="218">
        <f>S2077*H2077</f>
        <v>0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19" t="s">
        <v>403</v>
      </c>
      <c r="AT2077" s="219" t="s">
        <v>244</v>
      </c>
      <c r="AU2077" s="219" t="s">
        <v>84</v>
      </c>
      <c r="AY2077" s="20" t="s">
        <v>158</v>
      </c>
      <c r="BE2077" s="220">
        <f>IF(N2077="základní",J2077,0)</f>
        <v>0</v>
      </c>
      <c r="BF2077" s="220">
        <f>IF(N2077="snížená",J2077,0)</f>
        <v>0</v>
      </c>
      <c r="BG2077" s="220">
        <f>IF(N2077="zákl. přenesená",J2077,0)</f>
        <v>0</v>
      </c>
      <c r="BH2077" s="220">
        <f>IF(N2077="sníž. přenesená",J2077,0)</f>
        <v>0</v>
      </c>
      <c r="BI2077" s="220">
        <f>IF(N2077="nulová",J2077,0)</f>
        <v>0</v>
      </c>
      <c r="BJ2077" s="20" t="s">
        <v>82</v>
      </c>
      <c r="BK2077" s="220">
        <f>ROUND(I2077*H2077,2)</f>
        <v>0</v>
      </c>
      <c r="BL2077" s="20" t="s">
        <v>290</v>
      </c>
      <c r="BM2077" s="219" t="s">
        <v>1878</v>
      </c>
    </row>
    <row r="2078" s="2" customFormat="1">
      <c r="A2078" s="41"/>
      <c r="B2078" s="42"/>
      <c r="C2078" s="43"/>
      <c r="D2078" s="221" t="s">
        <v>167</v>
      </c>
      <c r="E2078" s="43"/>
      <c r="F2078" s="222" t="s">
        <v>1877</v>
      </c>
      <c r="G2078" s="43"/>
      <c r="H2078" s="43"/>
      <c r="I2078" s="223"/>
      <c r="J2078" s="43"/>
      <c r="K2078" s="43"/>
      <c r="L2078" s="47"/>
      <c r="M2078" s="224"/>
      <c r="N2078" s="225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167</v>
      </c>
      <c r="AU2078" s="20" t="s">
        <v>84</v>
      </c>
    </row>
    <row r="2079" s="13" customFormat="1">
      <c r="A2079" s="13"/>
      <c r="B2079" s="228"/>
      <c r="C2079" s="229"/>
      <c r="D2079" s="221" t="s">
        <v>170</v>
      </c>
      <c r="E2079" s="230" t="s">
        <v>19</v>
      </c>
      <c r="F2079" s="231" t="s">
        <v>728</v>
      </c>
      <c r="G2079" s="229"/>
      <c r="H2079" s="230" t="s">
        <v>19</v>
      </c>
      <c r="I2079" s="232"/>
      <c r="J2079" s="229"/>
      <c r="K2079" s="229"/>
      <c r="L2079" s="233"/>
      <c r="M2079" s="234"/>
      <c r="N2079" s="235"/>
      <c r="O2079" s="235"/>
      <c r="P2079" s="235"/>
      <c r="Q2079" s="235"/>
      <c r="R2079" s="235"/>
      <c r="S2079" s="235"/>
      <c r="T2079" s="236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7" t="s">
        <v>170</v>
      </c>
      <c r="AU2079" s="237" t="s">
        <v>84</v>
      </c>
      <c r="AV2079" s="13" t="s">
        <v>82</v>
      </c>
      <c r="AW2079" s="13" t="s">
        <v>35</v>
      </c>
      <c r="AX2079" s="13" t="s">
        <v>74</v>
      </c>
      <c r="AY2079" s="237" t="s">
        <v>158</v>
      </c>
    </row>
    <row r="2080" s="13" customFormat="1">
      <c r="A2080" s="13"/>
      <c r="B2080" s="228"/>
      <c r="C2080" s="229"/>
      <c r="D2080" s="221" t="s">
        <v>170</v>
      </c>
      <c r="E2080" s="230" t="s">
        <v>19</v>
      </c>
      <c r="F2080" s="231" t="s">
        <v>1872</v>
      </c>
      <c r="G2080" s="229"/>
      <c r="H2080" s="230" t="s">
        <v>19</v>
      </c>
      <c r="I2080" s="232"/>
      <c r="J2080" s="229"/>
      <c r="K2080" s="229"/>
      <c r="L2080" s="233"/>
      <c r="M2080" s="234"/>
      <c r="N2080" s="235"/>
      <c r="O2080" s="235"/>
      <c r="P2080" s="235"/>
      <c r="Q2080" s="235"/>
      <c r="R2080" s="235"/>
      <c r="S2080" s="235"/>
      <c r="T2080" s="236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7" t="s">
        <v>170</v>
      </c>
      <c r="AU2080" s="237" t="s">
        <v>84</v>
      </c>
      <c r="AV2080" s="13" t="s">
        <v>82</v>
      </c>
      <c r="AW2080" s="13" t="s">
        <v>35</v>
      </c>
      <c r="AX2080" s="13" t="s">
        <v>74</v>
      </c>
      <c r="AY2080" s="237" t="s">
        <v>158</v>
      </c>
    </row>
    <row r="2081" s="14" customFormat="1">
      <c r="A2081" s="14"/>
      <c r="B2081" s="238"/>
      <c r="C2081" s="239"/>
      <c r="D2081" s="221" t="s">
        <v>170</v>
      </c>
      <c r="E2081" s="240" t="s">
        <v>19</v>
      </c>
      <c r="F2081" s="241" t="s">
        <v>1879</v>
      </c>
      <c r="G2081" s="239"/>
      <c r="H2081" s="242">
        <v>6.1200000000000001</v>
      </c>
      <c r="I2081" s="243"/>
      <c r="J2081" s="239"/>
      <c r="K2081" s="239"/>
      <c r="L2081" s="244"/>
      <c r="M2081" s="245"/>
      <c r="N2081" s="246"/>
      <c r="O2081" s="246"/>
      <c r="P2081" s="246"/>
      <c r="Q2081" s="246"/>
      <c r="R2081" s="246"/>
      <c r="S2081" s="246"/>
      <c r="T2081" s="247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48" t="s">
        <v>170</v>
      </c>
      <c r="AU2081" s="248" t="s">
        <v>84</v>
      </c>
      <c r="AV2081" s="14" t="s">
        <v>84</v>
      </c>
      <c r="AW2081" s="14" t="s">
        <v>35</v>
      </c>
      <c r="AX2081" s="14" t="s">
        <v>74</v>
      </c>
      <c r="AY2081" s="248" t="s">
        <v>158</v>
      </c>
    </row>
    <row r="2082" s="14" customFormat="1">
      <c r="A2082" s="14"/>
      <c r="B2082" s="238"/>
      <c r="C2082" s="239"/>
      <c r="D2082" s="221" t="s">
        <v>170</v>
      </c>
      <c r="E2082" s="240" t="s">
        <v>19</v>
      </c>
      <c r="F2082" s="241" t="s">
        <v>1880</v>
      </c>
      <c r="G2082" s="239"/>
      <c r="H2082" s="242">
        <v>0.58499999999999996</v>
      </c>
      <c r="I2082" s="243"/>
      <c r="J2082" s="239"/>
      <c r="K2082" s="239"/>
      <c r="L2082" s="244"/>
      <c r="M2082" s="245"/>
      <c r="N2082" s="246"/>
      <c r="O2082" s="246"/>
      <c r="P2082" s="246"/>
      <c r="Q2082" s="246"/>
      <c r="R2082" s="246"/>
      <c r="S2082" s="246"/>
      <c r="T2082" s="247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48" t="s">
        <v>170</v>
      </c>
      <c r="AU2082" s="248" t="s">
        <v>84</v>
      </c>
      <c r="AV2082" s="14" t="s">
        <v>84</v>
      </c>
      <c r="AW2082" s="14" t="s">
        <v>35</v>
      </c>
      <c r="AX2082" s="14" t="s">
        <v>74</v>
      </c>
      <c r="AY2082" s="248" t="s">
        <v>158</v>
      </c>
    </row>
    <row r="2083" s="16" customFormat="1">
      <c r="A2083" s="16"/>
      <c r="B2083" s="261"/>
      <c r="C2083" s="262"/>
      <c r="D2083" s="221" t="s">
        <v>170</v>
      </c>
      <c r="E2083" s="263" t="s">
        <v>19</v>
      </c>
      <c r="F2083" s="264" t="s">
        <v>187</v>
      </c>
      <c r="G2083" s="262"/>
      <c r="H2083" s="265">
        <v>6.7050000000000001</v>
      </c>
      <c r="I2083" s="266"/>
      <c r="J2083" s="262"/>
      <c r="K2083" s="262"/>
      <c r="L2083" s="267"/>
      <c r="M2083" s="268"/>
      <c r="N2083" s="269"/>
      <c r="O2083" s="269"/>
      <c r="P2083" s="269"/>
      <c r="Q2083" s="269"/>
      <c r="R2083" s="269"/>
      <c r="S2083" s="269"/>
      <c r="T2083" s="270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T2083" s="271" t="s">
        <v>170</v>
      </c>
      <c r="AU2083" s="271" t="s">
        <v>84</v>
      </c>
      <c r="AV2083" s="16" t="s">
        <v>188</v>
      </c>
      <c r="AW2083" s="16" t="s">
        <v>35</v>
      </c>
      <c r="AX2083" s="16" t="s">
        <v>74</v>
      </c>
      <c r="AY2083" s="271" t="s">
        <v>158</v>
      </c>
    </row>
    <row r="2084" s="13" customFormat="1">
      <c r="A2084" s="13"/>
      <c r="B2084" s="228"/>
      <c r="C2084" s="229"/>
      <c r="D2084" s="221" t="s">
        <v>170</v>
      </c>
      <c r="E2084" s="230" t="s">
        <v>19</v>
      </c>
      <c r="F2084" s="231" t="s">
        <v>1799</v>
      </c>
      <c r="G2084" s="229"/>
      <c r="H2084" s="230" t="s">
        <v>19</v>
      </c>
      <c r="I2084" s="232"/>
      <c r="J2084" s="229"/>
      <c r="K2084" s="229"/>
      <c r="L2084" s="233"/>
      <c r="M2084" s="234"/>
      <c r="N2084" s="235"/>
      <c r="O2084" s="235"/>
      <c r="P2084" s="235"/>
      <c r="Q2084" s="235"/>
      <c r="R2084" s="235"/>
      <c r="S2084" s="235"/>
      <c r="T2084" s="236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7" t="s">
        <v>170</v>
      </c>
      <c r="AU2084" s="237" t="s">
        <v>84</v>
      </c>
      <c r="AV2084" s="13" t="s">
        <v>82</v>
      </c>
      <c r="AW2084" s="13" t="s">
        <v>35</v>
      </c>
      <c r="AX2084" s="13" t="s">
        <v>74</v>
      </c>
      <c r="AY2084" s="237" t="s">
        <v>158</v>
      </c>
    </row>
    <row r="2085" s="14" customFormat="1">
      <c r="A2085" s="14"/>
      <c r="B2085" s="238"/>
      <c r="C2085" s="239"/>
      <c r="D2085" s="221" t="s">
        <v>170</v>
      </c>
      <c r="E2085" s="240" t="s">
        <v>19</v>
      </c>
      <c r="F2085" s="241" t="s">
        <v>1881</v>
      </c>
      <c r="G2085" s="239"/>
      <c r="H2085" s="242">
        <v>4.4699999999999998</v>
      </c>
      <c r="I2085" s="243"/>
      <c r="J2085" s="239"/>
      <c r="K2085" s="239"/>
      <c r="L2085" s="244"/>
      <c r="M2085" s="245"/>
      <c r="N2085" s="246"/>
      <c r="O2085" s="246"/>
      <c r="P2085" s="246"/>
      <c r="Q2085" s="246"/>
      <c r="R2085" s="246"/>
      <c r="S2085" s="246"/>
      <c r="T2085" s="247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8" t="s">
        <v>170</v>
      </c>
      <c r="AU2085" s="248" t="s">
        <v>84</v>
      </c>
      <c r="AV2085" s="14" t="s">
        <v>84</v>
      </c>
      <c r="AW2085" s="14" t="s">
        <v>35</v>
      </c>
      <c r="AX2085" s="14" t="s">
        <v>74</v>
      </c>
      <c r="AY2085" s="248" t="s">
        <v>158</v>
      </c>
    </row>
    <row r="2086" s="14" customFormat="1">
      <c r="A2086" s="14"/>
      <c r="B2086" s="238"/>
      <c r="C2086" s="239"/>
      <c r="D2086" s="221" t="s">
        <v>170</v>
      </c>
      <c r="E2086" s="240" t="s">
        <v>19</v>
      </c>
      <c r="F2086" s="241" t="s">
        <v>1882</v>
      </c>
      <c r="G2086" s="239"/>
      <c r="H2086" s="242">
        <v>4.6669999999999998</v>
      </c>
      <c r="I2086" s="243"/>
      <c r="J2086" s="239"/>
      <c r="K2086" s="239"/>
      <c r="L2086" s="244"/>
      <c r="M2086" s="245"/>
      <c r="N2086" s="246"/>
      <c r="O2086" s="246"/>
      <c r="P2086" s="246"/>
      <c r="Q2086" s="246"/>
      <c r="R2086" s="246"/>
      <c r="S2086" s="246"/>
      <c r="T2086" s="247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48" t="s">
        <v>170</v>
      </c>
      <c r="AU2086" s="248" t="s">
        <v>84</v>
      </c>
      <c r="AV2086" s="14" t="s">
        <v>84</v>
      </c>
      <c r="AW2086" s="14" t="s">
        <v>35</v>
      </c>
      <c r="AX2086" s="14" t="s">
        <v>74</v>
      </c>
      <c r="AY2086" s="248" t="s">
        <v>158</v>
      </c>
    </row>
    <row r="2087" s="16" customFormat="1">
      <c r="A2087" s="16"/>
      <c r="B2087" s="261"/>
      <c r="C2087" s="262"/>
      <c r="D2087" s="221" t="s">
        <v>170</v>
      </c>
      <c r="E2087" s="263" t="s">
        <v>19</v>
      </c>
      <c r="F2087" s="264" t="s">
        <v>187</v>
      </c>
      <c r="G2087" s="262"/>
      <c r="H2087" s="265">
        <v>9.1370000000000005</v>
      </c>
      <c r="I2087" s="266"/>
      <c r="J2087" s="262"/>
      <c r="K2087" s="262"/>
      <c r="L2087" s="267"/>
      <c r="M2087" s="268"/>
      <c r="N2087" s="269"/>
      <c r="O2087" s="269"/>
      <c r="P2087" s="269"/>
      <c r="Q2087" s="269"/>
      <c r="R2087" s="269"/>
      <c r="S2087" s="269"/>
      <c r="T2087" s="270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T2087" s="271" t="s">
        <v>170</v>
      </c>
      <c r="AU2087" s="271" t="s">
        <v>84</v>
      </c>
      <c r="AV2087" s="16" t="s">
        <v>188</v>
      </c>
      <c r="AW2087" s="16" t="s">
        <v>35</v>
      </c>
      <c r="AX2087" s="16" t="s">
        <v>74</v>
      </c>
      <c r="AY2087" s="271" t="s">
        <v>158</v>
      </c>
    </row>
    <row r="2088" s="15" customFormat="1">
      <c r="A2088" s="15"/>
      <c r="B2088" s="249"/>
      <c r="C2088" s="250"/>
      <c r="D2088" s="221" t="s">
        <v>170</v>
      </c>
      <c r="E2088" s="251" t="s">
        <v>19</v>
      </c>
      <c r="F2088" s="252" t="s">
        <v>175</v>
      </c>
      <c r="G2088" s="250"/>
      <c r="H2088" s="253">
        <v>15.842000000000001</v>
      </c>
      <c r="I2088" s="254"/>
      <c r="J2088" s="250"/>
      <c r="K2088" s="250"/>
      <c r="L2088" s="255"/>
      <c r="M2088" s="256"/>
      <c r="N2088" s="257"/>
      <c r="O2088" s="257"/>
      <c r="P2088" s="257"/>
      <c r="Q2088" s="257"/>
      <c r="R2088" s="257"/>
      <c r="S2088" s="257"/>
      <c r="T2088" s="258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59" t="s">
        <v>170</v>
      </c>
      <c r="AU2088" s="259" t="s">
        <v>84</v>
      </c>
      <c r="AV2088" s="15" t="s">
        <v>165</v>
      </c>
      <c r="AW2088" s="15" t="s">
        <v>35</v>
      </c>
      <c r="AX2088" s="15" t="s">
        <v>74</v>
      </c>
      <c r="AY2088" s="259" t="s">
        <v>158</v>
      </c>
    </row>
    <row r="2089" s="13" customFormat="1">
      <c r="A2089" s="13"/>
      <c r="B2089" s="228"/>
      <c r="C2089" s="229"/>
      <c r="D2089" s="221" t="s">
        <v>170</v>
      </c>
      <c r="E2089" s="230" t="s">
        <v>19</v>
      </c>
      <c r="F2089" s="231" t="s">
        <v>1883</v>
      </c>
      <c r="G2089" s="229"/>
      <c r="H2089" s="230" t="s">
        <v>19</v>
      </c>
      <c r="I2089" s="232"/>
      <c r="J2089" s="229"/>
      <c r="K2089" s="229"/>
      <c r="L2089" s="233"/>
      <c r="M2089" s="234"/>
      <c r="N2089" s="235"/>
      <c r="O2089" s="235"/>
      <c r="P2089" s="235"/>
      <c r="Q2089" s="235"/>
      <c r="R2089" s="235"/>
      <c r="S2089" s="235"/>
      <c r="T2089" s="236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7" t="s">
        <v>170</v>
      </c>
      <c r="AU2089" s="237" t="s">
        <v>84</v>
      </c>
      <c r="AV2089" s="13" t="s">
        <v>82</v>
      </c>
      <c r="AW2089" s="13" t="s">
        <v>35</v>
      </c>
      <c r="AX2089" s="13" t="s">
        <v>74</v>
      </c>
      <c r="AY2089" s="237" t="s">
        <v>158</v>
      </c>
    </row>
    <row r="2090" s="14" customFormat="1">
      <c r="A2090" s="14"/>
      <c r="B2090" s="238"/>
      <c r="C2090" s="239"/>
      <c r="D2090" s="221" t="s">
        <v>170</v>
      </c>
      <c r="E2090" s="240" t="s">
        <v>19</v>
      </c>
      <c r="F2090" s="241" t="s">
        <v>1884</v>
      </c>
      <c r="G2090" s="239"/>
      <c r="H2090" s="242">
        <v>982.20399999999995</v>
      </c>
      <c r="I2090" s="243"/>
      <c r="J2090" s="239"/>
      <c r="K2090" s="239"/>
      <c r="L2090" s="244"/>
      <c r="M2090" s="245"/>
      <c r="N2090" s="246"/>
      <c r="O2090" s="246"/>
      <c r="P2090" s="246"/>
      <c r="Q2090" s="246"/>
      <c r="R2090" s="246"/>
      <c r="S2090" s="246"/>
      <c r="T2090" s="247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48" t="s">
        <v>170</v>
      </c>
      <c r="AU2090" s="248" t="s">
        <v>84</v>
      </c>
      <c r="AV2090" s="14" t="s">
        <v>84</v>
      </c>
      <c r="AW2090" s="14" t="s">
        <v>35</v>
      </c>
      <c r="AX2090" s="14" t="s">
        <v>74</v>
      </c>
      <c r="AY2090" s="248" t="s">
        <v>158</v>
      </c>
    </row>
    <row r="2091" s="14" customFormat="1">
      <c r="A2091" s="14"/>
      <c r="B2091" s="238"/>
      <c r="C2091" s="239"/>
      <c r="D2091" s="221" t="s">
        <v>170</v>
      </c>
      <c r="E2091" s="240" t="s">
        <v>19</v>
      </c>
      <c r="F2091" s="241" t="s">
        <v>1885</v>
      </c>
      <c r="G2091" s="239"/>
      <c r="H2091" s="242">
        <v>1080.424</v>
      </c>
      <c r="I2091" s="243"/>
      <c r="J2091" s="239"/>
      <c r="K2091" s="239"/>
      <c r="L2091" s="244"/>
      <c r="M2091" s="245"/>
      <c r="N2091" s="246"/>
      <c r="O2091" s="246"/>
      <c r="P2091" s="246"/>
      <c r="Q2091" s="246"/>
      <c r="R2091" s="246"/>
      <c r="S2091" s="246"/>
      <c r="T2091" s="247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48" t="s">
        <v>170</v>
      </c>
      <c r="AU2091" s="248" t="s">
        <v>84</v>
      </c>
      <c r="AV2091" s="14" t="s">
        <v>84</v>
      </c>
      <c r="AW2091" s="14" t="s">
        <v>35</v>
      </c>
      <c r="AX2091" s="14" t="s">
        <v>82</v>
      </c>
      <c r="AY2091" s="248" t="s">
        <v>158</v>
      </c>
    </row>
    <row r="2092" s="2" customFormat="1" ht="24.15" customHeight="1">
      <c r="A2092" s="41"/>
      <c r="B2092" s="42"/>
      <c r="C2092" s="208" t="s">
        <v>1886</v>
      </c>
      <c r="D2092" s="208" t="s">
        <v>160</v>
      </c>
      <c r="E2092" s="209" t="s">
        <v>1887</v>
      </c>
      <c r="F2092" s="210" t="s">
        <v>1888</v>
      </c>
      <c r="G2092" s="211" t="s">
        <v>316</v>
      </c>
      <c r="H2092" s="212">
        <v>62.609999999999999</v>
      </c>
      <c r="I2092" s="213"/>
      <c r="J2092" s="214">
        <f>ROUND(I2092*H2092,2)</f>
        <v>0</v>
      </c>
      <c r="K2092" s="210" t="s">
        <v>164</v>
      </c>
      <c r="L2092" s="47"/>
      <c r="M2092" s="215" t="s">
        <v>19</v>
      </c>
      <c r="N2092" s="216" t="s">
        <v>45</v>
      </c>
      <c r="O2092" s="87"/>
      <c r="P2092" s="217">
        <f>O2092*H2092</f>
        <v>0</v>
      </c>
      <c r="Q2092" s="217">
        <v>0.00073999999999999999</v>
      </c>
      <c r="R2092" s="217">
        <f>Q2092*H2092</f>
        <v>0.046331400000000002</v>
      </c>
      <c r="S2092" s="217">
        <v>0</v>
      </c>
      <c r="T2092" s="218">
        <f>S2092*H2092</f>
        <v>0</v>
      </c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R2092" s="219" t="s">
        <v>290</v>
      </c>
      <c r="AT2092" s="219" t="s">
        <v>160</v>
      </c>
      <c r="AU2092" s="219" t="s">
        <v>84</v>
      </c>
      <c r="AY2092" s="20" t="s">
        <v>158</v>
      </c>
      <c r="BE2092" s="220">
        <f>IF(N2092="základní",J2092,0)</f>
        <v>0</v>
      </c>
      <c r="BF2092" s="220">
        <f>IF(N2092="snížená",J2092,0)</f>
        <v>0</v>
      </c>
      <c r="BG2092" s="220">
        <f>IF(N2092="zákl. přenesená",J2092,0)</f>
        <v>0</v>
      </c>
      <c r="BH2092" s="220">
        <f>IF(N2092="sníž. přenesená",J2092,0)</f>
        <v>0</v>
      </c>
      <c r="BI2092" s="220">
        <f>IF(N2092="nulová",J2092,0)</f>
        <v>0</v>
      </c>
      <c r="BJ2092" s="20" t="s">
        <v>82</v>
      </c>
      <c r="BK2092" s="220">
        <f>ROUND(I2092*H2092,2)</f>
        <v>0</v>
      </c>
      <c r="BL2092" s="20" t="s">
        <v>290</v>
      </c>
      <c r="BM2092" s="219" t="s">
        <v>1889</v>
      </c>
    </row>
    <row r="2093" s="2" customFormat="1">
      <c r="A2093" s="41"/>
      <c r="B2093" s="42"/>
      <c r="C2093" s="43"/>
      <c r="D2093" s="221" t="s">
        <v>167</v>
      </c>
      <c r="E2093" s="43"/>
      <c r="F2093" s="222" t="s">
        <v>1888</v>
      </c>
      <c r="G2093" s="43"/>
      <c r="H2093" s="43"/>
      <c r="I2093" s="223"/>
      <c r="J2093" s="43"/>
      <c r="K2093" s="43"/>
      <c r="L2093" s="47"/>
      <c r="M2093" s="224"/>
      <c r="N2093" s="225"/>
      <c r="O2093" s="87"/>
      <c r="P2093" s="87"/>
      <c r="Q2093" s="87"/>
      <c r="R2093" s="87"/>
      <c r="S2093" s="87"/>
      <c r="T2093" s="88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T2093" s="20" t="s">
        <v>167</v>
      </c>
      <c r="AU2093" s="20" t="s">
        <v>84</v>
      </c>
    </row>
    <row r="2094" s="2" customFormat="1">
      <c r="A2094" s="41"/>
      <c r="B2094" s="42"/>
      <c r="C2094" s="43"/>
      <c r="D2094" s="226" t="s">
        <v>168</v>
      </c>
      <c r="E2094" s="43"/>
      <c r="F2094" s="227" t="s">
        <v>1890</v>
      </c>
      <c r="G2094" s="43"/>
      <c r="H2094" s="43"/>
      <c r="I2094" s="223"/>
      <c r="J2094" s="43"/>
      <c r="K2094" s="43"/>
      <c r="L2094" s="47"/>
      <c r="M2094" s="224"/>
      <c r="N2094" s="225"/>
      <c r="O2094" s="87"/>
      <c r="P2094" s="87"/>
      <c r="Q2094" s="87"/>
      <c r="R2094" s="87"/>
      <c r="S2094" s="87"/>
      <c r="T2094" s="88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T2094" s="20" t="s">
        <v>168</v>
      </c>
      <c r="AU2094" s="20" t="s">
        <v>84</v>
      </c>
    </row>
    <row r="2095" s="13" customFormat="1">
      <c r="A2095" s="13"/>
      <c r="B2095" s="228"/>
      <c r="C2095" s="229"/>
      <c r="D2095" s="221" t="s">
        <v>170</v>
      </c>
      <c r="E2095" s="230" t="s">
        <v>19</v>
      </c>
      <c r="F2095" s="231" t="s">
        <v>728</v>
      </c>
      <c r="G2095" s="229"/>
      <c r="H2095" s="230" t="s">
        <v>19</v>
      </c>
      <c r="I2095" s="232"/>
      <c r="J2095" s="229"/>
      <c r="K2095" s="229"/>
      <c r="L2095" s="233"/>
      <c r="M2095" s="234"/>
      <c r="N2095" s="235"/>
      <c r="O2095" s="235"/>
      <c r="P2095" s="235"/>
      <c r="Q2095" s="235"/>
      <c r="R2095" s="235"/>
      <c r="S2095" s="235"/>
      <c r="T2095" s="236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7" t="s">
        <v>170</v>
      </c>
      <c r="AU2095" s="237" t="s">
        <v>84</v>
      </c>
      <c r="AV2095" s="13" t="s">
        <v>82</v>
      </c>
      <c r="AW2095" s="13" t="s">
        <v>35</v>
      </c>
      <c r="AX2095" s="13" t="s">
        <v>74</v>
      </c>
      <c r="AY2095" s="237" t="s">
        <v>158</v>
      </c>
    </row>
    <row r="2096" s="13" customFormat="1">
      <c r="A2096" s="13"/>
      <c r="B2096" s="228"/>
      <c r="C2096" s="229"/>
      <c r="D2096" s="221" t="s">
        <v>170</v>
      </c>
      <c r="E2096" s="230" t="s">
        <v>19</v>
      </c>
      <c r="F2096" s="231" t="s">
        <v>1872</v>
      </c>
      <c r="G2096" s="229"/>
      <c r="H2096" s="230" t="s">
        <v>19</v>
      </c>
      <c r="I2096" s="232"/>
      <c r="J2096" s="229"/>
      <c r="K2096" s="229"/>
      <c r="L2096" s="233"/>
      <c r="M2096" s="234"/>
      <c r="N2096" s="235"/>
      <c r="O2096" s="235"/>
      <c r="P2096" s="235"/>
      <c r="Q2096" s="235"/>
      <c r="R2096" s="235"/>
      <c r="S2096" s="235"/>
      <c r="T2096" s="236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7" t="s">
        <v>170</v>
      </c>
      <c r="AU2096" s="237" t="s">
        <v>84</v>
      </c>
      <c r="AV2096" s="13" t="s">
        <v>82</v>
      </c>
      <c r="AW2096" s="13" t="s">
        <v>35</v>
      </c>
      <c r="AX2096" s="13" t="s">
        <v>74</v>
      </c>
      <c r="AY2096" s="237" t="s">
        <v>158</v>
      </c>
    </row>
    <row r="2097" s="14" customFormat="1">
      <c r="A2097" s="14"/>
      <c r="B2097" s="238"/>
      <c r="C2097" s="239"/>
      <c r="D2097" s="221" t="s">
        <v>170</v>
      </c>
      <c r="E2097" s="240" t="s">
        <v>19</v>
      </c>
      <c r="F2097" s="241" t="s">
        <v>755</v>
      </c>
      <c r="G2097" s="239"/>
      <c r="H2097" s="242">
        <v>40.799999999999997</v>
      </c>
      <c r="I2097" s="243"/>
      <c r="J2097" s="239"/>
      <c r="K2097" s="239"/>
      <c r="L2097" s="244"/>
      <c r="M2097" s="245"/>
      <c r="N2097" s="246"/>
      <c r="O2097" s="246"/>
      <c r="P2097" s="246"/>
      <c r="Q2097" s="246"/>
      <c r="R2097" s="246"/>
      <c r="S2097" s="246"/>
      <c r="T2097" s="247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48" t="s">
        <v>170</v>
      </c>
      <c r="AU2097" s="248" t="s">
        <v>84</v>
      </c>
      <c r="AV2097" s="14" t="s">
        <v>84</v>
      </c>
      <c r="AW2097" s="14" t="s">
        <v>35</v>
      </c>
      <c r="AX2097" s="14" t="s">
        <v>74</v>
      </c>
      <c r="AY2097" s="248" t="s">
        <v>158</v>
      </c>
    </row>
    <row r="2098" s="14" customFormat="1">
      <c r="A2098" s="14"/>
      <c r="B2098" s="238"/>
      <c r="C2098" s="239"/>
      <c r="D2098" s="221" t="s">
        <v>170</v>
      </c>
      <c r="E2098" s="240" t="s">
        <v>19</v>
      </c>
      <c r="F2098" s="241" t="s">
        <v>756</v>
      </c>
      <c r="G2098" s="239"/>
      <c r="H2098" s="242">
        <v>3.8999999999999999</v>
      </c>
      <c r="I2098" s="243"/>
      <c r="J2098" s="239"/>
      <c r="K2098" s="239"/>
      <c r="L2098" s="244"/>
      <c r="M2098" s="245"/>
      <c r="N2098" s="246"/>
      <c r="O2098" s="246"/>
      <c r="P2098" s="246"/>
      <c r="Q2098" s="246"/>
      <c r="R2098" s="246"/>
      <c r="S2098" s="246"/>
      <c r="T2098" s="247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8" t="s">
        <v>170</v>
      </c>
      <c r="AU2098" s="248" t="s">
        <v>84</v>
      </c>
      <c r="AV2098" s="14" t="s">
        <v>84</v>
      </c>
      <c r="AW2098" s="14" t="s">
        <v>35</v>
      </c>
      <c r="AX2098" s="14" t="s">
        <v>74</v>
      </c>
      <c r="AY2098" s="248" t="s">
        <v>158</v>
      </c>
    </row>
    <row r="2099" s="16" customFormat="1">
      <c r="A2099" s="16"/>
      <c r="B2099" s="261"/>
      <c r="C2099" s="262"/>
      <c r="D2099" s="221" t="s">
        <v>170</v>
      </c>
      <c r="E2099" s="263" t="s">
        <v>19</v>
      </c>
      <c r="F2099" s="264" t="s">
        <v>187</v>
      </c>
      <c r="G2099" s="262"/>
      <c r="H2099" s="265">
        <v>44.699999999999996</v>
      </c>
      <c r="I2099" s="266"/>
      <c r="J2099" s="262"/>
      <c r="K2099" s="262"/>
      <c r="L2099" s="267"/>
      <c r="M2099" s="268"/>
      <c r="N2099" s="269"/>
      <c r="O2099" s="269"/>
      <c r="P2099" s="269"/>
      <c r="Q2099" s="269"/>
      <c r="R2099" s="269"/>
      <c r="S2099" s="269"/>
      <c r="T2099" s="270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71" t="s">
        <v>170</v>
      </c>
      <c r="AU2099" s="271" t="s">
        <v>84</v>
      </c>
      <c r="AV2099" s="16" t="s">
        <v>188</v>
      </c>
      <c r="AW2099" s="16" t="s">
        <v>35</v>
      </c>
      <c r="AX2099" s="16" t="s">
        <v>74</v>
      </c>
      <c r="AY2099" s="271" t="s">
        <v>158</v>
      </c>
    </row>
    <row r="2100" s="13" customFormat="1">
      <c r="A2100" s="13"/>
      <c r="B2100" s="228"/>
      <c r="C2100" s="229"/>
      <c r="D2100" s="221" t="s">
        <v>170</v>
      </c>
      <c r="E2100" s="230" t="s">
        <v>19</v>
      </c>
      <c r="F2100" s="231" t="s">
        <v>1799</v>
      </c>
      <c r="G2100" s="229"/>
      <c r="H2100" s="230" t="s">
        <v>19</v>
      </c>
      <c r="I2100" s="232"/>
      <c r="J2100" s="229"/>
      <c r="K2100" s="229"/>
      <c r="L2100" s="233"/>
      <c r="M2100" s="234"/>
      <c r="N2100" s="235"/>
      <c r="O2100" s="235"/>
      <c r="P2100" s="235"/>
      <c r="Q2100" s="235"/>
      <c r="R2100" s="235"/>
      <c r="S2100" s="235"/>
      <c r="T2100" s="236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7" t="s">
        <v>170</v>
      </c>
      <c r="AU2100" s="237" t="s">
        <v>84</v>
      </c>
      <c r="AV2100" s="13" t="s">
        <v>82</v>
      </c>
      <c r="AW2100" s="13" t="s">
        <v>35</v>
      </c>
      <c r="AX2100" s="13" t="s">
        <v>74</v>
      </c>
      <c r="AY2100" s="237" t="s">
        <v>158</v>
      </c>
    </row>
    <row r="2101" s="14" customFormat="1">
      <c r="A2101" s="14"/>
      <c r="B2101" s="238"/>
      <c r="C2101" s="239"/>
      <c r="D2101" s="221" t="s">
        <v>170</v>
      </c>
      <c r="E2101" s="240" t="s">
        <v>19</v>
      </c>
      <c r="F2101" s="241" t="s">
        <v>1891</v>
      </c>
      <c r="G2101" s="239"/>
      <c r="H2101" s="242">
        <v>6</v>
      </c>
      <c r="I2101" s="243"/>
      <c r="J2101" s="239"/>
      <c r="K2101" s="239"/>
      <c r="L2101" s="244"/>
      <c r="M2101" s="245"/>
      <c r="N2101" s="246"/>
      <c r="O2101" s="246"/>
      <c r="P2101" s="246"/>
      <c r="Q2101" s="246"/>
      <c r="R2101" s="246"/>
      <c r="S2101" s="246"/>
      <c r="T2101" s="247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48" t="s">
        <v>170</v>
      </c>
      <c r="AU2101" s="248" t="s">
        <v>84</v>
      </c>
      <c r="AV2101" s="14" t="s">
        <v>84</v>
      </c>
      <c r="AW2101" s="14" t="s">
        <v>35</v>
      </c>
      <c r="AX2101" s="14" t="s">
        <v>74</v>
      </c>
      <c r="AY2101" s="248" t="s">
        <v>158</v>
      </c>
    </row>
    <row r="2102" s="14" customFormat="1">
      <c r="A2102" s="14"/>
      <c r="B2102" s="238"/>
      <c r="C2102" s="239"/>
      <c r="D2102" s="221" t="s">
        <v>170</v>
      </c>
      <c r="E2102" s="240" t="s">
        <v>19</v>
      </c>
      <c r="F2102" s="241" t="s">
        <v>1892</v>
      </c>
      <c r="G2102" s="239"/>
      <c r="H2102" s="242">
        <v>11.91</v>
      </c>
      <c r="I2102" s="243"/>
      <c r="J2102" s="239"/>
      <c r="K2102" s="239"/>
      <c r="L2102" s="244"/>
      <c r="M2102" s="245"/>
      <c r="N2102" s="246"/>
      <c r="O2102" s="246"/>
      <c r="P2102" s="246"/>
      <c r="Q2102" s="246"/>
      <c r="R2102" s="246"/>
      <c r="S2102" s="246"/>
      <c r="T2102" s="247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48" t="s">
        <v>170</v>
      </c>
      <c r="AU2102" s="248" t="s">
        <v>84</v>
      </c>
      <c r="AV2102" s="14" t="s">
        <v>84</v>
      </c>
      <c r="AW2102" s="14" t="s">
        <v>35</v>
      </c>
      <c r="AX2102" s="14" t="s">
        <v>74</v>
      </c>
      <c r="AY2102" s="248" t="s">
        <v>158</v>
      </c>
    </row>
    <row r="2103" s="16" customFormat="1">
      <c r="A2103" s="16"/>
      <c r="B2103" s="261"/>
      <c r="C2103" s="262"/>
      <c r="D2103" s="221" t="s">
        <v>170</v>
      </c>
      <c r="E2103" s="263" t="s">
        <v>19</v>
      </c>
      <c r="F2103" s="264" t="s">
        <v>187</v>
      </c>
      <c r="G2103" s="262"/>
      <c r="H2103" s="265">
        <v>17.91</v>
      </c>
      <c r="I2103" s="266"/>
      <c r="J2103" s="262"/>
      <c r="K2103" s="262"/>
      <c r="L2103" s="267"/>
      <c r="M2103" s="268"/>
      <c r="N2103" s="269"/>
      <c r="O2103" s="269"/>
      <c r="P2103" s="269"/>
      <c r="Q2103" s="269"/>
      <c r="R2103" s="269"/>
      <c r="S2103" s="269"/>
      <c r="T2103" s="270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T2103" s="271" t="s">
        <v>170</v>
      </c>
      <c r="AU2103" s="271" t="s">
        <v>84</v>
      </c>
      <c r="AV2103" s="16" t="s">
        <v>188</v>
      </c>
      <c r="AW2103" s="16" t="s">
        <v>35</v>
      </c>
      <c r="AX2103" s="16" t="s">
        <v>74</v>
      </c>
      <c r="AY2103" s="271" t="s">
        <v>158</v>
      </c>
    </row>
    <row r="2104" s="15" customFormat="1">
      <c r="A2104" s="15"/>
      <c r="B2104" s="249"/>
      <c r="C2104" s="250"/>
      <c r="D2104" s="221" t="s">
        <v>170</v>
      </c>
      <c r="E2104" s="251" t="s">
        <v>19</v>
      </c>
      <c r="F2104" s="252" t="s">
        <v>175</v>
      </c>
      <c r="G2104" s="250"/>
      <c r="H2104" s="253">
        <v>62.609999999999999</v>
      </c>
      <c r="I2104" s="254"/>
      <c r="J2104" s="250"/>
      <c r="K2104" s="250"/>
      <c r="L2104" s="255"/>
      <c r="M2104" s="256"/>
      <c r="N2104" s="257"/>
      <c r="O2104" s="257"/>
      <c r="P2104" s="257"/>
      <c r="Q2104" s="257"/>
      <c r="R2104" s="257"/>
      <c r="S2104" s="257"/>
      <c r="T2104" s="258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59" t="s">
        <v>170</v>
      </c>
      <c r="AU2104" s="259" t="s">
        <v>84</v>
      </c>
      <c r="AV2104" s="15" t="s">
        <v>165</v>
      </c>
      <c r="AW2104" s="15" t="s">
        <v>35</v>
      </c>
      <c r="AX2104" s="15" t="s">
        <v>82</v>
      </c>
      <c r="AY2104" s="259" t="s">
        <v>158</v>
      </c>
    </row>
    <row r="2105" s="2" customFormat="1" ht="16.5" customHeight="1">
      <c r="A2105" s="41"/>
      <c r="B2105" s="42"/>
      <c r="C2105" s="272" t="s">
        <v>1893</v>
      </c>
      <c r="D2105" s="272" t="s">
        <v>244</v>
      </c>
      <c r="E2105" s="273" t="s">
        <v>1876</v>
      </c>
      <c r="F2105" s="274" t="s">
        <v>1877</v>
      </c>
      <c r="G2105" s="275" t="s">
        <v>387</v>
      </c>
      <c r="H2105" s="276">
        <v>321.358</v>
      </c>
      <c r="I2105" s="277"/>
      <c r="J2105" s="278">
        <f>ROUND(I2105*H2105,2)</f>
        <v>0</v>
      </c>
      <c r="K2105" s="274" t="s">
        <v>247</v>
      </c>
      <c r="L2105" s="279"/>
      <c r="M2105" s="280" t="s">
        <v>19</v>
      </c>
      <c r="N2105" s="281" t="s">
        <v>45</v>
      </c>
      <c r="O2105" s="87"/>
      <c r="P2105" s="217">
        <f>O2105*H2105</f>
        <v>0</v>
      </c>
      <c r="Q2105" s="217">
        <v>0.00055000000000000003</v>
      </c>
      <c r="R2105" s="217">
        <f>Q2105*H2105</f>
        <v>0.17674690000000001</v>
      </c>
      <c r="S2105" s="217">
        <v>0</v>
      </c>
      <c r="T2105" s="218">
        <f>S2105*H2105</f>
        <v>0</v>
      </c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R2105" s="219" t="s">
        <v>403</v>
      </c>
      <c r="AT2105" s="219" t="s">
        <v>244</v>
      </c>
      <c r="AU2105" s="219" t="s">
        <v>84</v>
      </c>
      <c r="AY2105" s="20" t="s">
        <v>158</v>
      </c>
      <c r="BE2105" s="220">
        <f>IF(N2105="základní",J2105,0)</f>
        <v>0</v>
      </c>
      <c r="BF2105" s="220">
        <f>IF(N2105="snížená",J2105,0)</f>
        <v>0</v>
      </c>
      <c r="BG2105" s="220">
        <f>IF(N2105="zákl. přenesená",J2105,0)</f>
        <v>0</v>
      </c>
      <c r="BH2105" s="220">
        <f>IF(N2105="sníž. přenesená",J2105,0)</f>
        <v>0</v>
      </c>
      <c r="BI2105" s="220">
        <f>IF(N2105="nulová",J2105,0)</f>
        <v>0</v>
      </c>
      <c r="BJ2105" s="20" t="s">
        <v>82</v>
      </c>
      <c r="BK2105" s="220">
        <f>ROUND(I2105*H2105,2)</f>
        <v>0</v>
      </c>
      <c r="BL2105" s="20" t="s">
        <v>290</v>
      </c>
      <c r="BM2105" s="219" t="s">
        <v>1894</v>
      </c>
    </row>
    <row r="2106" s="2" customFormat="1">
      <c r="A2106" s="41"/>
      <c r="B2106" s="42"/>
      <c r="C2106" s="43"/>
      <c r="D2106" s="221" t="s">
        <v>167</v>
      </c>
      <c r="E2106" s="43"/>
      <c r="F2106" s="222" t="s">
        <v>1877</v>
      </c>
      <c r="G2106" s="43"/>
      <c r="H2106" s="43"/>
      <c r="I2106" s="223"/>
      <c r="J2106" s="43"/>
      <c r="K2106" s="43"/>
      <c r="L2106" s="47"/>
      <c r="M2106" s="224"/>
      <c r="N2106" s="225"/>
      <c r="O2106" s="87"/>
      <c r="P2106" s="87"/>
      <c r="Q2106" s="87"/>
      <c r="R2106" s="87"/>
      <c r="S2106" s="87"/>
      <c r="T2106" s="88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T2106" s="20" t="s">
        <v>167</v>
      </c>
      <c r="AU2106" s="20" t="s">
        <v>84</v>
      </c>
    </row>
    <row r="2107" s="13" customFormat="1">
      <c r="A2107" s="13"/>
      <c r="B2107" s="228"/>
      <c r="C2107" s="229"/>
      <c r="D2107" s="221" t="s">
        <v>170</v>
      </c>
      <c r="E2107" s="230" t="s">
        <v>19</v>
      </c>
      <c r="F2107" s="231" t="s">
        <v>728</v>
      </c>
      <c r="G2107" s="229"/>
      <c r="H2107" s="230" t="s">
        <v>19</v>
      </c>
      <c r="I2107" s="232"/>
      <c r="J2107" s="229"/>
      <c r="K2107" s="229"/>
      <c r="L2107" s="233"/>
      <c r="M2107" s="234"/>
      <c r="N2107" s="235"/>
      <c r="O2107" s="235"/>
      <c r="P2107" s="235"/>
      <c r="Q2107" s="235"/>
      <c r="R2107" s="235"/>
      <c r="S2107" s="235"/>
      <c r="T2107" s="236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7" t="s">
        <v>170</v>
      </c>
      <c r="AU2107" s="237" t="s">
        <v>84</v>
      </c>
      <c r="AV2107" s="13" t="s">
        <v>82</v>
      </c>
      <c r="AW2107" s="13" t="s">
        <v>35</v>
      </c>
      <c r="AX2107" s="13" t="s">
        <v>74</v>
      </c>
      <c r="AY2107" s="237" t="s">
        <v>158</v>
      </c>
    </row>
    <row r="2108" s="13" customFormat="1">
      <c r="A2108" s="13"/>
      <c r="B2108" s="228"/>
      <c r="C2108" s="229"/>
      <c r="D2108" s="221" t="s">
        <v>170</v>
      </c>
      <c r="E2108" s="230" t="s">
        <v>19</v>
      </c>
      <c r="F2108" s="231" t="s">
        <v>1872</v>
      </c>
      <c r="G2108" s="229"/>
      <c r="H2108" s="230" t="s">
        <v>19</v>
      </c>
      <c r="I2108" s="232"/>
      <c r="J2108" s="229"/>
      <c r="K2108" s="229"/>
      <c r="L2108" s="233"/>
      <c r="M2108" s="234"/>
      <c r="N2108" s="235"/>
      <c r="O2108" s="235"/>
      <c r="P2108" s="235"/>
      <c r="Q2108" s="235"/>
      <c r="R2108" s="235"/>
      <c r="S2108" s="235"/>
      <c r="T2108" s="236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7" t="s">
        <v>170</v>
      </c>
      <c r="AU2108" s="237" t="s">
        <v>84</v>
      </c>
      <c r="AV2108" s="13" t="s">
        <v>82</v>
      </c>
      <c r="AW2108" s="13" t="s">
        <v>35</v>
      </c>
      <c r="AX2108" s="13" t="s">
        <v>74</v>
      </c>
      <c r="AY2108" s="237" t="s">
        <v>158</v>
      </c>
    </row>
    <row r="2109" s="14" customFormat="1">
      <c r="A2109" s="14"/>
      <c r="B2109" s="238"/>
      <c r="C2109" s="239"/>
      <c r="D2109" s="221" t="s">
        <v>170</v>
      </c>
      <c r="E2109" s="240" t="s">
        <v>19</v>
      </c>
      <c r="F2109" s="241" t="s">
        <v>1895</v>
      </c>
      <c r="G2109" s="239"/>
      <c r="H2109" s="242">
        <v>2.0249999999999999</v>
      </c>
      <c r="I2109" s="243"/>
      <c r="J2109" s="239"/>
      <c r="K2109" s="239"/>
      <c r="L2109" s="244"/>
      <c r="M2109" s="245"/>
      <c r="N2109" s="246"/>
      <c r="O2109" s="246"/>
      <c r="P2109" s="246"/>
      <c r="Q2109" s="246"/>
      <c r="R2109" s="246"/>
      <c r="S2109" s="246"/>
      <c r="T2109" s="247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48" t="s">
        <v>170</v>
      </c>
      <c r="AU2109" s="248" t="s">
        <v>84</v>
      </c>
      <c r="AV2109" s="14" t="s">
        <v>84</v>
      </c>
      <c r="AW2109" s="14" t="s">
        <v>35</v>
      </c>
      <c r="AX2109" s="14" t="s">
        <v>74</v>
      </c>
      <c r="AY2109" s="248" t="s">
        <v>158</v>
      </c>
    </row>
    <row r="2110" s="16" customFormat="1">
      <c r="A2110" s="16"/>
      <c r="B2110" s="261"/>
      <c r="C2110" s="262"/>
      <c r="D2110" s="221" t="s">
        <v>170</v>
      </c>
      <c r="E2110" s="263" t="s">
        <v>19</v>
      </c>
      <c r="F2110" s="264" t="s">
        <v>187</v>
      </c>
      <c r="G2110" s="262"/>
      <c r="H2110" s="265">
        <v>2.0249999999999999</v>
      </c>
      <c r="I2110" s="266"/>
      <c r="J2110" s="262"/>
      <c r="K2110" s="262"/>
      <c r="L2110" s="267"/>
      <c r="M2110" s="268"/>
      <c r="N2110" s="269"/>
      <c r="O2110" s="269"/>
      <c r="P2110" s="269"/>
      <c r="Q2110" s="269"/>
      <c r="R2110" s="269"/>
      <c r="S2110" s="269"/>
      <c r="T2110" s="270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T2110" s="271" t="s">
        <v>170</v>
      </c>
      <c r="AU2110" s="271" t="s">
        <v>84</v>
      </c>
      <c r="AV2110" s="16" t="s">
        <v>188</v>
      </c>
      <c r="AW2110" s="16" t="s">
        <v>35</v>
      </c>
      <c r="AX2110" s="16" t="s">
        <v>74</v>
      </c>
      <c r="AY2110" s="271" t="s">
        <v>158</v>
      </c>
    </row>
    <row r="2111" s="13" customFormat="1">
      <c r="A2111" s="13"/>
      <c r="B2111" s="228"/>
      <c r="C2111" s="229"/>
      <c r="D2111" s="221" t="s">
        <v>170</v>
      </c>
      <c r="E2111" s="230" t="s">
        <v>19</v>
      </c>
      <c r="F2111" s="231" t="s">
        <v>1799</v>
      </c>
      <c r="G2111" s="229"/>
      <c r="H2111" s="230" t="s">
        <v>19</v>
      </c>
      <c r="I2111" s="232"/>
      <c r="J2111" s="229"/>
      <c r="K2111" s="229"/>
      <c r="L2111" s="233"/>
      <c r="M2111" s="234"/>
      <c r="N2111" s="235"/>
      <c r="O2111" s="235"/>
      <c r="P2111" s="235"/>
      <c r="Q2111" s="235"/>
      <c r="R2111" s="235"/>
      <c r="S2111" s="235"/>
      <c r="T2111" s="236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7" t="s">
        <v>170</v>
      </c>
      <c r="AU2111" s="237" t="s">
        <v>84</v>
      </c>
      <c r="AV2111" s="13" t="s">
        <v>82</v>
      </c>
      <c r="AW2111" s="13" t="s">
        <v>35</v>
      </c>
      <c r="AX2111" s="13" t="s">
        <v>74</v>
      </c>
      <c r="AY2111" s="237" t="s">
        <v>158</v>
      </c>
    </row>
    <row r="2112" s="14" customFormat="1">
      <c r="A2112" s="14"/>
      <c r="B2112" s="238"/>
      <c r="C2112" s="239"/>
      <c r="D2112" s="221" t="s">
        <v>170</v>
      </c>
      <c r="E2112" s="240" t="s">
        <v>19</v>
      </c>
      <c r="F2112" s="241" t="s">
        <v>1896</v>
      </c>
      <c r="G2112" s="239"/>
      <c r="H2112" s="242">
        <v>0.90000000000000002</v>
      </c>
      <c r="I2112" s="243"/>
      <c r="J2112" s="239"/>
      <c r="K2112" s="239"/>
      <c r="L2112" s="244"/>
      <c r="M2112" s="245"/>
      <c r="N2112" s="246"/>
      <c r="O2112" s="246"/>
      <c r="P2112" s="246"/>
      <c r="Q2112" s="246"/>
      <c r="R2112" s="246"/>
      <c r="S2112" s="246"/>
      <c r="T2112" s="247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48" t="s">
        <v>170</v>
      </c>
      <c r="AU2112" s="248" t="s">
        <v>84</v>
      </c>
      <c r="AV2112" s="14" t="s">
        <v>84</v>
      </c>
      <c r="AW2112" s="14" t="s">
        <v>35</v>
      </c>
      <c r="AX2112" s="14" t="s">
        <v>74</v>
      </c>
      <c r="AY2112" s="248" t="s">
        <v>158</v>
      </c>
    </row>
    <row r="2113" s="14" customFormat="1">
      <c r="A2113" s="14"/>
      <c r="B2113" s="238"/>
      <c r="C2113" s="239"/>
      <c r="D2113" s="221" t="s">
        <v>170</v>
      </c>
      <c r="E2113" s="240" t="s">
        <v>19</v>
      </c>
      <c r="F2113" s="241" t="s">
        <v>1897</v>
      </c>
      <c r="G2113" s="239"/>
      <c r="H2113" s="242">
        <v>1.7869999999999999</v>
      </c>
      <c r="I2113" s="243"/>
      <c r="J2113" s="239"/>
      <c r="K2113" s="239"/>
      <c r="L2113" s="244"/>
      <c r="M2113" s="245"/>
      <c r="N2113" s="246"/>
      <c r="O2113" s="246"/>
      <c r="P2113" s="246"/>
      <c r="Q2113" s="246"/>
      <c r="R2113" s="246"/>
      <c r="S2113" s="246"/>
      <c r="T2113" s="247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48" t="s">
        <v>170</v>
      </c>
      <c r="AU2113" s="248" t="s">
        <v>84</v>
      </c>
      <c r="AV2113" s="14" t="s">
        <v>84</v>
      </c>
      <c r="AW2113" s="14" t="s">
        <v>35</v>
      </c>
      <c r="AX2113" s="14" t="s">
        <v>74</v>
      </c>
      <c r="AY2113" s="248" t="s">
        <v>158</v>
      </c>
    </row>
    <row r="2114" s="16" customFormat="1">
      <c r="A2114" s="16"/>
      <c r="B2114" s="261"/>
      <c r="C2114" s="262"/>
      <c r="D2114" s="221" t="s">
        <v>170</v>
      </c>
      <c r="E2114" s="263" t="s">
        <v>19</v>
      </c>
      <c r="F2114" s="264" t="s">
        <v>187</v>
      </c>
      <c r="G2114" s="262"/>
      <c r="H2114" s="265">
        <v>2.6869999999999998</v>
      </c>
      <c r="I2114" s="266"/>
      <c r="J2114" s="262"/>
      <c r="K2114" s="262"/>
      <c r="L2114" s="267"/>
      <c r="M2114" s="268"/>
      <c r="N2114" s="269"/>
      <c r="O2114" s="269"/>
      <c r="P2114" s="269"/>
      <c r="Q2114" s="269"/>
      <c r="R2114" s="269"/>
      <c r="S2114" s="269"/>
      <c r="T2114" s="270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T2114" s="271" t="s">
        <v>170</v>
      </c>
      <c r="AU2114" s="271" t="s">
        <v>84</v>
      </c>
      <c r="AV2114" s="16" t="s">
        <v>188</v>
      </c>
      <c r="AW2114" s="16" t="s">
        <v>35</v>
      </c>
      <c r="AX2114" s="16" t="s">
        <v>74</v>
      </c>
      <c r="AY2114" s="271" t="s">
        <v>158</v>
      </c>
    </row>
    <row r="2115" s="15" customFormat="1">
      <c r="A2115" s="15"/>
      <c r="B2115" s="249"/>
      <c r="C2115" s="250"/>
      <c r="D2115" s="221" t="s">
        <v>170</v>
      </c>
      <c r="E2115" s="251" t="s">
        <v>19</v>
      </c>
      <c r="F2115" s="252" t="s">
        <v>175</v>
      </c>
      <c r="G2115" s="250"/>
      <c r="H2115" s="253">
        <v>4.7119999999999997</v>
      </c>
      <c r="I2115" s="254"/>
      <c r="J2115" s="250"/>
      <c r="K2115" s="250"/>
      <c r="L2115" s="255"/>
      <c r="M2115" s="256"/>
      <c r="N2115" s="257"/>
      <c r="O2115" s="257"/>
      <c r="P2115" s="257"/>
      <c r="Q2115" s="257"/>
      <c r="R2115" s="257"/>
      <c r="S2115" s="257"/>
      <c r="T2115" s="258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59" t="s">
        <v>170</v>
      </c>
      <c r="AU2115" s="259" t="s">
        <v>84</v>
      </c>
      <c r="AV2115" s="15" t="s">
        <v>165</v>
      </c>
      <c r="AW2115" s="15" t="s">
        <v>35</v>
      </c>
      <c r="AX2115" s="15" t="s">
        <v>74</v>
      </c>
      <c r="AY2115" s="259" t="s">
        <v>158</v>
      </c>
    </row>
    <row r="2116" s="13" customFormat="1">
      <c r="A2116" s="13"/>
      <c r="B2116" s="228"/>
      <c r="C2116" s="229"/>
      <c r="D2116" s="221" t="s">
        <v>170</v>
      </c>
      <c r="E2116" s="230" t="s">
        <v>19</v>
      </c>
      <c r="F2116" s="231" t="s">
        <v>1883</v>
      </c>
      <c r="G2116" s="229"/>
      <c r="H2116" s="230" t="s">
        <v>19</v>
      </c>
      <c r="I2116" s="232"/>
      <c r="J2116" s="229"/>
      <c r="K2116" s="229"/>
      <c r="L2116" s="233"/>
      <c r="M2116" s="234"/>
      <c r="N2116" s="235"/>
      <c r="O2116" s="235"/>
      <c r="P2116" s="235"/>
      <c r="Q2116" s="235"/>
      <c r="R2116" s="235"/>
      <c r="S2116" s="235"/>
      <c r="T2116" s="236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7" t="s">
        <v>170</v>
      </c>
      <c r="AU2116" s="237" t="s">
        <v>84</v>
      </c>
      <c r="AV2116" s="13" t="s">
        <v>82</v>
      </c>
      <c r="AW2116" s="13" t="s">
        <v>35</v>
      </c>
      <c r="AX2116" s="13" t="s">
        <v>74</v>
      </c>
      <c r="AY2116" s="237" t="s">
        <v>158</v>
      </c>
    </row>
    <row r="2117" s="14" customFormat="1">
      <c r="A2117" s="14"/>
      <c r="B2117" s="238"/>
      <c r="C2117" s="239"/>
      <c r="D2117" s="221" t="s">
        <v>170</v>
      </c>
      <c r="E2117" s="240" t="s">
        <v>19</v>
      </c>
      <c r="F2117" s="241" t="s">
        <v>1898</v>
      </c>
      <c r="G2117" s="239"/>
      <c r="H2117" s="242">
        <v>292.14400000000001</v>
      </c>
      <c r="I2117" s="243"/>
      <c r="J2117" s="239"/>
      <c r="K2117" s="239"/>
      <c r="L2117" s="244"/>
      <c r="M2117" s="245"/>
      <c r="N2117" s="246"/>
      <c r="O2117" s="246"/>
      <c r="P2117" s="246"/>
      <c r="Q2117" s="246"/>
      <c r="R2117" s="246"/>
      <c r="S2117" s="246"/>
      <c r="T2117" s="247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8" t="s">
        <v>170</v>
      </c>
      <c r="AU2117" s="248" t="s">
        <v>84</v>
      </c>
      <c r="AV2117" s="14" t="s">
        <v>84</v>
      </c>
      <c r="AW2117" s="14" t="s">
        <v>35</v>
      </c>
      <c r="AX2117" s="14" t="s">
        <v>74</v>
      </c>
      <c r="AY2117" s="248" t="s">
        <v>158</v>
      </c>
    </row>
    <row r="2118" s="14" customFormat="1">
      <c r="A2118" s="14"/>
      <c r="B2118" s="238"/>
      <c r="C2118" s="239"/>
      <c r="D2118" s="221" t="s">
        <v>170</v>
      </c>
      <c r="E2118" s="240" t="s">
        <v>19</v>
      </c>
      <c r="F2118" s="241" t="s">
        <v>1899</v>
      </c>
      <c r="G2118" s="239"/>
      <c r="H2118" s="242">
        <v>321.358</v>
      </c>
      <c r="I2118" s="243"/>
      <c r="J2118" s="239"/>
      <c r="K2118" s="239"/>
      <c r="L2118" s="244"/>
      <c r="M2118" s="245"/>
      <c r="N2118" s="246"/>
      <c r="O2118" s="246"/>
      <c r="P2118" s="246"/>
      <c r="Q2118" s="246"/>
      <c r="R2118" s="246"/>
      <c r="S2118" s="246"/>
      <c r="T2118" s="247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48" t="s">
        <v>170</v>
      </c>
      <c r="AU2118" s="248" t="s">
        <v>84</v>
      </c>
      <c r="AV2118" s="14" t="s">
        <v>84</v>
      </c>
      <c r="AW2118" s="14" t="s">
        <v>35</v>
      </c>
      <c r="AX2118" s="14" t="s">
        <v>82</v>
      </c>
      <c r="AY2118" s="248" t="s">
        <v>158</v>
      </c>
    </row>
    <row r="2119" s="2" customFormat="1" ht="21.75" customHeight="1">
      <c r="A2119" s="41"/>
      <c r="B2119" s="42"/>
      <c r="C2119" s="208" t="s">
        <v>1900</v>
      </c>
      <c r="D2119" s="208" t="s">
        <v>160</v>
      </c>
      <c r="E2119" s="209" t="s">
        <v>1901</v>
      </c>
      <c r="F2119" s="210" t="s">
        <v>1902</v>
      </c>
      <c r="G2119" s="211" t="s">
        <v>105</v>
      </c>
      <c r="H2119" s="212">
        <v>16.677</v>
      </c>
      <c r="I2119" s="213"/>
      <c r="J2119" s="214">
        <f>ROUND(I2119*H2119,2)</f>
        <v>0</v>
      </c>
      <c r="K2119" s="210" t="s">
        <v>164</v>
      </c>
      <c r="L2119" s="47"/>
      <c r="M2119" s="215" t="s">
        <v>19</v>
      </c>
      <c r="N2119" s="216" t="s">
        <v>45</v>
      </c>
      <c r="O2119" s="87"/>
      <c r="P2119" s="217">
        <f>O2119*H2119</f>
        <v>0</v>
      </c>
      <c r="Q2119" s="217">
        <v>0.0050000000000000001</v>
      </c>
      <c r="R2119" s="217">
        <f>Q2119*H2119</f>
        <v>0.083385000000000001</v>
      </c>
      <c r="S2119" s="217">
        <v>0</v>
      </c>
      <c r="T2119" s="218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19" t="s">
        <v>290</v>
      </c>
      <c r="AT2119" s="219" t="s">
        <v>160</v>
      </c>
      <c r="AU2119" s="219" t="s">
        <v>84</v>
      </c>
      <c r="AY2119" s="20" t="s">
        <v>158</v>
      </c>
      <c r="BE2119" s="220">
        <f>IF(N2119="základní",J2119,0)</f>
        <v>0</v>
      </c>
      <c r="BF2119" s="220">
        <f>IF(N2119="snížená",J2119,0)</f>
        <v>0</v>
      </c>
      <c r="BG2119" s="220">
        <f>IF(N2119="zákl. přenesená",J2119,0)</f>
        <v>0</v>
      </c>
      <c r="BH2119" s="220">
        <f>IF(N2119="sníž. přenesená",J2119,0)</f>
        <v>0</v>
      </c>
      <c r="BI2119" s="220">
        <f>IF(N2119="nulová",J2119,0)</f>
        <v>0</v>
      </c>
      <c r="BJ2119" s="20" t="s">
        <v>82</v>
      </c>
      <c r="BK2119" s="220">
        <f>ROUND(I2119*H2119,2)</f>
        <v>0</v>
      </c>
      <c r="BL2119" s="20" t="s">
        <v>290</v>
      </c>
      <c r="BM2119" s="219" t="s">
        <v>1903</v>
      </c>
    </row>
    <row r="2120" s="2" customFormat="1">
      <c r="A2120" s="41"/>
      <c r="B2120" s="42"/>
      <c r="C2120" s="43"/>
      <c r="D2120" s="221" t="s">
        <v>167</v>
      </c>
      <c r="E2120" s="43"/>
      <c r="F2120" s="222" t="s">
        <v>1902</v>
      </c>
      <c r="G2120" s="43"/>
      <c r="H2120" s="43"/>
      <c r="I2120" s="223"/>
      <c r="J2120" s="43"/>
      <c r="K2120" s="43"/>
      <c r="L2120" s="47"/>
      <c r="M2120" s="224"/>
      <c r="N2120" s="225"/>
      <c r="O2120" s="87"/>
      <c r="P2120" s="87"/>
      <c r="Q2120" s="87"/>
      <c r="R2120" s="87"/>
      <c r="S2120" s="87"/>
      <c r="T2120" s="88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T2120" s="20" t="s">
        <v>167</v>
      </c>
      <c r="AU2120" s="20" t="s">
        <v>84</v>
      </c>
    </row>
    <row r="2121" s="2" customFormat="1">
      <c r="A2121" s="41"/>
      <c r="B2121" s="42"/>
      <c r="C2121" s="43"/>
      <c r="D2121" s="226" t="s">
        <v>168</v>
      </c>
      <c r="E2121" s="43"/>
      <c r="F2121" s="227" t="s">
        <v>1904</v>
      </c>
      <c r="G2121" s="43"/>
      <c r="H2121" s="43"/>
      <c r="I2121" s="223"/>
      <c r="J2121" s="43"/>
      <c r="K2121" s="43"/>
      <c r="L2121" s="47"/>
      <c r="M2121" s="224"/>
      <c r="N2121" s="225"/>
      <c r="O2121" s="87"/>
      <c r="P2121" s="87"/>
      <c r="Q2121" s="87"/>
      <c r="R2121" s="87"/>
      <c r="S2121" s="87"/>
      <c r="T2121" s="88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T2121" s="20" t="s">
        <v>168</v>
      </c>
      <c r="AU2121" s="20" t="s">
        <v>84</v>
      </c>
    </row>
    <row r="2122" s="13" customFormat="1">
      <c r="A2122" s="13"/>
      <c r="B2122" s="228"/>
      <c r="C2122" s="229"/>
      <c r="D2122" s="221" t="s">
        <v>170</v>
      </c>
      <c r="E2122" s="230" t="s">
        <v>19</v>
      </c>
      <c r="F2122" s="231" t="s">
        <v>728</v>
      </c>
      <c r="G2122" s="229"/>
      <c r="H2122" s="230" t="s">
        <v>19</v>
      </c>
      <c r="I2122" s="232"/>
      <c r="J2122" s="229"/>
      <c r="K2122" s="229"/>
      <c r="L2122" s="233"/>
      <c r="M2122" s="234"/>
      <c r="N2122" s="235"/>
      <c r="O2122" s="235"/>
      <c r="P2122" s="235"/>
      <c r="Q2122" s="235"/>
      <c r="R2122" s="235"/>
      <c r="S2122" s="235"/>
      <c r="T2122" s="236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7" t="s">
        <v>170</v>
      </c>
      <c r="AU2122" s="237" t="s">
        <v>84</v>
      </c>
      <c r="AV2122" s="13" t="s">
        <v>82</v>
      </c>
      <c r="AW2122" s="13" t="s">
        <v>35</v>
      </c>
      <c r="AX2122" s="13" t="s">
        <v>74</v>
      </c>
      <c r="AY2122" s="237" t="s">
        <v>158</v>
      </c>
    </row>
    <row r="2123" s="13" customFormat="1">
      <c r="A2123" s="13"/>
      <c r="B2123" s="228"/>
      <c r="C2123" s="229"/>
      <c r="D2123" s="221" t="s">
        <v>170</v>
      </c>
      <c r="E2123" s="230" t="s">
        <v>19</v>
      </c>
      <c r="F2123" s="231" t="s">
        <v>1905</v>
      </c>
      <c r="G2123" s="229"/>
      <c r="H2123" s="230" t="s">
        <v>19</v>
      </c>
      <c r="I2123" s="232"/>
      <c r="J2123" s="229"/>
      <c r="K2123" s="229"/>
      <c r="L2123" s="233"/>
      <c r="M2123" s="234"/>
      <c r="N2123" s="235"/>
      <c r="O2123" s="235"/>
      <c r="P2123" s="235"/>
      <c r="Q2123" s="235"/>
      <c r="R2123" s="235"/>
      <c r="S2123" s="235"/>
      <c r="T2123" s="236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7" t="s">
        <v>170</v>
      </c>
      <c r="AU2123" s="237" t="s">
        <v>84</v>
      </c>
      <c r="AV2123" s="13" t="s">
        <v>82</v>
      </c>
      <c r="AW2123" s="13" t="s">
        <v>35</v>
      </c>
      <c r="AX2123" s="13" t="s">
        <v>74</v>
      </c>
      <c r="AY2123" s="237" t="s">
        <v>158</v>
      </c>
    </row>
    <row r="2124" s="14" customFormat="1">
      <c r="A2124" s="14"/>
      <c r="B2124" s="238"/>
      <c r="C2124" s="239"/>
      <c r="D2124" s="221" t="s">
        <v>170</v>
      </c>
      <c r="E2124" s="240" t="s">
        <v>19</v>
      </c>
      <c r="F2124" s="241" t="s">
        <v>1906</v>
      </c>
      <c r="G2124" s="239"/>
      <c r="H2124" s="242">
        <v>0.40000000000000002</v>
      </c>
      <c r="I2124" s="243"/>
      <c r="J2124" s="239"/>
      <c r="K2124" s="239"/>
      <c r="L2124" s="244"/>
      <c r="M2124" s="245"/>
      <c r="N2124" s="246"/>
      <c r="O2124" s="246"/>
      <c r="P2124" s="246"/>
      <c r="Q2124" s="246"/>
      <c r="R2124" s="246"/>
      <c r="S2124" s="246"/>
      <c r="T2124" s="247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8" t="s">
        <v>170</v>
      </c>
      <c r="AU2124" s="248" t="s">
        <v>84</v>
      </c>
      <c r="AV2124" s="14" t="s">
        <v>84</v>
      </c>
      <c r="AW2124" s="14" t="s">
        <v>35</v>
      </c>
      <c r="AX2124" s="14" t="s">
        <v>74</v>
      </c>
      <c r="AY2124" s="248" t="s">
        <v>158</v>
      </c>
    </row>
    <row r="2125" s="14" customFormat="1">
      <c r="A2125" s="14"/>
      <c r="B2125" s="238"/>
      <c r="C2125" s="239"/>
      <c r="D2125" s="221" t="s">
        <v>170</v>
      </c>
      <c r="E2125" s="240" t="s">
        <v>19</v>
      </c>
      <c r="F2125" s="241" t="s">
        <v>1907</v>
      </c>
      <c r="G2125" s="239"/>
      <c r="H2125" s="242">
        <v>2.2370000000000001</v>
      </c>
      <c r="I2125" s="243"/>
      <c r="J2125" s="239"/>
      <c r="K2125" s="239"/>
      <c r="L2125" s="244"/>
      <c r="M2125" s="245"/>
      <c r="N2125" s="246"/>
      <c r="O2125" s="246"/>
      <c r="P2125" s="246"/>
      <c r="Q2125" s="246"/>
      <c r="R2125" s="246"/>
      <c r="S2125" s="246"/>
      <c r="T2125" s="247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48" t="s">
        <v>170</v>
      </c>
      <c r="AU2125" s="248" t="s">
        <v>84</v>
      </c>
      <c r="AV2125" s="14" t="s">
        <v>84</v>
      </c>
      <c r="AW2125" s="14" t="s">
        <v>35</v>
      </c>
      <c r="AX2125" s="14" t="s">
        <v>74</v>
      </c>
      <c r="AY2125" s="248" t="s">
        <v>158</v>
      </c>
    </row>
    <row r="2126" s="14" customFormat="1">
      <c r="A2126" s="14"/>
      <c r="B2126" s="238"/>
      <c r="C2126" s="239"/>
      <c r="D2126" s="221" t="s">
        <v>170</v>
      </c>
      <c r="E2126" s="240" t="s">
        <v>19</v>
      </c>
      <c r="F2126" s="241" t="s">
        <v>1908</v>
      </c>
      <c r="G2126" s="239"/>
      <c r="H2126" s="242">
        <v>8.9550000000000001</v>
      </c>
      <c r="I2126" s="243"/>
      <c r="J2126" s="239"/>
      <c r="K2126" s="239"/>
      <c r="L2126" s="244"/>
      <c r="M2126" s="245"/>
      <c r="N2126" s="246"/>
      <c r="O2126" s="246"/>
      <c r="P2126" s="246"/>
      <c r="Q2126" s="246"/>
      <c r="R2126" s="246"/>
      <c r="S2126" s="246"/>
      <c r="T2126" s="247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8" t="s">
        <v>170</v>
      </c>
      <c r="AU2126" s="248" t="s">
        <v>84</v>
      </c>
      <c r="AV2126" s="14" t="s">
        <v>84</v>
      </c>
      <c r="AW2126" s="14" t="s">
        <v>35</v>
      </c>
      <c r="AX2126" s="14" t="s">
        <v>74</v>
      </c>
      <c r="AY2126" s="248" t="s">
        <v>158</v>
      </c>
    </row>
    <row r="2127" s="16" customFormat="1">
      <c r="A2127" s="16"/>
      <c r="B2127" s="261"/>
      <c r="C2127" s="262"/>
      <c r="D2127" s="221" t="s">
        <v>170</v>
      </c>
      <c r="E2127" s="263" t="s">
        <v>19</v>
      </c>
      <c r="F2127" s="264" t="s">
        <v>187</v>
      </c>
      <c r="G2127" s="262"/>
      <c r="H2127" s="265">
        <v>11.592000000000001</v>
      </c>
      <c r="I2127" s="266"/>
      <c r="J2127" s="262"/>
      <c r="K2127" s="262"/>
      <c r="L2127" s="267"/>
      <c r="M2127" s="268"/>
      <c r="N2127" s="269"/>
      <c r="O2127" s="269"/>
      <c r="P2127" s="269"/>
      <c r="Q2127" s="269"/>
      <c r="R2127" s="269"/>
      <c r="S2127" s="269"/>
      <c r="T2127" s="270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T2127" s="271" t="s">
        <v>170</v>
      </c>
      <c r="AU2127" s="271" t="s">
        <v>84</v>
      </c>
      <c r="AV2127" s="16" t="s">
        <v>188</v>
      </c>
      <c r="AW2127" s="16" t="s">
        <v>35</v>
      </c>
      <c r="AX2127" s="16" t="s">
        <v>74</v>
      </c>
      <c r="AY2127" s="271" t="s">
        <v>158</v>
      </c>
    </row>
    <row r="2128" s="13" customFormat="1">
      <c r="A2128" s="13"/>
      <c r="B2128" s="228"/>
      <c r="C2128" s="229"/>
      <c r="D2128" s="221" t="s">
        <v>170</v>
      </c>
      <c r="E2128" s="230" t="s">
        <v>19</v>
      </c>
      <c r="F2128" s="231" t="s">
        <v>730</v>
      </c>
      <c r="G2128" s="229"/>
      <c r="H2128" s="230" t="s">
        <v>19</v>
      </c>
      <c r="I2128" s="232"/>
      <c r="J2128" s="229"/>
      <c r="K2128" s="229"/>
      <c r="L2128" s="233"/>
      <c r="M2128" s="234"/>
      <c r="N2128" s="235"/>
      <c r="O2128" s="235"/>
      <c r="P2128" s="235"/>
      <c r="Q2128" s="235"/>
      <c r="R2128" s="235"/>
      <c r="S2128" s="235"/>
      <c r="T2128" s="236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7" t="s">
        <v>170</v>
      </c>
      <c r="AU2128" s="237" t="s">
        <v>84</v>
      </c>
      <c r="AV2128" s="13" t="s">
        <v>82</v>
      </c>
      <c r="AW2128" s="13" t="s">
        <v>35</v>
      </c>
      <c r="AX2128" s="13" t="s">
        <v>74</v>
      </c>
      <c r="AY2128" s="237" t="s">
        <v>158</v>
      </c>
    </row>
    <row r="2129" s="14" customFormat="1">
      <c r="A2129" s="14"/>
      <c r="B2129" s="238"/>
      <c r="C2129" s="239"/>
      <c r="D2129" s="221" t="s">
        <v>170</v>
      </c>
      <c r="E2129" s="240" t="s">
        <v>19</v>
      </c>
      <c r="F2129" s="241" t="s">
        <v>1909</v>
      </c>
      <c r="G2129" s="239"/>
      <c r="H2129" s="242">
        <v>4.2000000000000002</v>
      </c>
      <c r="I2129" s="243"/>
      <c r="J2129" s="239"/>
      <c r="K2129" s="239"/>
      <c r="L2129" s="244"/>
      <c r="M2129" s="245"/>
      <c r="N2129" s="246"/>
      <c r="O2129" s="246"/>
      <c r="P2129" s="246"/>
      <c r="Q2129" s="246"/>
      <c r="R2129" s="246"/>
      <c r="S2129" s="246"/>
      <c r="T2129" s="247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8" t="s">
        <v>170</v>
      </c>
      <c r="AU2129" s="248" t="s">
        <v>84</v>
      </c>
      <c r="AV2129" s="14" t="s">
        <v>84</v>
      </c>
      <c r="AW2129" s="14" t="s">
        <v>35</v>
      </c>
      <c r="AX2129" s="14" t="s">
        <v>74</v>
      </c>
      <c r="AY2129" s="248" t="s">
        <v>158</v>
      </c>
    </row>
    <row r="2130" s="16" customFormat="1">
      <c r="A2130" s="16"/>
      <c r="B2130" s="261"/>
      <c r="C2130" s="262"/>
      <c r="D2130" s="221" t="s">
        <v>170</v>
      </c>
      <c r="E2130" s="263" t="s">
        <v>19</v>
      </c>
      <c r="F2130" s="264" t="s">
        <v>187</v>
      </c>
      <c r="G2130" s="262"/>
      <c r="H2130" s="265">
        <v>4.2000000000000002</v>
      </c>
      <c r="I2130" s="266"/>
      <c r="J2130" s="262"/>
      <c r="K2130" s="262"/>
      <c r="L2130" s="267"/>
      <c r="M2130" s="268"/>
      <c r="N2130" s="269"/>
      <c r="O2130" s="269"/>
      <c r="P2130" s="269"/>
      <c r="Q2130" s="269"/>
      <c r="R2130" s="269"/>
      <c r="S2130" s="269"/>
      <c r="T2130" s="270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T2130" s="271" t="s">
        <v>170</v>
      </c>
      <c r="AU2130" s="271" t="s">
        <v>84</v>
      </c>
      <c r="AV2130" s="16" t="s">
        <v>188</v>
      </c>
      <c r="AW2130" s="16" t="s">
        <v>35</v>
      </c>
      <c r="AX2130" s="16" t="s">
        <v>74</v>
      </c>
      <c r="AY2130" s="271" t="s">
        <v>158</v>
      </c>
    </row>
    <row r="2131" s="13" customFormat="1">
      <c r="A2131" s="13"/>
      <c r="B2131" s="228"/>
      <c r="C2131" s="229"/>
      <c r="D2131" s="221" t="s">
        <v>170</v>
      </c>
      <c r="E2131" s="230" t="s">
        <v>19</v>
      </c>
      <c r="F2131" s="231" t="s">
        <v>736</v>
      </c>
      <c r="G2131" s="229"/>
      <c r="H2131" s="230" t="s">
        <v>19</v>
      </c>
      <c r="I2131" s="232"/>
      <c r="J2131" s="229"/>
      <c r="K2131" s="229"/>
      <c r="L2131" s="233"/>
      <c r="M2131" s="234"/>
      <c r="N2131" s="235"/>
      <c r="O2131" s="235"/>
      <c r="P2131" s="235"/>
      <c r="Q2131" s="235"/>
      <c r="R2131" s="235"/>
      <c r="S2131" s="235"/>
      <c r="T2131" s="236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7" t="s">
        <v>170</v>
      </c>
      <c r="AU2131" s="237" t="s">
        <v>84</v>
      </c>
      <c r="AV2131" s="13" t="s">
        <v>82</v>
      </c>
      <c r="AW2131" s="13" t="s">
        <v>35</v>
      </c>
      <c r="AX2131" s="13" t="s">
        <v>74</v>
      </c>
      <c r="AY2131" s="237" t="s">
        <v>158</v>
      </c>
    </row>
    <row r="2132" s="14" customFormat="1">
      <c r="A2132" s="14"/>
      <c r="B2132" s="238"/>
      <c r="C2132" s="239"/>
      <c r="D2132" s="221" t="s">
        <v>170</v>
      </c>
      <c r="E2132" s="240" t="s">
        <v>19</v>
      </c>
      <c r="F2132" s="241" t="s">
        <v>1910</v>
      </c>
      <c r="G2132" s="239"/>
      <c r="H2132" s="242">
        <v>0.059999999999999998</v>
      </c>
      <c r="I2132" s="243"/>
      <c r="J2132" s="239"/>
      <c r="K2132" s="239"/>
      <c r="L2132" s="244"/>
      <c r="M2132" s="245"/>
      <c r="N2132" s="246"/>
      <c r="O2132" s="246"/>
      <c r="P2132" s="246"/>
      <c r="Q2132" s="246"/>
      <c r="R2132" s="246"/>
      <c r="S2132" s="246"/>
      <c r="T2132" s="247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8" t="s">
        <v>170</v>
      </c>
      <c r="AU2132" s="248" t="s">
        <v>84</v>
      </c>
      <c r="AV2132" s="14" t="s">
        <v>84</v>
      </c>
      <c r="AW2132" s="14" t="s">
        <v>35</v>
      </c>
      <c r="AX2132" s="14" t="s">
        <v>74</v>
      </c>
      <c r="AY2132" s="248" t="s">
        <v>158</v>
      </c>
    </row>
    <row r="2133" s="14" customFormat="1">
      <c r="A2133" s="14"/>
      <c r="B2133" s="238"/>
      <c r="C2133" s="239"/>
      <c r="D2133" s="221" t="s">
        <v>170</v>
      </c>
      <c r="E2133" s="240" t="s">
        <v>19</v>
      </c>
      <c r="F2133" s="241" t="s">
        <v>1911</v>
      </c>
      <c r="G2133" s="239"/>
      <c r="H2133" s="242">
        <v>0.82499999999999996</v>
      </c>
      <c r="I2133" s="243"/>
      <c r="J2133" s="239"/>
      <c r="K2133" s="239"/>
      <c r="L2133" s="244"/>
      <c r="M2133" s="245"/>
      <c r="N2133" s="246"/>
      <c r="O2133" s="246"/>
      <c r="P2133" s="246"/>
      <c r="Q2133" s="246"/>
      <c r="R2133" s="246"/>
      <c r="S2133" s="246"/>
      <c r="T2133" s="247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48" t="s">
        <v>170</v>
      </c>
      <c r="AU2133" s="248" t="s">
        <v>84</v>
      </c>
      <c r="AV2133" s="14" t="s">
        <v>84</v>
      </c>
      <c r="AW2133" s="14" t="s">
        <v>35</v>
      </c>
      <c r="AX2133" s="14" t="s">
        <v>74</v>
      </c>
      <c r="AY2133" s="248" t="s">
        <v>158</v>
      </c>
    </row>
    <row r="2134" s="16" customFormat="1">
      <c r="A2134" s="16"/>
      <c r="B2134" s="261"/>
      <c r="C2134" s="262"/>
      <c r="D2134" s="221" t="s">
        <v>170</v>
      </c>
      <c r="E2134" s="263" t="s">
        <v>19</v>
      </c>
      <c r="F2134" s="264" t="s">
        <v>187</v>
      </c>
      <c r="G2134" s="262"/>
      <c r="H2134" s="265">
        <v>0.88500000000000001</v>
      </c>
      <c r="I2134" s="266"/>
      <c r="J2134" s="262"/>
      <c r="K2134" s="262"/>
      <c r="L2134" s="267"/>
      <c r="M2134" s="268"/>
      <c r="N2134" s="269"/>
      <c r="O2134" s="269"/>
      <c r="P2134" s="269"/>
      <c r="Q2134" s="269"/>
      <c r="R2134" s="269"/>
      <c r="S2134" s="269"/>
      <c r="T2134" s="270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71" t="s">
        <v>170</v>
      </c>
      <c r="AU2134" s="271" t="s">
        <v>84</v>
      </c>
      <c r="AV2134" s="16" t="s">
        <v>188</v>
      </c>
      <c r="AW2134" s="16" t="s">
        <v>35</v>
      </c>
      <c r="AX2134" s="16" t="s">
        <v>74</v>
      </c>
      <c r="AY2134" s="271" t="s">
        <v>158</v>
      </c>
    </row>
    <row r="2135" s="15" customFormat="1">
      <c r="A2135" s="15"/>
      <c r="B2135" s="249"/>
      <c r="C2135" s="250"/>
      <c r="D2135" s="221" t="s">
        <v>170</v>
      </c>
      <c r="E2135" s="251" t="s">
        <v>19</v>
      </c>
      <c r="F2135" s="252" t="s">
        <v>175</v>
      </c>
      <c r="G2135" s="250"/>
      <c r="H2135" s="253">
        <v>16.677000000000003</v>
      </c>
      <c r="I2135" s="254"/>
      <c r="J2135" s="250"/>
      <c r="K2135" s="250"/>
      <c r="L2135" s="255"/>
      <c r="M2135" s="256"/>
      <c r="N2135" s="257"/>
      <c r="O2135" s="257"/>
      <c r="P2135" s="257"/>
      <c r="Q2135" s="257"/>
      <c r="R2135" s="257"/>
      <c r="S2135" s="257"/>
      <c r="T2135" s="258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59" t="s">
        <v>170</v>
      </c>
      <c r="AU2135" s="259" t="s">
        <v>84</v>
      </c>
      <c r="AV2135" s="15" t="s">
        <v>165</v>
      </c>
      <c r="AW2135" s="15" t="s">
        <v>35</v>
      </c>
      <c r="AX2135" s="15" t="s">
        <v>82</v>
      </c>
      <c r="AY2135" s="259" t="s">
        <v>158</v>
      </c>
    </row>
    <row r="2136" s="2" customFormat="1" ht="16.5" customHeight="1">
      <c r="A2136" s="41"/>
      <c r="B2136" s="42"/>
      <c r="C2136" s="272" t="s">
        <v>1912</v>
      </c>
      <c r="D2136" s="272" t="s">
        <v>244</v>
      </c>
      <c r="E2136" s="273" t="s">
        <v>1876</v>
      </c>
      <c r="F2136" s="274" t="s">
        <v>1877</v>
      </c>
      <c r="G2136" s="275" t="s">
        <v>387</v>
      </c>
      <c r="H2136" s="276">
        <v>1137.3710000000001</v>
      </c>
      <c r="I2136" s="277"/>
      <c r="J2136" s="278">
        <f>ROUND(I2136*H2136,2)</f>
        <v>0</v>
      </c>
      <c r="K2136" s="274" t="s">
        <v>247</v>
      </c>
      <c r="L2136" s="279"/>
      <c r="M2136" s="280" t="s">
        <v>19</v>
      </c>
      <c r="N2136" s="281" t="s">
        <v>45</v>
      </c>
      <c r="O2136" s="87"/>
      <c r="P2136" s="217">
        <f>O2136*H2136</f>
        <v>0</v>
      </c>
      <c r="Q2136" s="217">
        <v>0.00055000000000000003</v>
      </c>
      <c r="R2136" s="217">
        <f>Q2136*H2136</f>
        <v>0.62555405000000008</v>
      </c>
      <c r="S2136" s="217">
        <v>0</v>
      </c>
      <c r="T2136" s="218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19" t="s">
        <v>403</v>
      </c>
      <c r="AT2136" s="219" t="s">
        <v>244</v>
      </c>
      <c r="AU2136" s="219" t="s">
        <v>84</v>
      </c>
      <c r="AY2136" s="20" t="s">
        <v>158</v>
      </c>
      <c r="BE2136" s="220">
        <f>IF(N2136="základní",J2136,0)</f>
        <v>0</v>
      </c>
      <c r="BF2136" s="220">
        <f>IF(N2136="snížená",J2136,0)</f>
        <v>0</v>
      </c>
      <c r="BG2136" s="220">
        <f>IF(N2136="zákl. přenesená",J2136,0)</f>
        <v>0</v>
      </c>
      <c r="BH2136" s="220">
        <f>IF(N2136="sníž. přenesená",J2136,0)</f>
        <v>0</v>
      </c>
      <c r="BI2136" s="220">
        <f>IF(N2136="nulová",J2136,0)</f>
        <v>0</v>
      </c>
      <c r="BJ2136" s="20" t="s">
        <v>82</v>
      </c>
      <c r="BK2136" s="220">
        <f>ROUND(I2136*H2136,2)</f>
        <v>0</v>
      </c>
      <c r="BL2136" s="20" t="s">
        <v>290</v>
      </c>
      <c r="BM2136" s="219" t="s">
        <v>1913</v>
      </c>
    </row>
    <row r="2137" s="2" customFormat="1">
      <c r="A2137" s="41"/>
      <c r="B2137" s="42"/>
      <c r="C2137" s="43"/>
      <c r="D2137" s="221" t="s">
        <v>167</v>
      </c>
      <c r="E2137" s="43"/>
      <c r="F2137" s="222" t="s">
        <v>1877</v>
      </c>
      <c r="G2137" s="43"/>
      <c r="H2137" s="43"/>
      <c r="I2137" s="223"/>
      <c r="J2137" s="43"/>
      <c r="K2137" s="43"/>
      <c r="L2137" s="47"/>
      <c r="M2137" s="224"/>
      <c r="N2137" s="225"/>
      <c r="O2137" s="87"/>
      <c r="P2137" s="87"/>
      <c r="Q2137" s="87"/>
      <c r="R2137" s="87"/>
      <c r="S2137" s="87"/>
      <c r="T2137" s="88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T2137" s="20" t="s">
        <v>167</v>
      </c>
      <c r="AU2137" s="20" t="s">
        <v>84</v>
      </c>
    </row>
    <row r="2138" s="13" customFormat="1">
      <c r="A2138" s="13"/>
      <c r="B2138" s="228"/>
      <c r="C2138" s="229"/>
      <c r="D2138" s="221" t="s">
        <v>170</v>
      </c>
      <c r="E2138" s="230" t="s">
        <v>19</v>
      </c>
      <c r="F2138" s="231" t="s">
        <v>1883</v>
      </c>
      <c r="G2138" s="229"/>
      <c r="H2138" s="230" t="s">
        <v>19</v>
      </c>
      <c r="I2138" s="232"/>
      <c r="J2138" s="229"/>
      <c r="K2138" s="229"/>
      <c r="L2138" s="233"/>
      <c r="M2138" s="234"/>
      <c r="N2138" s="235"/>
      <c r="O2138" s="235"/>
      <c r="P2138" s="235"/>
      <c r="Q2138" s="235"/>
      <c r="R2138" s="235"/>
      <c r="S2138" s="235"/>
      <c r="T2138" s="236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7" t="s">
        <v>170</v>
      </c>
      <c r="AU2138" s="237" t="s">
        <v>84</v>
      </c>
      <c r="AV2138" s="13" t="s">
        <v>82</v>
      </c>
      <c r="AW2138" s="13" t="s">
        <v>35</v>
      </c>
      <c r="AX2138" s="13" t="s">
        <v>74</v>
      </c>
      <c r="AY2138" s="237" t="s">
        <v>158</v>
      </c>
    </row>
    <row r="2139" s="14" customFormat="1">
      <c r="A2139" s="14"/>
      <c r="B2139" s="238"/>
      <c r="C2139" s="239"/>
      <c r="D2139" s="221" t="s">
        <v>170</v>
      </c>
      <c r="E2139" s="240" t="s">
        <v>19</v>
      </c>
      <c r="F2139" s="241" t="s">
        <v>1914</v>
      </c>
      <c r="G2139" s="239"/>
      <c r="H2139" s="242">
        <v>1033.9739999999999</v>
      </c>
      <c r="I2139" s="243"/>
      <c r="J2139" s="239"/>
      <c r="K2139" s="239"/>
      <c r="L2139" s="244"/>
      <c r="M2139" s="245"/>
      <c r="N2139" s="246"/>
      <c r="O2139" s="246"/>
      <c r="P2139" s="246"/>
      <c r="Q2139" s="246"/>
      <c r="R2139" s="246"/>
      <c r="S2139" s="246"/>
      <c r="T2139" s="247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48" t="s">
        <v>170</v>
      </c>
      <c r="AU2139" s="248" t="s">
        <v>84</v>
      </c>
      <c r="AV2139" s="14" t="s">
        <v>84</v>
      </c>
      <c r="AW2139" s="14" t="s">
        <v>35</v>
      </c>
      <c r="AX2139" s="14" t="s">
        <v>74</v>
      </c>
      <c r="AY2139" s="248" t="s">
        <v>158</v>
      </c>
    </row>
    <row r="2140" s="15" customFormat="1">
      <c r="A2140" s="15"/>
      <c r="B2140" s="249"/>
      <c r="C2140" s="250"/>
      <c r="D2140" s="221" t="s">
        <v>170</v>
      </c>
      <c r="E2140" s="251" t="s">
        <v>19</v>
      </c>
      <c r="F2140" s="252" t="s">
        <v>175</v>
      </c>
      <c r="G2140" s="250"/>
      <c r="H2140" s="253">
        <v>1033.9739999999999</v>
      </c>
      <c r="I2140" s="254"/>
      <c r="J2140" s="250"/>
      <c r="K2140" s="250"/>
      <c r="L2140" s="255"/>
      <c r="M2140" s="256"/>
      <c r="N2140" s="257"/>
      <c r="O2140" s="257"/>
      <c r="P2140" s="257"/>
      <c r="Q2140" s="257"/>
      <c r="R2140" s="257"/>
      <c r="S2140" s="257"/>
      <c r="T2140" s="258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59" t="s">
        <v>170</v>
      </c>
      <c r="AU2140" s="259" t="s">
        <v>84</v>
      </c>
      <c r="AV2140" s="15" t="s">
        <v>165</v>
      </c>
      <c r="AW2140" s="15" t="s">
        <v>35</v>
      </c>
      <c r="AX2140" s="15" t="s">
        <v>74</v>
      </c>
      <c r="AY2140" s="259" t="s">
        <v>158</v>
      </c>
    </row>
    <row r="2141" s="14" customFormat="1">
      <c r="A2141" s="14"/>
      <c r="B2141" s="238"/>
      <c r="C2141" s="239"/>
      <c r="D2141" s="221" t="s">
        <v>170</v>
      </c>
      <c r="E2141" s="240" t="s">
        <v>19</v>
      </c>
      <c r="F2141" s="241" t="s">
        <v>1915</v>
      </c>
      <c r="G2141" s="239"/>
      <c r="H2141" s="242">
        <v>1137.3710000000001</v>
      </c>
      <c r="I2141" s="243"/>
      <c r="J2141" s="239"/>
      <c r="K2141" s="239"/>
      <c r="L2141" s="244"/>
      <c r="M2141" s="245"/>
      <c r="N2141" s="246"/>
      <c r="O2141" s="246"/>
      <c r="P2141" s="246"/>
      <c r="Q2141" s="246"/>
      <c r="R2141" s="246"/>
      <c r="S2141" s="246"/>
      <c r="T2141" s="247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48" t="s">
        <v>170</v>
      </c>
      <c r="AU2141" s="248" t="s">
        <v>84</v>
      </c>
      <c r="AV2141" s="14" t="s">
        <v>84</v>
      </c>
      <c r="AW2141" s="14" t="s">
        <v>35</v>
      </c>
      <c r="AX2141" s="14" t="s">
        <v>82</v>
      </c>
      <c r="AY2141" s="248" t="s">
        <v>158</v>
      </c>
    </row>
    <row r="2142" s="2" customFormat="1" ht="21.75" customHeight="1">
      <c r="A2142" s="41"/>
      <c r="B2142" s="42"/>
      <c r="C2142" s="208" t="s">
        <v>1916</v>
      </c>
      <c r="D2142" s="208" t="s">
        <v>160</v>
      </c>
      <c r="E2142" s="209" t="s">
        <v>1917</v>
      </c>
      <c r="F2142" s="210" t="s">
        <v>1918</v>
      </c>
      <c r="G2142" s="211" t="s">
        <v>105</v>
      </c>
      <c r="H2142" s="212">
        <v>16.677</v>
      </c>
      <c r="I2142" s="213"/>
      <c r="J2142" s="214">
        <f>ROUND(I2142*H2142,2)</f>
        <v>0</v>
      </c>
      <c r="K2142" s="210" t="s">
        <v>164</v>
      </c>
      <c r="L2142" s="47"/>
      <c r="M2142" s="215" t="s">
        <v>19</v>
      </c>
      <c r="N2142" s="216" t="s">
        <v>45</v>
      </c>
      <c r="O2142" s="87"/>
      <c r="P2142" s="217">
        <f>O2142*H2142</f>
        <v>0</v>
      </c>
      <c r="Q2142" s="217">
        <v>0</v>
      </c>
      <c r="R2142" s="217">
        <f>Q2142*H2142</f>
        <v>0</v>
      </c>
      <c r="S2142" s="217">
        <v>0</v>
      </c>
      <c r="T2142" s="218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19" t="s">
        <v>290</v>
      </c>
      <c r="AT2142" s="219" t="s">
        <v>160</v>
      </c>
      <c r="AU2142" s="219" t="s">
        <v>84</v>
      </c>
      <c r="AY2142" s="20" t="s">
        <v>158</v>
      </c>
      <c r="BE2142" s="220">
        <f>IF(N2142="základní",J2142,0)</f>
        <v>0</v>
      </c>
      <c r="BF2142" s="220">
        <f>IF(N2142="snížená",J2142,0)</f>
        <v>0</v>
      </c>
      <c r="BG2142" s="220">
        <f>IF(N2142="zákl. přenesená",J2142,0)</f>
        <v>0</v>
      </c>
      <c r="BH2142" s="220">
        <f>IF(N2142="sníž. přenesená",J2142,0)</f>
        <v>0</v>
      </c>
      <c r="BI2142" s="220">
        <f>IF(N2142="nulová",J2142,0)</f>
        <v>0</v>
      </c>
      <c r="BJ2142" s="20" t="s">
        <v>82</v>
      </c>
      <c r="BK2142" s="220">
        <f>ROUND(I2142*H2142,2)</f>
        <v>0</v>
      </c>
      <c r="BL2142" s="20" t="s">
        <v>290</v>
      </c>
      <c r="BM2142" s="219" t="s">
        <v>1919</v>
      </c>
    </row>
    <row r="2143" s="2" customFormat="1">
      <c r="A2143" s="41"/>
      <c r="B2143" s="42"/>
      <c r="C2143" s="43"/>
      <c r="D2143" s="221" t="s">
        <v>167</v>
      </c>
      <c r="E2143" s="43"/>
      <c r="F2143" s="222" t="s">
        <v>1918</v>
      </c>
      <c r="G2143" s="43"/>
      <c r="H2143" s="43"/>
      <c r="I2143" s="223"/>
      <c r="J2143" s="43"/>
      <c r="K2143" s="43"/>
      <c r="L2143" s="47"/>
      <c r="M2143" s="224"/>
      <c r="N2143" s="225"/>
      <c r="O2143" s="87"/>
      <c r="P2143" s="87"/>
      <c r="Q2143" s="87"/>
      <c r="R2143" s="87"/>
      <c r="S2143" s="87"/>
      <c r="T2143" s="88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T2143" s="20" t="s">
        <v>167</v>
      </c>
      <c r="AU2143" s="20" t="s">
        <v>84</v>
      </c>
    </row>
    <row r="2144" s="2" customFormat="1">
      <c r="A2144" s="41"/>
      <c r="B2144" s="42"/>
      <c r="C2144" s="43"/>
      <c r="D2144" s="226" t="s">
        <v>168</v>
      </c>
      <c r="E2144" s="43"/>
      <c r="F2144" s="227" t="s">
        <v>1920</v>
      </c>
      <c r="G2144" s="43"/>
      <c r="H2144" s="43"/>
      <c r="I2144" s="223"/>
      <c r="J2144" s="43"/>
      <c r="K2144" s="43"/>
      <c r="L2144" s="47"/>
      <c r="M2144" s="224"/>
      <c r="N2144" s="225"/>
      <c r="O2144" s="87"/>
      <c r="P2144" s="87"/>
      <c r="Q2144" s="87"/>
      <c r="R2144" s="87"/>
      <c r="S2144" s="87"/>
      <c r="T2144" s="88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20" t="s">
        <v>168</v>
      </c>
      <c r="AU2144" s="20" t="s">
        <v>84</v>
      </c>
    </row>
    <row r="2145" s="2" customFormat="1" ht="24.15" customHeight="1">
      <c r="A2145" s="41"/>
      <c r="B2145" s="42"/>
      <c r="C2145" s="208" t="s">
        <v>1921</v>
      </c>
      <c r="D2145" s="208" t="s">
        <v>160</v>
      </c>
      <c r="E2145" s="209" t="s">
        <v>1922</v>
      </c>
      <c r="F2145" s="210" t="s">
        <v>1923</v>
      </c>
      <c r="G2145" s="211" t="s">
        <v>224</v>
      </c>
      <c r="H2145" s="212">
        <v>3.1120000000000001</v>
      </c>
      <c r="I2145" s="213"/>
      <c r="J2145" s="214">
        <f>ROUND(I2145*H2145,2)</f>
        <v>0</v>
      </c>
      <c r="K2145" s="210" t="s">
        <v>164</v>
      </c>
      <c r="L2145" s="47"/>
      <c r="M2145" s="215" t="s">
        <v>19</v>
      </c>
      <c r="N2145" s="216" t="s">
        <v>45</v>
      </c>
      <c r="O2145" s="87"/>
      <c r="P2145" s="217">
        <f>O2145*H2145</f>
        <v>0</v>
      </c>
      <c r="Q2145" s="217">
        <v>0</v>
      </c>
      <c r="R2145" s="217">
        <f>Q2145*H2145</f>
        <v>0</v>
      </c>
      <c r="S2145" s="217">
        <v>0</v>
      </c>
      <c r="T2145" s="218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19" t="s">
        <v>290</v>
      </c>
      <c r="AT2145" s="219" t="s">
        <v>160</v>
      </c>
      <c r="AU2145" s="219" t="s">
        <v>84</v>
      </c>
      <c r="AY2145" s="20" t="s">
        <v>158</v>
      </c>
      <c r="BE2145" s="220">
        <f>IF(N2145="základní",J2145,0)</f>
        <v>0</v>
      </c>
      <c r="BF2145" s="220">
        <f>IF(N2145="snížená",J2145,0)</f>
        <v>0</v>
      </c>
      <c r="BG2145" s="220">
        <f>IF(N2145="zákl. přenesená",J2145,0)</f>
        <v>0</v>
      </c>
      <c r="BH2145" s="220">
        <f>IF(N2145="sníž. přenesená",J2145,0)</f>
        <v>0</v>
      </c>
      <c r="BI2145" s="220">
        <f>IF(N2145="nulová",J2145,0)</f>
        <v>0</v>
      </c>
      <c r="BJ2145" s="20" t="s">
        <v>82</v>
      </c>
      <c r="BK2145" s="220">
        <f>ROUND(I2145*H2145,2)</f>
        <v>0</v>
      </c>
      <c r="BL2145" s="20" t="s">
        <v>290</v>
      </c>
      <c r="BM2145" s="219" t="s">
        <v>1924</v>
      </c>
    </row>
    <row r="2146" s="2" customFormat="1">
      <c r="A2146" s="41"/>
      <c r="B2146" s="42"/>
      <c r="C2146" s="43"/>
      <c r="D2146" s="221" t="s">
        <v>167</v>
      </c>
      <c r="E2146" s="43"/>
      <c r="F2146" s="222" t="s">
        <v>1923</v>
      </c>
      <c r="G2146" s="43"/>
      <c r="H2146" s="43"/>
      <c r="I2146" s="223"/>
      <c r="J2146" s="43"/>
      <c r="K2146" s="43"/>
      <c r="L2146" s="47"/>
      <c r="M2146" s="224"/>
      <c r="N2146" s="225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167</v>
      </c>
      <c r="AU2146" s="20" t="s">
        <v>84</v>
      </c>
    </row>
    <row r="2147" s="2" customFormat="1">
      <c r="A2147" s="41"/>
      <c r="B2147" s="42"/>
      <c r="C2147" s="43"/>
      <c r="D2147" s="226" t="s">
        <v>168</v>
      </c>
      <c r="E2147" s="43"/>
      <c r="F2147" s="227" t="s">
        <v>1925</v>
      </c>
      <c r="G2147" s="43"/>
      <c r="H2147" s="43"/>
      <c r="I2147" s="223"/>
      <c r="J2147" s="43"/>
      <c r="K2147" s="43"/>
      <c r="L2147" s="47"/>
      <c r="M2147" s="224"/>
      <c r="N2147" s="225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168</v>
      </c>
      <c r="AU2147" s="20" t="s">
        <v>84</v>
      </c>
    </row>
    <row r="2148" s="2" customFormat="1" ht="24.15" customHeight="1">
      <c r="A2148" s="41"/>
      <c r="B2148" s="42"/>
      <c r="C2148" s="208" t="s">
        <v>1926</v>
      </c>
      <c r="D2148" s="208" t="s">
        <v>160</v>
      </c>
      <c r="E2148" s="209" t="s">
        <v>1927</v>
      </c>
      <c r="F2148" s="210" t="s">
        <v>1928</v>
      </c>
      <c r="G2148" s="211" t="s">
        <v>224</v>
      </c>
      <c r="H2148" s="212">
        <v>3.1120000000000001</v>
      </c>
      <c r="I2148" s="213"/>
      <c r="J2148" s="214">
        <f>ROUND(I2148*H2148,2)</f>
        <v>0</v>
      </c>
      <c r="K2148" s="210" t="s">
        <v>164</v>
      </c>
      <c r="L2148" s="47"/>
      <c r="M2148" s="215" t="s">
        <v>19</v>
      </c>
      <c r="N2148" s="216" t="s">
        <v>45</v>
      </c>
      <c r="O2148" s="87"/>
      <c r="P2148" s="217">
        <f>O2148*H2148</f>
        <v>0</v>
      </c>
      <c r="Q2148" s="217">
        <v>0</v>
      </c>
      <c r="R2148" s="217">
        <f>Q2148*H2148</f>
        <v>0</v>
      </c>
      <c r="S2148" s="217">
        <v>0</v>
      </c>
      <c r="T2148" s="218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19" t="s">
        <v>290</v>
      </c>
      <c r="AT2148" s="219" t="s">
        <v>160</v>
      </c>
      <c r="AU2148" s="219" t="s">
        <v>84</v>
      </c>
      <c r="AY2148" s="20" t="s">
        <v>158</v>
      </c>
      <c r="BE2148" s="220">
        <f>IF(N2148="základní",J2148,0)</f>
        <v>0</v>
      </c>
      <c r="BF2148" s="220">
        <f>IF(N2148="snížená",J2148,0)</f>
        <v>0</v>
      </c>
      <c r="BG2148" s="220">
        <f>IF(N2148="zákl. přenesená",J2148,0)</f>
        <v>0</v>
      </c>
      <c r="BH2148" s="220">
        <f>IF(N2148="sníž. přenesená",J2148,0)</f>
        <v>0</v>
      </c>
      <c r="BI2148" s="220">
        <f>IF(N2148="nulová",J2148,0)</f>
        <v>0</v>
      </c>
      <c r="BJ2148" s="20" t="s">
        <v>82</v>
      </c>
      <c r="BK2148" s="220">
        <f>ROUND(I2148*H2148,2)</f>
        <v>0</v>
      </c>
      <c r="BL2148" s="20" t="s">
        <v>290</v>
      </c>
      <c r="BM2148" s="219" t="s">
        <v>1929</v>
      </c>
    </row>
    <row r="2149" s="2" customFormat="1">
      <c r="A2149" s="41"/>
      <c r="B2149" s="42"/>
      <c r="C2149" s="43"/>
      <c r="D2149" s="221" t="s">
        <v>167</v>
      </c>
      <c r="E2149" s="43"/>
      <c r="F2149" s="222" t="s">
        <v>1928</v>
      </c>
      <c r="G2149" s="43"/>
      <c r="H2149" s="43"/>
      <c r="I2149" s="223"/>
      <c r="J2149" s="43"/>
      <c r="K2149" s="43"/>
      <c r="L2149" s="47"/>
      <c r="M2149" s="224"/>
      <c r="N2149" s="225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167</v>
      </c>
      <c r="AU2149" s="20" t="s">
        <v>84</v>
      </c>
    </row>
    <row r="2150" s="2" customFormat="1">
      <c r="A2150" s="41"/>
      <c r="B2150" s="42"/>
      <c r="C2150" s="43"/>
      <c r="D2150" s="226" t="s">
        <v>168</v>
      </c>
      <c r="E2150" s="43"/>
      <c r="F2150" s="227" t="s">
        <v>1930</v>
      </c>
      <c r="G2150" s="43"/>
      <c r="H2150" s="43"/>
      <c r="I2150" s="223"/>
      <c r="J2150" s="43"/>
      <c r="K2150" s="43"/>
      <c r="L2150" s="47"/>
      <c r="M2150" s="224"/>
      <c r="N2150" s="225"/>
      <c r="O2150" s="87"/>
      <c r="P2150" s="87"/>
      <c r="Q2150" s="87"/>
      <c r="R2150" s="87"/>
      <c r="S2150" s="87"/>
      <c r="T2150" s="88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T2150" s="20" t="s">
        <v>168</v>
      </c>
      <c r="AU2150" s="20" t="s">
        <v>84</v>
      </c>
    </row>
    <row r="2151" s="12" customFormat="1" ht="22.8" customHeight="1">
      <c r="A2151" s="12"/>
      <c r="B2151" s="192"/>
      <c r="C2151" s="193"/>
      <c r="D2151" s="194" t="s">
        <v>73</v>
      </c>
      <c r="E2151" s="206" t="s">
        <v>1931</v>
      </c>
      <c r="F2151" s="206" t="s">
        <v>1932</v>
      </c>
      <c r="G2151" s="193"/>
      <c r="H2151" s="193"/>
      <c r="I2151" s="196"/>
      <c r="J2151" s="207">
        <f>BK2151</f>
        <v>0</v>
      </c>
      <c r="K2151" s="193"/>
      <c r="L2151" s="198"/>
      <c r="M2151" s="199"/>
      <c r="N2151" s="200"/>
      <c r="O2151" s="200"/>
      <c r="P2151" s="201">
        <f>SUM(P2152:P2182)</f>
        <v>0</v>
      </c>
      <c r="Q2151" s="200"/>
      <c r="R2151" s="201">
        <f>SUM(R2152:R2182)</f>
        <v>0.0049295399999999996</v>
      </c>
      <c r="S2151" s="200"/>
      <c r="T2151" s="202">
        <f>SUM(T2152:T2182)</f>
        <v>0</v>
      </c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R2151" s="203" t="s">
        <v>84</v>
      </c>
      <c r="AT2151" s="204" t="s">
        <v>73</v>
      </c>
      <c r="AU2151" s="204" t="s">
        <v>82</v>
      </c>
      <c r="AY2151" s="203" t="s">
        <v>158</v>
      </c>
      <c r="BK2151" s="205">
        <f>SUM(BK2152:BK2182)</f>
        <v>0</v>
      </c>
    </row>
    <row r="2152" s="2" customFormat="1" ht="16.5" customHeight="1">
      <c r="A2152" s="41"/>
      <c r="B2152" s="42"/>
      <c r="C2152" s="208" t="s">
        <v>1933</v>
      </c>
      <c r="D2152" s="208" t="s">
        <v>160</v>
      </c>
      <c r="E2152" s="209" t="s">
        <v>1934</v>
      </c>
      <c r="F2152" s="210" t="s">
        <v>1935</v>
      </c>
      <c r="G2152" s="211" t="s">
        <v>105</v>
      </c>
      <c r="H2152" s="212">
        <v>8.0380000000000003</v>
      </c>
      <c r="I2152" s="213"/>
      <c r="J2152" s="214">
        <f>ROUND(I2152*H2152,2)</f>
        <v>0</v>
      </c>
      <c r="K2152" s="210" t="s">
        <v>164</v>
      </c>
      <c r="L2152" s="47"/>
      <c r="M2152" s="215" t="s">
        <v>19</v>
      </c>
      <c r="N2152" s="216" t="s">
        <v>45</v>
      </c>
      <c r="O2152" s="87"/>
      <c r="P2152" s="217">
        <f>O2152*H2152</f>
        <v>0</v>
      </c>
      <c r="Q2152" s="217">
        <v>0.00013999999999999999</v>
      </c>
      <c r="R2152" s="217">
        <f>Q2152*H2152</f>
        <v>0.00112532</v>
      </c>
      <c r="S2152" s="217">
        <v>0</v>
      </c>
      <c r="T2152" s="218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9" t="s">
        <v>290</v>
      </c>
      <c r="AT2152" s="219" t="s">
        <v>160</v>
      </c>
      <c r="AU2152" s="219" t="s">
        <v>84</v>
      </c>
      <c r="AY2152" s="20" t="s">
        <v>158</v>
      </c>
      <c r="BE2152" s="220">
        <f>IF(N2152="základní",J2152,0)</f>
        <v>0</v>
      </c>
      <c r="BF2152" s="220">
        <f>IF(N2152="snížená",J2152,0)</f>
        <v>0</v>
      </c>
      <c r="BG2152" s="220">
        <f>IF(N2152="zákl. přenesená",J2152,0)</f>
        <v>0</v>
      </c>
      <c r="BH2152" s="220">
        <f>IF(N2152="sníž. přenesená",J2152,0)</f>
        <v>0</v>
      </c>
      <c r="BI2152" s="220">
        <f>IF(N2152="nulová",J2152,0)</f>
        <v>0</v>
      </c>
      <c r="BJ2152" s="20" t="s">
        <v>82</v>
      </c>
      <c r="BK2152" s="220">
        <f>ROUND(I2152*H2152,2)</f>
        <v>0</v>
      </c>
      <c r="BL2152" s="20" t="s">
        <v>290</v>
      </c>
      <c r="BM2152" s="219" t="s">
        <v>1936</v>
      </c>
    </row>
    <row r="2153" s="2" customFormat="1">
      <c r="A2153" s="41"/>
      <c r="B2153" s="42"/>
      <c r="C2153" s="43"/>
      <c r="D2153" s="221" t="s">
        <v>167</v>
      </c>
      <c r="E2153" s="43"/>
      <c r="F2153" s="222" t="s">
        <v>1935</v>
      </c>
      <c r="G2153" s="43"/>
      <c r="H2153" s="43"/>
      <c r="I2153" s="223"/>
      <c r="J2153" s="43"/>
      <c r="K2153" s="43"/>
      <c r="L2153" s="47"/>
      <c r="M2153" s="224"/>
      <c r="N2153" s="225"/>
      <c r="O2153" s="87"/>
      <c r="P2153" s="87"/>
      <c r="Q2153" s="87"/>
      <c r="R2153" s="87"/>
      <c r="S2153" s="87"/>
      <c r="T2153" s="88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T2153" s="20" t="s">
        <v>167</v>
      </c>
      <c r="AU2153" s="20" t="s">
        <v>84</v>
      </c>
    </row>
    <row r="2154" s="2" customFormat="1">
      <c r="A2154" s="41"/>
      <c r="B2154" s="42"/>
      <c r="C2154" s="43"/>
      <c r="D2154" s="226" t="s">
        <v>168</v>
      </c>
      <c r="E2154" s="43"/>
      <c r="F2154" s="227" t="s">
        <v>1937</v>
      </c>
      <c r="G2154" s="43"/>
      <c r="H2154" s="43"/>
      <c r="I2154" s="223"/>
      <c r="J2154" s="43"/>
      <c r="K2154" s="43"/>
      <c r="L2154" s="47"/>
      <c r="M2154" s="224"/>
      <c r="N2154" s="225"/>
      <c r="O2154" s="87"/>
      <c r="P2154" s="87"/>
      <c r="Q2154" s="87"/>
      <c r="R2154" s="87"/>
      <c r="S2154" s="87"/>
      <c r="T2154" s="88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T2154" s="20" t="s">
        <v>168</v>
      </c>
      <c r="AU2154" s="20" t="s">
        <v>84</v>
      </c>
    </row>
    <row r="2155" s="13" customFormat="1">
      <c r="A2155" s="13"/>
      <c r="B2155" s="228"/>
      <c r="C2155" s="229"/>
      <c r="D2155" s="221" t="s">
        <v>170</v>
      </c>
      <c r="E2155" s="230" t="s">
        <v>19</v>
      </c>
      <c r="F2155" s="231" t="s">
        <v>929</v>
      </c>
      <c r="G2155" s="229"/>
      <c r="H2155" s="230" t="s">
        <v>19</v>
      </c>
      <c r="I2155" s="232"/>
      <c r="J2155" s="229"/>
      <c r="K2155" s="229"/>
      <c r="L2155" s="233"/>
      <c r="M2155" s="234"/>
      <c r="N2155" s="235"/>
      <c r="O2155" s="235"/>
      <c r="P2155" s="235"/>
      <c r="Q2155" s="235"/>
      <c r="R2155" s="235"/>
      <c r="S2155" s="235"/>
      <c r="T2155" s="236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37" t="s">
        <v>170</v>
      </c>
      <c r="AU2155" s="237" t="s">
        <v>84</v>
      </c>
      <c r="AV2155" s="13" t="s">
        <v>82</v>
      </c>
      <c r="AW2155" s="13" t="s">
        <v>35</v>
      </c>
      <c r="AX2155" s="13" t="s">
        <v>74</v>
      </c>
      <c r="AY2155" s="237" t="s">
        <v>158</v>
      </c>
    </row>
    <row r="2156" s="13" customFormat="1">
      <c r="A2156" s="13"/>
      <c r="B2156" s="228"/>
      <c r="C2156" s="229"/>
      <c r="D2156" s="221" t="s">
        <v>170</v>
      </c>
      <c r="E2156" s="230" t="s">
        <v>19</v>
      </c>
      <c r="F2156" s="231" t="s">
        <v>1938</v>
      </c>
      <c r="G2156" s="229"/>
      <c r="H2156" s="230" t="s">
        <v>19</v>
      </c>
      <c r="I2156" s="232"/>
      <c r="J2156" s="229"/>
      <c r="K2156" s="229"/>
      <c r="L2156" s="233"/>
      <c r="M2156" s="234"/>
      <c r="N2156" s="235"/>
      <c r="O2156" s="235"/>
      <c r="P2156" s="235"/>
      <c r="Q2156" s="235"/>
      <c r="R2156" s="235"/>
      <c r="S2156" s="235"/>
      <c r="T2156" s="236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7" t="s">
        <v>170</v>
      </c>
      <c r="AU2156" s="237" t="s">
        <v>84</v>
      </c>
      <c r="AV2156" s="13" t="s">
        <v>82</v>
      </c>
      <c r="AW2156" s="13" t="s">
        <v>35</v>
      </c>
      <c r="AX2156" s="13" t="s">
        <v>74</v>
      </c>
      <c r="AY2156" s="237" t="s">
        <v>158</v>
      </c>
    </row>
    <row r="2157" s="14" customFormat="1">
      <c r="A2157" s="14"/>
      <c r="B2157" s="238"/>
      <c r="C2157" s="239"/>
      <c r="D2157" s="221" t="s">
        <v>170</v>
      </c>
      <c r="E2157" s="240" t="s">
        <v>19</v>
      </c>
      <c r="F2157" s="241" t="s">
        <v>1939</v>
      </c>
      <c r="G2157" s="239"/>
      <c r="H2157" s="242">
        <v>0.92800000000000005</v>
      </c>
      <c r="I2157" s="243"/>
      <c r="J2157" s="239"/>
      <c r="K2157" s="239"/>
      <c r="L2157" s="244"/>
      <c r="M2157" s="245"/>
      <c r="N2157" s="246"/>
      <c r="O2157" s="246"/>
      <c r="P2157" s="246"/>
      <c r="Q2157" s="246"/>
      <c r="R2157" s="246"/>
      <c r="S2157" s="246"/>
      <c r="T2157" s="247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48" t="s">
        <v>170</v>
      </c>
      <c r="AU2157" s="248" t="s">
        <v>84</v>
      </c>
      <c r="AV2157" s="14" t="s">
        <v>84</v>
      </c>
      <c r="AW2157" s="14" t="s">
        <v>35</v>
      </c>
      <c r="AX2157" s="14" t="s">
        <v>74</v>
      </c>
      <c r="AY2157" s="248" t="s">
        <v>158</v>
      </c>
    </row>
    <row r="2158" s="14" customFormat="1">
      <c r="A2158" s="14"/>
      <c r="B2158" s="238"/>
      <c r="C2158" s="239"/>
      <c r="D2158" s="221" t="s">
        <v>170</v>
      </c>
      <c r="E2158" s="240" t="s">
        <v>19</v>
      </c>
      <c r="F2158" s="241" t="s">
        <v>1940</v>
      </c>
      <c r="G2158" s="239"/>
      <c r="H2158" s="242">
        <v>5.6879999999999997</v>
      </c>
      <c r="I2158" s="243"/>
      <c r="J2158" s="239"/>
      <c r="K2158" s="239"/>
      <c r="L2158" s="244"/>
      <c r="M2158" s="245"/>
      <c r="N2158" s="246"/>
      <c r="O2158" s="246"/>
      <c r="P2158" s="246"/>
      <c r="Q2158" s="246"/>
      <c r="R2158" s="246"/>
      <c r="S2158" s="246"/>
      <c r="T2158" s="247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48" t="s">
        <v>170</v>
      </c>
      <c r="AU2158" s="248" t="s">
        <v>84</v>
      </c>
      <c r="AV2158" s="14" t="s">
        <v>84</v>
      </c>
      <c r="AW2158" s="14" t="s">
        <v>35</v>
      </c>
      <c r="AX2158" s="14" t="s">
        <v>74</v>
      </c>
      <c r="AY2158" s="248" t="s">
        <v>158</v>
      </c>
    </row>
    <row r="2159" s="14" customFormat="1">
      <c r="A2159" s="14"/>
      <c r="B2159" s="238"/>
      <c r="C2159" s="239"/>
      <c r="D2159" s="221" t="s">
        <v>170</v>
      </c>
      <c r="E2159" s="240" t="s">
        <v>19</v>
      </c>
      <c r="F2159" s="241" t="s">
        <v>1941</v>
      </c>
      <c r="G2159" s="239"/>
      <c r="H2159" s="242">
        <v>1.4219999999999999</v>
      </c>
      <c r="I2159" s="243"/>
      <c r="J2159" s="239"/>
      <c r="K2159" s="239"/>
      <c r="L2159" s="244"/>
      <c r="M2159" s="245"/>
      <c r="N2159" s="246"/>
      <c r="O2159" s="246"/>
      <c r="P2159" s="246"/>
      <c r="Q2159" s="246"/>
      <c r="R2159" s="246"/>
      <c r="S2159" s="246"/>
      <c r="T2159" s="247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8" t="s">
        <v>170</v>
      </c>
      <c r="AU2159" s="248" t="s">
        <v>84</v>
      </c>
      <c r="AV2159" s="14" t="s">
        <v>84</v>
      </c>
      <c r="AW2159" s="14" t="s">
        <v>35</v>
      </c>
      <c r="AX2159" s="14" t="s">
        <v>74</v>
      </c>
      <c r="AY2159" s="248" t="s">
        <v>158</v>
      </c>
    </row>
    <row r="2160" s="15" customFormat="1">
      <c r="A2160" s="15"/>
      <c r="B2160" s="249"/>
      <c r="C2160" s="250"/>
      <c r="D2160" s="221" t="s">
        <v>170</v>
      </c>
      <c r="E2160" s="251" t="s">
        <v>19</v>
      </c>
      <c r="F2160" s="252" t="s">
        <v>175</v>
      </c>
      <c r="G2160" s="250"/>
      <c r="H2160" s="253">
        <v>8.0380000000000003</v>
      </c>
      <c r="I2160" s="254"/>
      <c r="J2160" s="250"/>
      <c r="K2160" s="250"/>
      <c r="L2160" s="255"/>
      <c r="M2160" s="256"/>
      <c r="N2160" s="257"/>
      <c r="O2160" s="257"/>
      <c r="P2160" s="257"/>
      <c r="Q2160" s="257"/>
      <c r="R2160" s="257"/>
      <c r="S2160" s="257"/>
      <c r="T2160" s="258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59" t="s">
        <v>170</v>
      </c>
      <c r="AU2160" s="259" t="s">
        <v>84</v>
      </c>
      <c r="AV2160" s="15" t="s">
        <v>165</v>
      </c>
      <c r="AW2160" s="15" t="s">
        <v>35</v>
      </c>
      <c r="AX2160" s="15" t="s">
        <v>82</v>
      </c>
      <c r="AY2160" s="259" t="s">
        <v>158</v>
      </c>
    </row>
    <row r="2161" s="2" customFormat="1" ht="16.5" customHeight="1">
      <c r="A2161" s="41"/>
      <c r="B2161" s="42"/>
      <c r="C2161" s="208" t="s">
        <v>1942</v>
      </c>
      <c r="D2161" s="208" t="s">
        <v>160</v>
      </c>
      <c r="E2161" s="209" t="s">
        <v>1943</v>
      </c>
      <c r="F2161" s="210" t="s">
        <v>1944</v>
      </c>
      <c r="G2161" s="211" t="s">
        <v>105</v>
      </c>
      <c r="H2161" s="212">
        <v>11.029999999999999</v>
      </c>
      <c r="I2161" s="213"/>
      <c r="J2161" s="214">
        <f>ROUND(I2161*H2161,2)</f>
        <v>0</v>
      </c>
      <c r="K2161" s="210" t="s">
        <v>164</v>
      </c>
      <c r="L2161" s="47"/>
      <c r="M2161" s="215" t="s">
        <v>19</v>
      </c>
      <c r="N2161" s="216" t="s">
        <v>45</v>
      </c>
      <c r="O2161" s="87"/>
      <c r="P2161" s="217">
        <f>O2161*H2161</f>
        <v>0</v>
      </c>
      <c r="Q2161" s="217">
        <v>0.00017000000000000001</v>
      </c>
      <c r="R2161" s="217">
        <f>Q2161*H2161</f>
        <v>0.0018751</v>
      </c>
      <c r="S2161" s="217">
        <v>0</v>
      </c>
      <c r="T2161" s="218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19" t="s">
        <v>290</v>
      </c>
      <c r="AT2161" s="219" t="s">
        <v>160</v>
      </c>
      <c r="AU2161" s="219" t="s">
        <v>84</v>
      </c>
      <c r="AY2161" s="20" t="s">
        <v>158</v>
      </c>
      <c r="BE2161" s="220">
        <f>IF(N2161="základní",J2161,0)</f>
        <v>0</v>
      </c>
      <c r="BF2161" s="220">
        <f>IF(N2161="snížená",J2161,0)</f>
        <v>0</v>
      </c>
      <c r="BG2161" s="220">
        <f>IF(N2161="zákl. přenesená",J2161,0)</f>
        <v>0</v>
      </c>
      <c r="BH2161" s="220">
        <f>IF(N2161="sníž. přenesená",J2161,0)</f>
        <v>0</v>
      </c>
      <c r="BI2161" s="220">
        <f>IF(N2161="nulová",J2161,0)</f>
        <v>0</v>
      </c>
      <c r="BJ2161" s="20" t="s">
        <v>82</v>
      </c>
      <c r="BK2161" s="220">
        <f>ROUND(I2161*H2161,2)</f>
        <v>0</v>
      </c>
      <c r="BL2161" s="20" t="s">
        <v>290</v>
      </c>
      <c r="BM2161" s="219" t="s">
        <v>1945</v>
      </c>
    </row>
    <row r="2162" s="2" customFormat="1">
      <c r="A2162" s="41"/>
      <c r="B2162" s="42"/>
      <c r="C2162" s="43"/>
      <c r="D2162" s="221" t="s">
        <v>167</v>
      </c>
      <c r="E2162" s="43"/>
      <c r="F2162" s="222" t="s">
        <v>1944</v>
      </c>
      <c r="G2162" s="43"/>
      <c r="H2162" s="43"/>
      <c r="I2162" s="223"/>
      <c r="J2162" s="43"/>
      <c r="K2162" s="43"/>
      <c r="L2162" s="47"/>
      <c r="M2162" s="224"/>
      <c r="N2162" s="225"/>
      <c r="O2162" s="87"/>
      <c r="P2162" s="87"/>
      <c r="Q2162" s="87"/>
      <c r="R2162" s="87"/>
      <c r="S2162" s="87"/>
      <c r="T2162" s="88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T2162" s="20" t="s">
        <v>167</v>
      </c>
      <c r="AU2162" s="20" t="s">
        <v>84</v>
      </c>
    </row>
    <row r="2163" s="2" customFormat="1">
      <c r="A2163" s="41"/>
      <c r="B2163" s="42"/>
      <c r="C2163" s="43"/>
      <c r="D2163" s="226" t="s">
        <v>168</v>
      </c>
      <c r="E2163" s="43"/>
      <c r="F2163" s="227" t="s">
        <v>1946</v>
      </c>
      <c r="G2163" s="43"/>
      <c r="H2163" s="43"/>
      <c r="I2163" s="223"/>
      <c r="J2163" s="43"/>
      <c r="K2163" s="43"/>
      <c r="L2163" s="47"/>
      <c r="M2163" s="224"/>
      <c r="N2163" s="225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168</v>
      </c>
      <c r="AU2163" s="20" t="s">
        <v>84</v>
      </c>
    </row>
    <row r="2164" s="13" customFormat="1">
      <c r="A2164" s="13"/>
      <c r="B2164" s="228"/>
      <c r="C2164" s="229"/>
      <c r="D2164" s="221" t="s">
        <v>170</v>
      </c>
      <c r="E2164" s="230" t="s">
        <v>19</v>
      </c>
      <c r="F2164" s="231" t="s">
        <v>390</v>
      </c>
      <c r="G2164" s="229"/>
      <c r="H2164" s="230" t="s">
        <v>19</v>
      </c>
      <c r="I2164" s="232"/>
      <c r="J2164" s="229"/>
      <c r="K2164" s="229"/>
      <c r="L2164" s="233"/>
      <c r="M2164" s="234"/>
      <c r="N2164" s="235"/>
      <c r="O2164" s="235"/>
      <c r="P2164" s="235"/>
      <c r="Q2164" s="235"/>
      <c r="R2164" s="235"/>
      <c r="S2164" s="235"/>
      <c r="T2164" s="236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37" t="s">
        <v>170</v>
      </c>
      <c r="AU2164" s="237" t="s">
        <v>84</v>
      </c>
      <c r="AV2164" s="13" t="s">
        <v>82</v>
      </c>
      <c r="AW2164" s="13" t="s">
        <v>35</v>
      </c>
      <c r="AX2164" s="13" t="s">
        <v>74</v>
      </c>
      <c r="AY2164" s="237" t="s">
        <v>158</v>
      </c>
    </row>
    <row r="2165" s="13" customFormat="1">
      <c r="A2165" s="13"/>
      <c r="B2165" s="228"/>
      <c r="C2165" s="229"/>
      <c r="D2165" s="221" t="s">
        <v>170</v>
      </c>
      <c r="E2165" s="230" t="s">
        <v>19</v>
      </c>
      <c r="F2165" s="231" t="s">
        <v>1947</v>
      </c>
      <c r="G2165" s="229"/>
      <c r="H2165" s="230" t="s">
        <v>19</v>
      </c>
      <c r="I2165" s="232"/>
      <c r="J2165" s="229"/>
      <c r="K2165" s="229"/>
      <c r="L2165" s="233"/>
      <c r="M2165" s="234"/>
      <c r="N2165" s="235"/>
      <c r="O2165" s="235"/>
      <c r="P2165" s="235"/>
      <c r="Q2165" s="235"/>
      <c r="R2165" s="235"/>
      <c r="S2165" s="235"/>
      <c r="T2165" s="236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37" t="s">
        <v>170</v>
      </c>
      <c r="AU2165" s="237" t="s">
        <v>84</v>
      </c>
      <c r="AV2165" s="13" t="s">
        <v>82</v>
      </c>
      <c r="AW2165" s="13" t="s">
        <v>35</v>
      </c>
      <c r="AX2165" s="13" t="s">
        <v>74</v>
      </c>
      <c r="AY2165" s="237" t="s">
        <v>158</v>
      </c>
    </row>
    <row r="2166" s="14" customFormat="1">
      <c r="A2166" s="14"/>
      <c r="B2166" s="238"/>
      <c r="C2166" s="239"/>
      <c r="D2166" s="221" t="s">
        <v>170</v>
      </c>
      <c r="E2166" s="240" t="s">
        <v>19</v>
      </c>
      <c r="F2166" s="241" t="s">
        <v>1948</v>
      </c>
      <c r="G2166" s="239"/>
      <c r="H2166" s="242">
        <v>11.019</v>
      </c>
      <c r="I2166" s="243"/>
      <c r="J2166" s="239"/>
      <c r="K2166" s="239"/>
      <c r="L2166" s="244"/>
      <c r="M2166" s="245"/>
      <c r="N2166" s="246"/>
      <c r="O2166" s="246"/>
      <c r="P2166" s="246"/>
      <c r="Q2166" s="246"/>
      <c r="R2166" s="246"/>
      <c r="S2166" s="246"/>
      <c r="T2166" s="247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48" t="s">
        <v>170</v>
      </c>
      <c r="AU2166" s="248" t="s">
        <v>84</v>
      </c>
      <c r="AV2166" s="14" t="s">
        <v>84</v>
      </c>
      <c r="AW2166" s="14" t="s">
        <v>35</v>
      </c>
      <c r="AX2166" s="14" t="s">
        <v>74</v>
      </c>
      <c r="AY2166" s="248" t="s">
        <v>158</v>
      </c>
    </row>
    <row r="2167" s="16" customFormat="1">
      <c r="A2167" s="16"/>
      <c r="B2167" s="261"/>
      <c r="C2167" s="262"/>
      <c r="D2167" s="221" t="s">
        <v>170</v>
      </c>
      <c r="E2167" s="263" t="s">
        <v>19</v>
      </c>
      <c r="F2167" s="264" t="s">
        <v>187</v>
      </c>
      <c r="G2167" s="262"/>
      <c r="H2167" s="265">
        <v>11.019</v>
      </c>
      <c r="I2167" s="266"/>
      <c r="J2167" s="262"/>
      <c r="K2167" s="262"/>
      <c r="L2167" s="267"/>
      <c r="M2167" s="268"/>
      <c r="N2167" s="269"/>
      <c r="O2167" s="269"/>
      <c r="P2167" s="269"/>
      <c r="Q2167" s="269"/>
      <c r="R2167" s="269"/>
      <c r="S2167" s="269"/>
      <c r="T2167" s="270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T2167" s="271" t="s">
        <v>170</v>
      </c>
      <c r="AU2167" s="271" t="s">
        <v>84</v>
      </c>
      <c r="AV2167" s="16" t="s">
        <v>188</v>
      </c>
      <c r="AW2167" s="16" t="s">
        <v>35</v>
      </c>
      <c r="AX2167" s="16" t="s">
        <v>74</v>
      </c>
      <c r="AY2167" s="271" t="s">
        <v>158</v>
      </c>
    </row>
    <row r="2168" s="13" customFormat="1">
      <c r="A2168" s="13"/>
      <c r="B2168" s="228"/>
      <c r="C2168" s="229"/>
      <c r="D2168" s="221" t="s">
        <v>170</v>
      </c>
      <c r="E2168" s="230" t="s">
        <v>19</v>
      </c>
      <c r="F2168" s="231" t="s">
        <v>1949</v>
      </c>
      <c r="G2168" s="229"/>
      <c r="H2168" s="230" t="s">
        <v>19</v>
      </c>
      <c r="I2168" s="232"/>
      <c r="J2168" s="229"/>
      <c r="K2168" s="229"/>
      <c r="L2168" s="233"/>
      <c r="M2168" s="234"/>
      <c r="N2168" s="235"/>
      <c r="O2168" s="235"/>
      <c r="P2168" s="235"/>
      <c r="Q2168" s="235"/>
      <c r="R2168" s="235"/>
      <c r="S2168" s="235"/>
      <c r="T2168" s="236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7" t="s">
        <v>170</v>
      </c>
      <c r="AU2168" s="237" t="s">
        <v>84</v>
      </c>
      <c r="AV2168" s="13" t="s">
        <v>82</v>
      </c>
      <c r="AW2168" s="13" t="s">
        <v>35</v>
      </c>
      <c r="AX2168" s="13" t="s">
        <v>74</v>
      </c>
      <c r="AY2168" s="237" t="s">
        <v>158</v>
      </c>
    </row>
    <row r="2169" s="14" customFormat="1">
      <c r="A2169" s="14"/>
      <c r="B2169" s="238"/>
      <c r="C2169" s="239"/>
      <c r="D2169" s="221" t="s">
        <v>170</v>
      </c>
      <c r="E2169" s="240" t="s">
        <v>19</v>
      </c>
      <c r="F2169" s="241" t="s">
        <v>1950</v>
      </c>
      <c r="G2169" s="239"/>
      <c r="H2169" s="242">
        <v>0.010999999999999999</v>
      </c>
      <c r="I2169" s="243"/>
      <c r="J2169" s="239"/>
      <c r="K2169" s="239"/>
      <c r="L2169" s="244"/>
      <c r="M2169" s="245"/>
      <c r="N2169" s="246"/>
      <c r="O2169" s="246"/>
      <c r="P2169" s="246"/>
      <c r="Q2169" s="246"/>
      <c r="R2169" s="246"/>
      <c r="S2169" s="246"/>
      <c r="T2169" s="247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48" t="s">
        <v>170</v>
      </c>
      <c r="AU2169" s="248" t="s">
        <v>84</v>
      </c>
      <c r="AV2169" s="14" t="s">
        <v>84</v>
      </c>
      <c r="AW2169" s="14" t="s">
        <v>35</v>
      </c>
      <c r="AX2169" s="14" t="s">
        <v>74</v>
      </c>
      <c r="AY2169" s="248" t="s">
        <v>158</v>
      </c>
    </row>
    <row r="2170" s="16" customFormat="1">
      <c r="A2170" s="16"/>
      <c r="B2170" s="261"/>
      <c r="C2170" s="262"/>
      <c r="D2170" s="221" t="s">
        <v>170</v>
      </c>
      <c r="E2170" s="263" t="s">
        <v>19</v>
      </c>
      <c r="F2170" s="264" t="s">
        <v>187</v>
      </c>
      <c r="G2170" s="262"/>
      <c r="H2170" s="265">
        <v>0.010999999999999999</v>
      </c>
      <c r="I2170" s="266"/>
      <c r="J2170" s="262"/>
      <c r="K2170" s="262"/>
      <c r="L2170" s="267"/>
      <c r="M2170" s="268"/>
      <c r="N2170" s="269"/>
      <c r="O2170" s="269"/>
      <c r="P2170" s="269"/>
      <c r="Q2170" s="269"/>
      <c r="R2170" s="269"/>
      <c r="S2170" s="269"/>
      <c r="T2170" s="270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T2170" s="271" t="s">
        <v>170</v>
      </c>
      <c r="AU2170" s="271" t="s">
        <v>84</v>
      </c>
      <c r="AV2170" s="16" t="s">
        <v>188</v>
      </c>
      <c r="AW2170" s="16" t="s">
        <v>35</v>
      </c>
      <c r="AX2170" s="16" t="s">
        <v>74</v>
      </c>
      <c r="AY2170" s="271" t="s">
        <v>158</v>
      </c>
    </row>
    <row r="2171" s="15" customFormat="1">
      <c r="A2171" s="15"/>
      <c r="B2171" s="249"/>
      <c r="C2171" s="250"/>
      <c r="D2171" s="221" t="s">
        <v>170</v>
      </c>
      <c r="E2171" s="251" t="s">
        <v>19</v>
      </c>
      <c r="F2171" s="252" t="s">
        <v>175</v>
      </c>
      <c r="G2171" s="250"/>
      <c r="H2171" s="253">
        <v>11.029999999999999</v>
      </c>
      <c r="I2171" s="254"/>
      <c r="J2171" s="250"/>
      <c r="K2171" s="250"/>
      <c r="L2171" s="255"/>
      <c r="M2171" s="256"/>
      <c r="N2171" s="257"/>
      <c r="O2171" s="257"/>
      <c r="P2171" s="257"/>
      <c r="Q2171" s="257"/>
      <c r="R2171" s="257"/>
      <c r="S2171" s="257"/>
      <c r="T2171" s="258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59" t="s">
        <v>170</v>
      </c>
      <c r="AU2171" s="259" t="s">
        <v>84</v>
      </c>
      <c r="AV2171" s="15" t="s">
        <v>165</v>
      </c>
      <c r="AW2171" s="15" t="s">
        <v>35</v>
      </c>
      <c r="AX2171" s="15" t="s">
        <v>82</v>
      </c>
      <c r="AY2171" s="259" t="s">
        <v>158</v>
      </c>
    </row>
    <row r="2172" s="2" customFormat="1" ht="16.5" customHeight="1">
      <c r="A2172" s="41"/>
      <c r="B2172" s="42"/>
      <c r="C2172" s="208" t="s">
        <v>1951</v>
      </c>
      <c r="D2172" s="208" t="s">
        <v>160</v>
      </c>
      <c r="E2172" s="209" t="s">
        <v>1952</v>
      </c>
      <c r="F2172" s="210" t="s">
        <v>1953</v>
      </c>
      <c r="G2172" s="211" t="s">
        <v>105</v>
      </c>
      <c r="H2172" s="212">
        <v>8.0380000000000003</v>
      </c>
      <c r="I2172" s="213"/>
      <c r="J2172" s="214">
        <f>ROUND(I2172*H2172,2)</f>
        <v>0</v>
      </c>
      <c r="K2172" s="210" t="s">
        <v>164</v>
      </c>
      <c r="L2172" s="47"/>
      <c r="M2172" s="215" t="s">
        <v>19</v>
      </c>
      <c r="N2172" s="216" t="s">
        <v>45</v>
      </c>
      <c r="O2172" s="87"/>
      <c r="P2172" s="217">
        <f>O2172*H2172</f>
        <v>0</v>
      </c>
      <c r="Q2172" s="217">
        <v>0.00012</v>
      </c>
      <c r="R2172" s="217">
        <f>Q2172*H2172</f>
        <v>0.00096456000000000005</v>
      </c>
      <c r="S2172" s="217">
        <v>0</v>
      </c>
      <c r="T2172" s="218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19" t="s">
        <v>290</v>
      </c>
      <c r="AT2172" s="219" t="s">
        <v>160</v>
      </c>
      <c r="AU2172" s="219" t="s">
        <v>84</v>
      </c>
      <c r="AY2172" s="20" t="s">
        <v>158</v>
      </c>
      <c r="BE2172" s="220">
        <f>IF(N2172="základní",J2172,0)</f>
        <v>0</v>
      </c>
      <c r="BF2172" s="220">
        <f>IF(N2172="snížená",J2172,0)</f>
        <v>0</v>
      </c>
      <c r="BG2172" s="220">
        <f>IF(N2172="zákl. přenesená",J2172,0)</f>
        <v>0</v>
      </c>
      <c r="BH2172" s="220">
        <f>IF(N2172="sníž. přenesená",J2172,0)</f>
        <v>0</v>
      </c>
      <c r="BI2172" s="220">
        <f>IF(N2172="nulová",J2172,0)</f>
        <v>0</v>
      </c>
      <c r="BJ2172" s="20" t="s">
        <v>82</v>
      </c>
      <c r="BK2172" s="220">
        <f>ROUND(I2172*H2172,2)</f>
        <v>0</v>
      </c>
      <c r="BL2172" s="20" t="s">
        <v>290</v>
      </c>
      <c r="BM2172" s="219" t="s">
        <v>1954</v>
      </c>
    </row>
    <row r="2173" s="2" customFormat="1">
      <c r="A2173" s="41"/>
      <c r="B2173" s="42"/>
      <c r="C2173" s="43"/>
      <c r="D2173" s="221" t="s">
        <v>167</v>
      </c>
      <c r="E2173" s="43"/>
      <c r="F2173" s="222" t="s">
        <v>1953</v>
      </c>
      <c r="G2173" s="43"/>
      <c r="H2173" s="43"/>
      <c r="I2173" s="223"/>
      <c r="J2173" s="43"/>
      <c r="K2173" s="43"/>
      <c r="L2173" s="47"/>
      <c r="M2173" s="224"/>
      <c r="N2173" s="225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167</v>
      </c>
      <c r="AU2173" s="20" t="s">
        <v>84</v>
      </c>
    </row>
    <row r="2174" s="2" customFormat="1">
      <c r="A2174" s="41"/>
      <c r="B2174" s="42"/>
      <c r="C2174" s="43"/>
      <c r="D2174" s="226" t="s">
        <v>168</v>
      </c>
      <c r="E2174" s="43"/>
      <c r="F2174" s="227" t="s">
        <v>1955</v>
      </c>
      <c r="G2174" s="43"/>
      <c r="H2174" s="43"/>
      <c r="I2174" s="223"/>
      <c r="J2174" s="43"/>
      <c r="K2174" s="43"/>
      <c r="L2174" s="47"/>
      <c r="M2174" s="224"/>
      <c r="N2174" s="225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20" t="s">
        <v>168</v>
      </c>
      <c r="AU2174" s="20" t="s">
        <v>84</v>
      </c>
    </row>
    <row r="2175" s="2" customFormat="1" ht="16.5" customHeight="1">
      <c r="A2175" s="41"/>
      <c r="B2175" s="42"/>
      <c r="C2175" s="208" t="s">
        <v>1956</v>
      </c>
      <c r="D2175" s="208" t="s">
        <v>160</v>
      </c>
      <c r="E2175" s="209" t="s">
        <v>1957</v>
      </c>
      <c r="F2175" s="210" t="s">
        <v>1958</v>
      </c>
      <c r="G2175" s="211" t="s">
        <v>105</v>
      </c>
      <c r="H2175" s="212">
        <v>8.0380000000000003</v>
      </c>
      <c r="I2175" s="213"/>
      <c r="J2175" s="214">
        <f>ROUND(I2175*H2175,2)</f>
        <v>0</v>
      </c>
      <c r="K2175" s="210" t="s">
        <v>164</v>
      </c>
      <c r="L2175" s="47"/>
      <c r="M2175" s="215" t="s">
        <v>19</v>
      </c>
      <c r="N2175" s="216" t="s">
        <v>45</v>
      </c>
      <c r="O2175" s="87"/>
      <c r="P2175" s="217">
        <f>O2175*H2175</f>
        <v>0</v>
      </c>
      <c r="Q2175" s="217">
        <v>0.00012</v>
      </c>
      <c r="R2175" s="217">
        <f>Q2175*H2175</f>
        <v>0.00096456000000000005</v>
      </c>
      <c r="S2175" s="217">
        <v>0</v>
      </c>
      <c r="T2175" s="218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19" t="s">
        <v>290</v>
      </c>
      <c r="AT2175" s="219" t="s">
        <v>160</v>
      </c>
      <c r="AU2175" s="219" t="s">
        <v>84</v>
      </c>
      <c r="AY2175" s="20" t="s">
        <v>158</v>
      </c>
      <c r="BE2175" s="220">
        <f>IF(N2175="základní",J2175,0)</f>
        <v>0</v>
      </c>
      <c r="BF2175" s="220">
        <f>IF(N2175="snížená",J2175,0)</f>
        <v>0</v>
      </c>
      <c r="BG2175" s="220">
        <f>IF(N2175="zákl. přenesená",J2175,0)</f>
        <v>0</v>
      </c>
      <c r="BH2175" s="220">
        <f>IF(N2175="sníž. přenesená",J2175,0)</f>
        <v>0</v>
      </c>
      <c r="BI2175" s="220">
        <f>IF(N2175="nulová",J2175,0)</f>
        <v>0</v>
      </c>
      <c r="BJ2175" s="20" t="s">
        <v>82</v>
      </c>
      <c r="BK2175" s="220">
        <f>ROUND(I2175*H2175,2)</f>
        <v>0</v>
      </c>
      <c r="BL2175" s="20" t="s">
        <v>290</v>
      </c>
      <c r="BM2175" s="219" t="s">
        <v>1959</v>
      </c>
    </row>
    <row r="2176" s="2" customFormat="1">
      <c r="A2176" s="41"/>
      <c r="B2176" s="42"/>
      <c r="C2176" s="43"/>
      <c r="D2176" s="221" t="s">
        <v>167</v>
      </c>
      <c r="E2176" s="43"/>
      <c r="F2176" s="222" t="s">
        <v>1958</v>
      </c>
      <c r="G2176" s="43"/>
      <c r="H2176" s="43"/>
      <c r="I2176" s="223"/>
      <c r="J2176" s="43"/>
      <c r="K2176" s="43"/>
      <c r="L2176" s="47"/>
      <c r="M2176" s="224"/>
      <c r="N2176" s="225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167</v>
      </c>
      <c r="AU2176" s="20" t="s">
        <v>84</v>
      </c>
    </row>
    <row r="2177" s="2" customFormat="1">
      <c r="A2177" s="41"/>
      <c r="B2177" s="42"/>
      <c r="C2177" s="43"/>
      <c r="D2177" s="226" t="s">
        <v>168</v>
      </c>
      <c r="E2177" s="43"/>
      <c r="F2177" s="227" t="s">
        <v>1960</v>
      </c>
      <c r="G2177" s="43"/>
      <c r="H2177" s="43"/>
      <c r="I2177" s="223"/>
      <c r="J2177" s="43"/>
      <c r="K2177" s="43"/>
      <c r="L2177" s="47"/>
      <c r="M2177" s="224"/>
      <c r="N2177" s="225"/>
      <c r="O2177" s="87"/>
      <c r="P2177" s="87"/>
      <c r="Q2177" s="87"/>
      <c r="R2177" s="87"/>
      <c r="S2177" s="87"/>
      <c r="T2177" s="88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T2177" s="20" t="s">
        <v>168</v>
      </c>
      <c r="AU2177" s="20" t="s">
        <v>84</v>
      </c>
    </row>
    <row r="2178" s="2" customFormat="1" ht="16.5" customHeight="1">
      <c r="A2178" s="41"/>
      <c r="B2178" s="42"/>
      <c r="C2178" s="208" t="s">
        <v>1961</v>
      </c>
      <c r="D2178" s="208" t="s">
        <v>160</v>
      </c>
      <c r="E2178" s="209" t="s">
        <v>1962</v>
      </c>
      <c r="F2178" s="210" t="s">
        <v>1963</v>
      </c>
      <c r="G2178" s="211" t="s">
        <v>387</v>
      </c>
      <c r="H2178" s="212">
        <v>1</v>
      </c>
      <c r="I2178" s="213"/>
      <c r="J2178" s="214">
        <f>ROUND(I2178*H2178,2)</f>
        <v>0</v>
      </c>
      <c r="K2178" s="210" t="s">
        <v>247</v>
      </c>
      <c r="L2178" s="47"/>
      <c r="M2178" s="215" t="s">
        <v>19</v>
      </c>
      <c r="N2178" s="216" t="s">
        <v>45</v>
      </c>
      <c r="O2178" s="87"/>
      <c r="P2178" s="217">
        <f>O2178*H2178</f>
        <v>0</v>
      </c>
      <c r="Q2178" s="217">
        <v>0</v>
      </c>
      <c r="R2178" s="217">
        <f>Q2178*H2178</f>
        <v>0</v>
      </c>
      <c r="S2178" s="217">
        <v>0</v>
      </c>
      <c r="T2178" s="218">
        <f>S2178*H2178</f>
        <v>0</v>
      </c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R2178" s="219" t="s">
        <v>290</v>
      </c>
      <c r="AT2178" s="219" t="s">
        <v>160</v>
      </c>
      <c r="AU2178" s="219" t="s">
        <v>84</v>
      </c>
      <c r="AY2178" s="20" t="s">
        <v>158</v>
      </c>
      <c r="BE2178" s="220">
        <f>IF(N2178="základní",J2178,0)</f>
        <v>0</v>
      </c>
      <c r="BF2178" s="220">
        <f>IF(N2178="snížená",J2178,0)</f>
        <v>0</v>
      </c>
      <c r="BG2178" s="220">
        <f>IF(N2178="zákl. přenesená",J2178,0)</f>
        <v>0</v>
      </c>
      <c r="BH2178" s="220">
        <f>IF(N2178="sníž. přenesená",J2178,0)</f>
        <v>0</v>
      </c>
      <c r="BI2178" s="220">
        <f>IF(N2178="nulová",J2178,0)</f>
        <v>0</v>
      </c>
      <c r="BJ2178" s="20" t="s">
        <v>82</v>
      </c>
      <c r="BK2178" s="220">
        <f>ROUND(I2178*H2178,2)</f>
        <v>0</v>
      </c>
      <c r="BL2178" s="20" t="s">
        <v>290</v>
      </c>
      <c r="BM2178" s="219" t="s">
        <v>1964</v>
      </c>
    </row>
    <row r="2179" s="2" customFormat="1">
      <c r="A2179" s="41"/>
      <c r="B2179" s="42"/>
      <c r="C2179" s="43"/>
      <c r="D2179" s="221" t="s">
        <v>167</v>
      </c>
      <c r="E2179" s="43"/>
      <c r="F2179" s="222" t="s">
        <v>1963</v>
      </c>
      <c r="G2179" s="43"/>
      <c r="H2179" s="43"/>
      <c r="I2179" s="223"/>
      <c r="J2179" s="43"/>
      <c r="K2179" s="43"/>
      <c r="L2179" s="47"/>
      <c r="M2179" s="224"/>
      <c r="N2179" s="225"/>
      <c r="O2179" s="87"/>
      <c r="P2179" s="87"/>
      <c r="Q2179" s="87"/>
      <c r="R2179" s="87"/>
      <c r="S2179" s="87"/>
      <c r="T2179" s="88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T2179" s="20" t="s">
        <v>167</v>
      </c>
      <c r="AU2179" s="20" t="s">
        <v>84</v>
      </c>
    </row>
    <row r="2180" s="13" customFormat="1">
      <c r="A2180" s="13"/>
      <c r="B2180" s="228"/>
      <c r="C2180" s="229"/>
      <c r="D2180" s="221" t="s">
        <v>170</v>
      </c>
      <c r="E2180" s="230" t="s">
        <v>19</v>
      </c>
      <c r="F2180" s="231" t="s">
        <v>974</v>
      </c>
      <c r="G2180" s="229"/>
      <c r="H2180" s="230" t="s">
        <v>19</v>
      </c>
      <c r="I2180" s="232"/>
      <c r="J2180" s="229"/>
      <c r="K2180" s="229"/>
      <c r="L2180" s="233"/>
      <c r="M2180" s="234"/>
      <c r="N2180" s="235"/>
      <c r="O2180" s="235"/>
      <c r="P2180" s="235"/>
      <c r="Q2180" s="235"/>
      <c r="R2180" s="235"/>
      <c r="S2180" s="235"/>
      <c r="T2180" s="236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37" t="s">
        <v>170</v>
      </c>
      <c r="AU2180" s="237" t="s">
        <v>84</v>
      </c>
      <c r="AV2180" s="13" t="s">
        <v>82</v>
      </c>
      <c r="AW2180" s="13" t="s">
        <v>35</v>
      </c>
      <c r="AX2180" s="13" t="s">
        <v>74</v>
      </c>
      <c r="AY2180" s="237" t="s">
        <v>158</v>
      </c>
    </row>
    <row r="2181" s="14" customFormat="1">
      <c r="A2181" s="14"/>
      <c r="B2181" s="238"/>
      <c r="C2181" s="239"/>
      <c r="D2181" s="221" t="s">
        <v>170</v>
      </c>
      <c r="E2181" s="240" t="s">
        <v>19</v>
      </c>
      <c r="F2181" s="241" t="s">
        <v>1965</v>
      </c>
      <c r="G2181" s="239"/>
      <c r="H2181" s="242">
        <v>1</v>
      </c>
      <c r="I2181" s="243"/>
      <c r="J2181" s="239"/>
      <c r="K2181" s="239"/>
      <c r="L2181" s="244"/>
      <c r="M2181" s="245"/>
      <c r="N2181" s="246"/>
      <c r="O2181" s="246"/>
      <c r="P2181" s="246"/>
      <c r="Q2181" s="246"/>
      <c r="R2181" s="246"/>
      <c r="S2181" s="246"/>
      <c r="T2181" s="247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48" t="s">
        <v>170</v>
      </c>
      <c r="AU2181" s="248" t="s">
        <v>84</v>
      </c>
      <c r="AV2181" s="14" t="s">
        <v>84</v>
      </c>
      <c r="AW2181" s="14" t="s">
        <v>35</v>
      </c>
      <c r="AX2181" s="14" t="s">
        <v>74</v>
      </c>
      <c r="AY2181" s="248" t="s">
        <v>158</v>
      </c>
    </row>
    <row r="2182" s="15" customFormat="1">
      <c r="A2182" s="15"/>
      <c r="B2182" s="249"/>
      <c r="C2182" s="250"/>
      <c r="D2182" s="221" t="s">
        <v>170</v>
      </c>
      <c r="E2182" s="251" t="s">
        <v>19</v>
      </c>
      <c r="F2182" s="252" t="s">
        <v>175</v>
      </c>
      <c r="G2182" s="250"/>
      <c r="H2182" s="253">
        <v>1</v>
      </c>
      <c r="I2182" s="254"/>
      <c r="J2182" s="250"/>
      <c r="K2182" s="250"/>
      <c r="L2182" s="255"/>
      <c r="M2182" s="256"/>
      <c r="N2182" s="257"/>
      <c r="O2182" s="257"/>
      <c r="P2182" s="257"/>
      <c r="Q2182" s="257"/>
      <c r="R2182" s="257"/>
      <c r="S2182" s="257"/>
      <c r="T2182" s="258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59" t="s">
        <v>170</v>
      </c>
      <c r="AU2182" s="259" t="s">
        <v>84</v>
      </c>
      <c r="AV2182" s="15" t="s">
        <v>165</v>
      </c>
      <c r="AW2182" s="15" t="s">
        <v>35</v>
      </c>
      <c r="AX2182" s="15" t="s">
        <v>82</v>
      </c>
      <c r="AY2182" s="259" t="s">
        <v>158</v>
      </c>
    </row>
    <row r="2183" s="12" customFormat="1" ht="22.8" customHeight="1">
      <c r="A2183" s="12"/>
      <c r="B2183" s="192"/>
      <c r="C2183" s="193"/>
      <c r="D2183" s="194" t="s">
        <v>73</v>
      </c>
      <c r="E2183" s="206" t="s">
        <v>1966</v>
      </c>
      <c r="F2183" s="206" t="s">
        <v>1967</v>
      </c>
      <c r="G2183" s="193"/>
      <c r="H2183" s="193"/>
      <c r="I2183" s="196"/>
      <c r="J2183" s="207">
        <f>BK2183</f>
        <v>0</v>
      </c>
      <c r="K2183" s="193"/>
      <c r="L2183" s="198"/>
      <c r="M2183" s="199"/>
      <c r="N2183" s="200"/>
      <c r="O2183" s="200"/>
      <c r="P2183" s="201">
        <f>SUM(P2184:P2288)</f>
        <v>0</v>
      </c>
      <c r="Q2183" s="200"/>
      <c r="R2183" s="201">
        <f>SUM(R2184:R2288)</f>
        <v>1.4512629599999998</v>
      </c>
      <c r="S2183" s="200"/>
      <c r="T2183" s="202">
        <f>SUM(T2184:T2288)</f>
        <v>0.40312859999999995</v>
      </c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R2183" s="203" t="s">
        <v>84</v>
      </c>
      <c r="AT2183" s="204" t="s">
        <v>73</v>
      </c>
      <c r="AU2183" s="204" t="s">
        <v>82</v>
      </c>
      <c r="AY2183" s="203" t="s">
        <v>158</v>
      </c>
      <c r="BK2183" s="205">
        <f>SUM(BK2184:BK2288)</f>
        <v>0</v>
      </c>
    </row>
    <row r="2184" s="2" customFormat="1" ht="16.5" customHeight="1">
      <c r="A2184" s="41"/>
      <c r="B2184" s="42"/>
      <c r="C2184" s="208" t="s">
        <v>1968</v>
      </c>
      <c r="D2184" s="208" t="s">
        <v>160</v>
      </c>
      <c r="E2184" s="209" t="s">
        <v>1969</v>
      </c>
      <c r="F2184" s="210" t="s">
        <v>1970</v>
      </c>
      <c r="G2184" s="211" t="s">
        <v>105</v>
      </c>
      <c r="H2184" s="212">
        <v>2687.5239999999999</v>
      </c>
      <c r="I2184" s="213"/>
      <c r="J2184" s="214">
        <f>ROUND(I2184*H2184,2)</f>
        <v>0</v>
      </c>
      <c r="K2184" s="210" t="s">
        <v>164</v>
      </c>
      <c r="L2184" s="47"/>
      <c r="M2184" s="215" t="s">
        <v>19</v>
      </c>
      <c r="N2184" s="216" t="s">
        <v>45</v>
      </c>
      <c r="O2184" s="87"/>
      <c r="P2184" s="217">
        <f>O2184*H2184</f>
        <v>0</v>
      </c>
      <c r="Q2184" s="217">
        <v>0</v>
      </c>
      <c r="R2184" s="217">
        <f>Q2184*H2184</f>
        <v>0</v>
      </c>
      <c r="S2184" s="217">
        <v>0.00014999999999999999</v>
      </c>
      <c r="T2184" s="218">
        <f>S2184*H2184</f>
        <v>0.40312859999999995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19" t="s">
        <v>290</v>
      </c>
      <c r="AT2184" s="219" t="s">
        <v>160</v>
      </c>
      <c r="AU2184" s="219" t="s">
        <v>84</v>
      </c>
      <c r="AY2184" s="20" t="s">
        <v>158</v>
      </c>
      <c r="BE2184" s="220">
        <f>IF(N2184="základní",J2184,0)</f>
        <v>0</v>
      </c>
      <c r="BF2184" s="220">
        <f>IF(N2184="snížená",J2184,0)</f>
        <v>0</v>
      </c>
      <c r="BG2184" s="220">
        <f>IF(N2184="zákl. přenesená",J2184,0)</f>
        <v>0</v>
      </c>
      <c r="BH2184" s="220">
        <f>IF(N2184="sníž. přenesená",J2184,0)</f>
        <v>0</v>
      </c>
      <c r="BI2184" s="220">
        <f>IF(N2184="nulová",J2184,0)</f>
        <v>0</v>
      </c>
      <c r="BJ2184" s="20" t="s">
        <v>82</v>
      </c>
      <c r="BK2184" s="220">
        <f>ROUND(I2184*H2184,2)</f>
        <v>0</v>
      </c>
      <c r="BL2184" s="20" t="s">
        <v>290</v>
      </c>
      <c r="BM2184" s="219" t="s">
        <v>1971</v>
      </c>
    </row>
    <row r="2185" s="2" customFormat="1">
      <c r="A2185" s="41"/>
      <c r="B2185" s="42"/>
      <c r="C2185" s="43"/>
      <c r="D2185" s="221" t="s">
        <v>167</v>
      </c>
      <c r="E2185" s="43"/>
      <c r="F2185" s="222" t="s">
        <v>1970</v>
      </c>
      <c r="G2185" s="43"/>
      <c r="H2185" s="43"/>
      <c r="I2185" s="223"/>
      <c r="J2185" s="43"/>
      <c r="K2185" s="43"/>
      <c r="L2185" s="47"/>
      <c r="M2185" s="224"/>
      <c r="N2185" s="225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167</v>
      </c>
      <c r="AU2185" s="20" t="s">
        <v>84</v>
      </c>
    </row>
    <row r="2186" s="2" customFormat="1">
      <c r="A2186" s="41"/>
      <c r="B2186" s="42"/>
      <c r="C2186" s="43"/>
      <c r="D2186" s="226" t="s">
        <v>168</v>
      </c>
      <c r="E2186" s="43"/>
      <c r="F2186" s="227" t="s">
        <v>1972</v>
      </c>
      <c r="G2186" s="43"/>
      <c r="H2186" s="43"/>
      <c r="I2186" s="223"/>
      <c r="J2186" s="43"/>
      <c r="K2186" s="43"/>
      <c r="L2186" s="47"/>
      <c r="M2186" s="224"/>
      <c r="N2186" s="225"/>
      <c r="O2186" s="87"/>
      <c r="P2186" s="87"/>
      <c r="Q2186" s="87"/>
      <c r="R2186" s="87"/>
      <c r="S2186" s="87"/>
      <c r="T2186" s="88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T2186" s="20" t="s">
        <v>168</v>
      </c>
      <c r="AU2186" s="20" t="s">
        <v>84</v>
      </c>
    </row>
    <row r="2187" s="13" customFormat="1">
      <c r="A2187" s="13"/>
      <c r="B2187" s="228"/>
      <c r="C2187" s="229"/>
      <c r="D2187" s="221" t="s">
        <v>170</v>
      </c>
      <c r="E2187" s="230" t="s">
        <v>19</v>
      </c>
      <c r="F2187" s="231" t="s">
        <v>563</v>
      </c>
      <c r="G2187" s="229"/>
      <c r="H2187" s="230" t="s">
        <v>19</v>
      </c>
      <c r="I2187" s="232"/>
      <c r="J2187" s="229"/>
      <c r="K2187" s="229"/>
      <c r="L2187" s="233"/>
      <c r="M2187" s="234"/>
      <c r="N2187" s="235"/>
      <c r="O2187" s="235"/>
      <c r="P2187" s="235"/>
      <c r="Q2187" s="235"/>
      <c r="R2187" s="235"/>
      <c r="S2187" s="235"/>
      <c r="T2187" s="236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37" t="s">
        <v>170</v>
      </c>
      <c r="AU2187" s="237" t="s">
        <v>84</v>
      </c>
      <c r="AV2187" s="13" t="s">
        <v>82</v>
      </c>
      <c r="AW2187" s="13" t="s">
        <v>35</v>
      </c>
      <c r="AX2187" s="13" t="s">
        <v>74</v>
      </c>
      <c r="AY2187" s="237" t="s">
        <v>158</v>
      </c>
    </row>
    <row r="2188" s="13" customFormat="1">
      <c r="A2188" s="13"/>
      <c r="B2188" s="228"/>
      <c r="C2188" s="229"/>
      <c r="D2188" s="221" t="s">
        <v>170</v>
      </c>
      <c r="E2188" s="230" t="s">
        <v>19</v>
      </c>
      <c r="F2188" s="231" t="s">
        <v>1973</v>
      </c>
      <c r="G2188" s="229"/>
      <c r="H2188" s="230" t="s">
        <v>19</v>
      </c>
      <c r="I2188" s="232"/>
      <c r="J2188" s="229"/>
      <c r="K2188" s="229"/>
      <c r="L2188" s="233"/>
      <c r="M2188" s="234"/>
      <c r="N2188" s="235"/>
      <c r="O2188" s="235"/>
      <c r="P2188" s="235"/>
      <c r="Q2188" s="235"/>
      <c r="R2188" s="235"/>
      <c r="S2188" s="235"/>
      <c r="T2188" s="236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7" t="s">
        <v>170</v>
      </c>
      <c r="AU2188" s="237" t="s">
        <v>84</v>
      </c>
      <c r="AV2188" s="13" t="s">
        <v>82</v>
      </c>
      <c r="AW2188" s="13" t="s">
        <v>35</v>
      </c>
      <c r="AX2188" s="13" t="s">
        <v>74</v>
      </c>
      <c r="AY2188" s="237" t="s">
        <v>158</v>
      </c>
    </row>
    <row r="2189" s="13" customFormat="1">
      <c r="A2189" s="13"/>
      <c r="B2189" s="228"/>
      <c r="C2189" s="229"/>
      <c r="D2189" s="221" t="s">
        <v>170</v>
      </c>
      <c r="E2189" s="230" t="s">
        <v>19</v>
      </c>
      <c r="F2189" s="231" t="s">
        <v>565</v>
      </c>
      <c r="G2189" s="229"/>
      <c r="H2189" s="230" t="s">
        <v>19</v>
      </c>
      <c r="I2189" s="232"/>
      <c r="J2189" s="229"/>
      <c r="K2189" s="229"/>
      <c r="L2189" s="233"/>
      <c r="M2189" s="234"/>
      <c r="N2189" s="235"/>
      <c r="O2189" s="235"/>
      <c r="P2189" s="235"/>
      <c r="Q2189" s="235"/>
      <c r="R2189" s="235"/>
      <c r="S2189" s="235"/>
      <c r="T2189" s="236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37" t="s">
        <v>170</v>
      </c>
      <c r="AU2189" s="237" t="s">
        <v>84</v>
      </c>
      <c r="AV2189" s="13" t="s">
        <v>82</v>
      </c>
      <c r="AW2189" s="13" t="s">
        <v>35</v>
      </c>
      <c r="AX2189" s="13" t="s">
        <v>74</v>
      </c>
      <c r="AY2189" s="237" t="s">
        <v>158</v>
      </c>
    </row>
    <row r="2190" s="14" customFormat="1">
      <c r="A2190" s="14"/>
      <c r="B2190" s="238"/>
      <c r="C2190" s="239"/>
      <c r="D2190" s="221" t="s">
        <v>170</v>
      </c>
      <c r="E2190" s="240" t="s">
        <v>19</v>
      </c>
      <c r="F2190" s="241" t="s">
        <v>1974</v>
      </c>
      <c r="G2190" s="239"/>
      <c r="H2190" s="242">
        <v>45.509999999999998</v>
      </c>
      <c r="I2190" s="243"/>
      <c r="J2190" s="239"/>
      <c r="K2190" s="239"/>
      <c r="L2190" s="244"/>
      <c r="M2190" s="245"/>
      <c r="N2190" s="246"/>
      <c r="O2190" s="246"/>
      <c r="P2190" s="246"/>
      <c r="Q2190" s="246"/>
      <c r="R2190" s="246"/>
      <c r="S2190" s="246"/>
      <c r="T2190" s="247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48" t="s">
        <v>170</v>
      </c>
      <c r="AU2190" s="248" t="s">
        <v>84</v>
      </c>
      <c r="AV2190" s="14" t="s">
        <v>84</v>
      </c>
      <c r="AW2190" s="14" t="s">
        <v>35</v>
      </c>
      <c r="AX2190" s="14" t="s">
        <v>74</v>
      </c>
      <c r="AY2190" s="248" t="s">
        <v>158</v>
      </c>
    </row>
    <row r="2191" s="14" customFormat="1">
      <c r="A2191" s="14"/>
      <c r="B2191" s="238"/>
      <c r="C2191" s="239"/>
      <c r="D2191" s="221" t="s">
        <v>170</v>
      </c>
      <c r="E2191" s="240" t="s">
        <v>19</v>
      </c>
      <c r="F2191" s="241" t="s">
        <v>636</v>
      </c>
      <c r="G2191" s="239"/>
      <c r="H2191" s="242">
        <v>-1.575</v>
      </c>
      <c r="I2191" s="243"/>
      <c r="J2191" s="239"/>
      <c r="K2191" s="239"/>
      <c r="L2191" s="244"/>
      <c r="M2191" s="245"/>
      <c r="N2191" s="246"/>
      <c r="O2191" s="246"/>
      <c r="P2191" s="246"/>
      <c r="Q2191" s="246"/>
      <c r="R2191" s="246"/>
      <c r="S2191" s="246"/>
      <c r="T2191" s="247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8" t="s">
        <v>170</v>
      </c>
      <c r="AU2191" s="248" t="s">
        <v>84</v>
      </c>
      <c r="AV2191" s="14" t="s">
        <v>84</v>
      </c>
      <c r="AW2191" s="14" t="s">
        <v>35</v>
      </c>
      <c r="AX2191" s="14" t="s">
        <v>74</v>
      </c>
      <c r="AY2191" s="248" t="s">
        <v>158</v>
      </c>
    </row>
    <row r="2192" s="14" customFormat="1">
      <c r="A2192" s="14"/>
      <c r="B2192" s="238"/>
      <c r="C2192" s="239"/>
      <c r="D2192" s="221" t="s">
        <v>170</v>
      </c>
      <c r="E2192" s="240" t="s">
        <v>19</v>
      </c>
      <c r="F2192" s="241" t="s">
        <v>1975</v>
      </c>
      <c r="G2192" s="239"/>
      <c r="H2192" s="242">
        <v>-9.8499999999999996</v>
      </c>
      <c r="I2192" s="243"/>
      <c r="J2192" s="239"/>
      <c r="K2192" s="239"/>
      <c r="L2192" s="244"/>
      <c r="M2192" s="245"/>
      <c r="N2192" s="246"/>
      <c r="O2192" s="246"/>
      <c r="P2192" s="246"/>
      <c r="Q2192" s="246"/>
      <c r="R2192" s="246"/>
      <c r="S2192" s="246"/>
      <c r="T2192" s="247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8" t="s">
        <v>170</v>
      </c>
      <c r="AU2192" s="248" t="s">
        <v>84</v>
      </c>
      <c r="AV2192" s="14" t="s">
        <v>84</v>
      </c>
      <c r="AW2192" s="14" t="s">
        <v>35</v>
      </c>
      <c r="AX2192" s="14" t="s">
        <v>74</v>
      </c>
      <c r="AY2192" s="248" t="s">
        <v>158</v>
      </c>
    </row>
    <row r="2193" s="16" customFormat="1">
      <c r="A2193" s="16"/>
      <c r="B2193" s="261"/>
      <c r="C2193" s="262"/>
      <c r="D2193" s="221" t="s">
        <v>170</v>
      </c>
      <c r="E2193" s="263" t="s">
        <v>19</v>
      </c>
      <c r="F2193" s="264" t="s">
        <v>187</v>
      </c>
      <c r="G2193" s="262"/>
      <c r="H2193" s="265">
        <v>34.084999999999994</v>
      </c>
      <c r="I2193" s="266"/>
      <c r="J2193" s="262"/>
      <c r="K2193" s="262"/>
      <c r="L2193" s="267"/>
      <c r="M2193" s="268"/>
      <c r="N2193" s="269"/>
      <c r="O2193" s="269"/>
      <c r="P2193" s="269"/>
      <c r="Q2193" s="269"/>
      <c r="R2193" s="269"/>
      <c r="S2193" s="269"/>
      <c r="T2193" s="270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T2193" s="271" t="s">
        <v>170</v>
      </c>
      <c r="AU2193" s="271" t="s">
        <v>84</v>
      </c>
      <c r="AV2193" s="16" t="s">
        <v>188</v>
      </c>
      <c r="AW2193" s="16" t="s">
        <v>35</v>
      </c>
      <c r="AX2193" s="16" t="s">
        <v>74</v>
      </c>
      <c r="AY2193" s="271" t="s">
        <v>158</v>
      </c>
    </row>
    <row r="2194" s="13" customFormat="1">
      <c r="A2194" s="13"/>
      <c r="B2194" s="228"/>
      <c r="C2194" s="229"/>
      <c r="D2194" s="221" t="s">
        <v>170</v>
      </c>
      <c r="E2194" s="230" t="s">
        <v>19</v>
      </c>
      <c r="F2194" s="231" t="s">
        <v>568</v>
      </c>
      <c r="G2194" s="229"/>
      <c r="H2194" s="230" t="s">
        <v>19</v>
      </c>
      <c r="I2194" s="232"/>
      <c r="J2194" s="229"/>
      <c r="K2194" s="229"/>
      <c r="L2194" s="233"/>
      <c r="M2194" s="234"/>
      <c r="N2194" s="235"/>
      <c r="O2194" s="235"/>
      <c r="P2194" s="235"/>
      <c r="Q2194" s="235"/>
      <c r="R2194" s="235"/>
      <c r="S2194" s="235"/>
      <c r="T2194" s="236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7" t="s">
        <v>170</v>
      </c>
      <c r="AU2194" s="237" t="s">
        <v>84</v>
      </c>
      <c r="AV2194" s="13" t="s">
        <v>82</v>
      </c>
      <c r="AW2194" s="13" t="s">
        <v>35</v>
      </c>
      <c r="AX2194" s="13" t="s">
        <v>74</v>
      </c>
      <c r="AY2194" s="237" t="s">
        <v>158</v>
      </c>
    </row>
    <row r="2195" s="14" customFormat="1">
      <c r="A2195" s="14"/>
      <c r="B2195" s="238"/>
      <c r="C2195" s="239"/>
      <c r="D2195" s="221" t="s">
        <v>170</v>
      </c>
      <c r="E2195" s="240" t="s">
        <v>19</v>
      </c>
      <c r="F2195" s="241" t="s">
        <v>1976</v>
      </c>
      <c r="G2195" s="239"/>
      <c r="H2195" s="242">
        <v>62.715000000000003</v>
      </c>
      <c r="I2195" s="243"/>
      <c r="J2195" s="239"/>
      <c r="K2195" s="239"/>
      <c r="L2195" s="244"/>
      <c r="M2195" s="245"/>
      <c r="N2195" s="246"/>
      <c r="O2195" s="246"/>
      <c r="P2195" s="246"/>
      <c r="Q2195" s="246"/>
      <c r="R2195" s="246"/>
      <c r="S2195" s="246"/>
      <c r="T2195" s="247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8" t="s">
        <v>170</v>
      </c>
      <c r="AU2195" s="248" t="s">
        <v>84</v>
      </c>
      <c r="AV2195" s="14" t="s">
        <v>84</v>
      </c>
      <c r="AW2195" s="14" t="s">
        <v>35</v>
      </c>
      <c r="AX2195" s="14" t="s">
        <v>74</v>
      </c>
      <c r="AY2195" s="248" t="s">
        <v>158</v>
      </c>
    </row>
    <row r="2196" s="14" customFormat="1">
      <c r="A2196" s="14"/>
      <c r="B2196" s="238"/>
      <c r="C2196" s="239"/>
      <c r="D2196" s="221" t="s">
        <v>170</v>
      </c>
      <c r="E2196" s="240" t="s">
        <v>19</v>
      </c>
      <c r="F2196" s="241" t="s">
        <v>639</v>
      </c>
      <c r="G2196" s="239"/>
      <c r="H2196" s="242">
        <v>-2.9249999999999998</v>
      </c>
      <c r="I2196" s="243"/>
      <c r="J2196" s="239"/>
      <c r="K2196" s="239"/>
      <c r="L2196" s="244"/>
      <c r="M2196" s="245"/>
      <c r="N2196" s="246"/>
      <c r="O2196" s="246"/>
      <c r="P2196" s="246"/>
      <c r="Q2196" s="246"/>
      <c r="R2196" s="246"/>
      <c r="S2196" s="246"/>
      <c r="T2196" s="247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8" t="s">
        <v>170</v>
      </c>
      <c r="AU2196" s="248" t="s">
        <v>84</v>
      </c>
      <c r="AV2196" s="14" t="s">
        <v>84</v>
      </c>
      <c r="AW2196" s="14" t="s">
        <v>35</v>
      </c>
      <c r="AX2196" s="14" t="s">
        <v>74</v>
      </c>
      <c r="AY2196" s="248" t="s">
        <v>158</v>
      </c>
    </row>
    <row r="2197" s="14" customFormat="1">
      <c r="A2197" s="14"/>
      <c r="B2197" s="238"/>
      <c r="C2197" s="239"/>
      <c r="D2197" s="221" t="s">
        <v>170</v>
      </c>
      <c r="E2197" s="240" t="s">
        <v>19</v>
      </c>
      <c r="F2197" s="241" t="s">
        <v>1977</v>
      </c>
      <c r="G2197" s="239"/>
      <c r="H2197" s="242">
        <v>-8.5</v>
      </c>
      <c r="I2197" s="243"/>
      <c r="J2197" s="239"/>
      <c r="K2197" s="239"/>
      <c r="L2197" s="244"/>
      <c r="M2197" s="245"/>
      <c r="N2197" s="246"/>
      <c r="O2197" s="246"/>
      <c r="P2197" s="246"/>
      <c r="Q2197" s="246"/>
      <c r="R2197" s="246"/>
      <c r="S2197" s="246"/>
      <c r="T2197" s="247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48" t="s">
        <v>170</v>
      </c>
      <c r="AU2197" s="248" t="s">
        <v>84</v>
      </c>
      <c r="AV2197" s="14" t="s">
        <v>84</v>
      </c>
      <c r="AW2197" s="14" t="s">
        <v>35</v>
      </c>
      <c r="AX2197" s="14" t="s">
        <v>74</v>
      </c>
      <c r="AY2197" s="248" t="s">
        <v>158</v>
      </c>
    </row>
    <row r="2198" s="16" customFormat="1">
      <c r="A2198" s="16"/>
      <c r="B2198" s="261"/>
      <c r="C2198" s="262"/>
      <c r="D2198" s="221" t="s">
        <v>170</v>
      </c>
      <c r="E2198" s="263" t="s">
        <v>19</v>
      </c>
      <c r="F2198" s="264" t="s">
        <v>187</v>
      </c>
      <c r="G2198" s="262"/>
      <c r="H2198" s="265">
        <v>51.290000000000006</v>
      </c>
      <c r="I2198" s="266"/>
      <c r="J2198" s="262"/>
      <c r="K2198" s="262"/>
      <c r="L2198" s="267"/>
      <c r="M2198" s="268"/>
      <c r="N2198" s="269"/>
      <c r="O2198" s="269"/>
      <c r="P2198" s="269"/>
      <c r="Q2198" s="269"/>
      <c r="R2198" s="269"/>
      <c r="S2198" s="269"/>
      <c r="T2198" s="270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T2198" s="271" t="s">
        <v>170</v>
      </c>
      <c r="AU2198" s="271" t="s">
        <v>84</v>
      </c>
      <c r="AV2198" s="16" t="s">
        <v>188</v>
      </c>
      <c r="AW2198" s="16" t="s">
        <v>35</v>
      </c>
      <c r="AX2198" s="16" t="s">
        <v>74</v>
      </c>
      <c r="AY2198" s="271" t="s">
        <v>158</v>
      </c>
    </row>
    <row r="2199" s="13" customFormat="1">
      <c r="A2199" s="13"/>
      <c r="B2199" s="228"/>
      <c r="C2199" s="229"/>
      <c r="D2199" s="221" t="s">
        <v>170</v>
      </c>
      <c r="E2199" s="230" t="s">
        <v>19</v>
      </c>
      <c r="F2199" s="231" t="s">
        <v>1978</v>
      </c>
      <c r="G2199" s="229"/>
      <c r="H2199" s="230" t="s">
        <v>19</v>
      </c>
      <c r="I2199" s="232"/>
      <c r="J2199" s="229"/>
      <c r="K2199" s="229"/>
      <c r="L2199" s="233"/>
      <c r="M2199" s="234"/>
      <c r="N2199" s="235"/>
      <c r="O2199" s="235"/>
      <c r="P2199" s="235"/>
      <c r="Q2199" s="235"/>
      <c r="R2199" s="235"/>
      <c r="S2199" s="235"/>
      <c r="T2199" s="236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7" t="s">
        <v>170</v>
      </c>
      <c r="AU2199" s="237" t="s">
        <v>84</v>
      </c>
      <c r="AV2199" s="13" t="s">
        <v>82</v>
      </c>
      <c r="AW2199" s="13" t="s">
        <v>35</v>
      </c>
      <c r="AX2199" s="13" t="s">
        <v>74</v>
      </c>
      <c r="AY2199" s="237" t="s">
        <v>158</v>
      </c>
    </row>
    <row r="2200" s="14" customFormat="1">
      <c r="A2200" s="14"/>
      <c r="B2200" s="238"/>
      <c r="C2200" s="239"/>
      <c r="D2200" s="221" t="s">
        <v>170</v>
      </c>
      <c r="E2200" s="240" t="s">
        <v>19</v>
      </c>
      <c r="F2200" s="241" t="s">
        <v>1979</v>
      </c>
      <c r="G2200" s="239"/>
      <c r="H2200" s="242">
        <v>42.079999999999998</v>
      </c>
      <c r="I2200" s="243"/>
      <c r="J2200" s="239"/>
      <c r="K2200" s="239"/>
      <c r="L2200" s="244"/>
      <c r="M2200" s="245"/>
      <c r="N2200" s="246"/>
      <c r="O2200" s="246"/>
      <c r="P2200" s="246"/>
      <c r="Q2200" s="246"/>
      <c r="R2200" s="246"/>
      <c r="S2200" s="246"/>
      <c r="T2200" s="247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48" t="s">
        <v>170</v>
      </c>
      <c r="AU2200" s="248" t="s">
        <v>84</v>
      </c>
      <c r="AV2200" s="14" t="s">
        <v>84</v>
      </c>
      <c r="AW2200" s="14" t="s">
        <v>35</v>
      </c>
      <c r="AX2200" s="14" t="s">
        <v>74</v>
      </c>
      <c r="AY2200" s="248" t="s">
        <v>158</v>
      </c>
    </row>
    <row r="2201" s="14" customFormat="1">
      <c r="A2201" s="14"/>
      <c r="B2201" s="238"/>
      <c r="C2201" s="239"/>
      <c r="D2201" s="221" t="s">
        <v>170</v>
      </c>
      <c r="E2201" s="240" t="s">
        <v>19</v>
      </c>
      <c r="F2201" s="241" t="s">
        <v>1980</v>
      </c>
      <c r="G2201" s="239"/>
      <c r="H2201" s="242">
        <v>3</v>
      </c>
      <c r="I2201" s="243"/>
      <c r="J2201" s="239"/>
      <c r="K2201" s="239"/>
      <c r="L2201" s="244"/>
      <c r="M2201" s="245"/>
      <c r="N2201" s="246"/>
      <c r="O2201" s="246"/>
      <c r="P2201" s="246"/>
      <c r="Q2201" s="246"/>
      <c r="R2201" s="246"/>
      <c r="S2201" s="246"/>
      <c r="T2201" s="247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48" t="s">
        <v>170</v>
      </c>
      <c r="AU2201" s="248" t="s">
        <v>84</v>
      </c>
      <c r="AV2201" s="14" t="s">
        <v>84</v>
      </c>
      <c r="AW2201" s="14" t="s">
        <v>35</v>
      </c>
      <c r="AX2201" s="14" t="s">
        <v>74</v>
      </c>
      <c r="AY2201" s="248" t="s">
        <v>158</v>
      </c>
    </row>
    <row r="2202" s="14" customFormat="1">
      <c r="A2202" s="14"/>
      <c r="B2202" s="238"/>
      <c r="C2202" s="239"/>
      <c r="D2202" s="221" t="s">
        <v>170</v>
      </c>
      <c r="E2202" s="240" t="s">
        <v>19</v>
      </c>
      <c r="F2202" s="241" t="s">
        <v>646</v>
      </c>
      <c r="G2202" s="239"/>
      <c r="H2202" s="242">
        <v>-0.95999999999999996</v>
      </c>
      <c r="I2202" s="243"/>
      <c r="J2202" s="239"/>
      <c r="K2202" s="239"/>
      <c r="L2202" s="244"/>
      <c r="M2202" s="245"/>
      <c r="N2202" s="246"/>
      <c r="O2202" s="246"/>
      <c r="P2202" s="246"/>
      <c r="Q2202" s="246"/>
      <c r="R2202" s="246"/>
      <c r="S2202" s="246"/>
      <c r="T2202" s="247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48" t="s">
        <v>170</v>
      </c>
      <c r="AU2202" s="248" t="s">
        <v>84</v>
      </c>
      <c r="AV2202" s="14" t="s">
        <v>84</v>
      </c>
      <c r="AW2202" s="14" t="s">
        <v>35</v>
      </c>
      <c r="AX2202" s="14" t="s">
        <v>74</v>
      </c>
      <c r="AY2202" s="248" t="s">
        <v>158</v>
      </c>
    </row>
    <row r="2203" s="16" customFormat="1">
      <c r="A2203" s="16"/>
      <c r="B2203" s="261"/>
      <c r="C2203" s="262"/>
      <c r="D2203" s="221" t="s">
        <v>170</v>
      </c>
      <c r="E2203" s="263" t="s">
        <v>19</v>
      </c>
      <c r="F2203" s="264" t="s">
        <v>187</v>
      </c>
      <c r="G2203" s="262"/>
      <c r="H2203" s="265">
        <v>44.119999999999997</v>
      </c>
      <c r="I2203" s="266"/>
      <c r="J2203" s="262"/>
      <c r="K2203" s="262"/>
      <c r="L2203" s="267"/>
      <c r="M2203" s="268"/>
      <c r="N2203" s="269"/>
      <c r="O2203" s="269"/>
      <c r="P2203" s="269"/>
      <c r="Q2203" s="269"/>
      <c r="R2203" s="269"/>
      <c r="S2203" s="269"/>
      <c r="T2203" s="270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T2203" s="271" t="s">
        <v>170</v>
      </c>
      <c r="AU2203" s="271" t="s">
        <v>84</v>
      </c>
      <c r="AV2203" s="16" t="s">
        <v>188</v>
      </c>
      <c r="AW2203" s="16" t="s">
        <v>35</v>
      </c>
      <c r="AX2203" s="16" t="s">
        <v>74</v>
      </c>
      <c r="AY2203" s="271" t="s">
        <v>158</v>
      </c>
    </row>
    <row r="2204" s="13" customFormat="1">
      <c r="A2204" s="13"/>
      <c r="B2204" s="228"/>
      <c r="C2204" s="229"/>
      <c r="D2204" s="221" t="s">
        <v>170</v>
      </c>
      <c r="E2204" s="230" t="s">
        <v>19</v>
      </c>
      <c r="F2204" s="231" t="s">
        <v>575</v>
      </c>
      <c r="G2204" s="229"/>
      <c r="H2204" s="230" t="s">
        <v>19</v>
      </c>
      <c r="I2204" s="232"/>
      <c r="J2204" s="229"/>
      <c r="K2204" s="229"/>
      <c r="L2204" s="233"/>
      <c r="M2204" s="234"/>
      <c r="N2204" s="235"/>
      <c r="O2204" s="235"/>
      <c r="P2204" s="235"/>
      <c r="Q2204" s="235"/>
      <c r="R2204" s="235"/>
      <c r="S2204" s="235"/>
      <c r="T2204" s="236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7" t="s">
        <v>170</v>
      </c>
      <c r="AU2204" s="237" t="s">
        <v>84</v>
      </c>
      <c r="AV2204" s="13" t="s">
        <v>82</v>
      </c>
      <c r="AW2204" s="13" t="s">
        <v>35</v>
      </c>
      <c r="AX2204" s="13" t="s">
        <v>74</v>
      </c>
      <c r="AY2204" s="237" t="s">
        <v>158</v>
      </c>
    </row>
    <row r="2205" s="14" customFormat="1">
      <c r="A2205" s="14"/>
      <c r="B2205" s="238"/>
      <c r="C2205" s="239"/>
      <c r="D2205" s="221" t="s">
        <v>170</v>
      </c>
      <c r="E2205" s="240" t="s">
        <v>19</v>
      </c>
      <c r="F2205" s="241" t="s">
        <v>1981</v>
      </c>
      <c r="G2205" s="239"/>
      <c r="H2205" s="242">
        <v>56.240000000000002</v>
      </c>
      <c r="I2205" s="243"/>
      <c r="J2205" s="239"/>
      <c r="K2205" s="239"/>
      <c r="L2205" s="244"/>
      <c r="M2205" s="245"/>
      <c r="N2205" s="246"/>
      <c r="O2205" s="246"/>
      <c r="P2205" s="246"/>
      <c r="Q2205" s="246"/>
      <c r="R2205" s="246"/>
      <c r="S2205" s="246"/>
      <c r="T2205" s="247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8" t="s">
        <v>170</v>
      </c>
      <c r="AU2205" s="248" t="s">
        <v>84</v>
      </c>
      <c r="AV2205" s="14" t="s">
        <v>84</v>
      </c>
      <c r="AW2205" s="14" t="s">
        <v>35</v>
      </c>
      <c r="AX2205" s="14" t="s">
        <v>74</v>
      </c>
      <c r="AY2205" s="248" t="s">
        <v>158</v>
      </c>
    </row>
    <row r="2206" s="14" customFormat="1">
      <c r="A2206" s="14"/>
      <c r="B2206" s="238"/>
      <c r="C2206" s="239"/>
      <c r="D2206" s="221" t="s">
        <v>170</v>
      </c>
      <c r="E2206" s="240" t="s">
        <v>19</v>
      </c>
      <c r="F2206" s="241" t="s">
        <v>648</v>
      </c>
      <c r="G2206" s="239"/>
      <c r="H2206" s="242">
        <v>-0.47999999999999998</v>
      </c>
      <c r="I2206" s="243"/>
      <c r="J2206" s="239"/>
      <c r="K2206" s="239"/>
      <c r="L2206" s="244"/>
      <c r="M2206" s="245"/>
      <c r="N2206" s="246"/>
      <c r="O2206" s="246"/>
      <c r="P2206" s="246"/>
      <c r="Q2206" s="246"/>
      <c r="R2206" s="246"/>
      <c r="S2206" s="246"/>
      <c r="T2206" s="247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48" t="s">
        <v>170</v>
      </c>
      <c r="AU2206" s="248" t="s">
        <v>84</v>
      </c>
      <c r="AV2206" s="14" t="s">
        <v>84</v>
      </c>
      <c r="AW2206" s="14" t="s">
        <v>35</v>
      </c>
      <c r="AX2206" s="14" t="s">
        <v>74</v>
      </c>
      <c r="AY2206" s="248" t="s">
        <v>158</v>
      </c>
    </row>
    <row r="2207" s="16" customFormat="1">
      <c r="A2207" s="16"/>
      <c r="B2207" s="261"/>
      <c r="C2207" s="262"/>
      <c r="D2207" s="221" t="s">
        <v>170</v>
      </c>
      <c r="E2207" s="263" t="s">
        <v>19</v>
      </c>
      <c r="F2207" s="264" t="s">
        <v>187</v>
      </c>
      <c r="G2207" s="262"/>
      <c r="H2207" s="265">
        <v>55.760000000000005</v>
      </c>
      <c r="I2207" s="266"/>
      <c r="J2207" s="262"/>
      <c r="K2207" s="262"/>
      <c r="L2207" s="267"/>
      <c r="M2207" s="268"/>
      <c r="N2207" s="269"/>
      <c r="O2207" s="269"/>
      <c r="P2207" s="269"/>
      <c r="Q2207" s="269"/>
      <c r="R2207" s="269"/>
      <c r="S2207" s="269"/>
      <c r="T2207" s="270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T2207" s="271" t="s">
        <v>170</v>
      </c>
      <c r="AU2207" s="271" t="s">
        <v>84</v>
      </c>
      <c r="AV2207" s="16" t="s">
        <v>188</v>
      </c>
      <c r="AW2207" s="16" t="s">
        <v>35</v>
      </c>
      <c r="AX2207" s="16" t="s">
        <v>74</v>
      </c>
      <c r="AY2207" s="271" t="s">
        <v>158</v>
      </c>
    </row>
    <row r="2208" s="13" customFormat="1">
      <c r="A2208" s="13"/>
      <c r="B2208" s="228"/>
      <c r="C2208" s="229"/>
      <c r="D2208" s="221" t="s">
        <v>170</v>
      </c>
      <c r="E2208" s="230" t="s">
        <v>19</v>
      </c>
      <c r="F2208" s="231" t="s">
        <v>578</v>
      </c>
      <c r="G2208" s="229"/>
      <c r="H2208" s="230" t="s">
        <v>19</v>
      </c>
      <c r="I2208" s="232"/>
      <c r="J2208" s="229"/>
      <c r="K2208" s="229"/>
      <c r="L2208" s="233"/>
      <c r="M2208" s="234"/>
      <c r="N2208" s="235"/>
      <c r="O2208" s="235"/>
      <c r="P2208" s="235"/>
      <c r="Q2208" s="235"/>
      <c r="R2208" s="235"/>
      <c r="S2208" s="235"/>
      <c r="T2208" s="236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7" t="s">
        <v>170</v>
      </c>
      <c r="AU2208" s="237" t="s">
        <v>84</v>
      </c>
      <c r="AV2208" s="13" t="s">
        <v>82</v>
      </c>
      <c r="AW2208" s="13" t="s">
        <v>35</v>
      </c>
      <c r="AX2208" s="13" t="s">
        <v>74</v>
      </c>
      <c r="AY2208" s="237" t="s">
        <v>158</v>
      </c>
    </row>
    <row r="2209" s="14" customFormat="1">
      <c r="A2209" s="14"/>
      <c r="B2209" s="238"/>
      <c r="C2209" s="239"/>
      <c r="D2209" s="221" t="s">
        <v>170</v>
      </c>
      <c r="E2209" s="240" t="s">
        <v>19</v>
      </c>
      <c r="F2209" s="241" t="s">
        <v>1982</v>
      </c>
      <c r="G2209" s="239"/>
      <c r="H2209" s="242">
        <v>42.920000000000002</v>
      </c>
      <c r="I2209" s="243"/>
      <c r="J2209" s="239"/>
      <c r="K2209" s="239"/>
      <c r="L2209" s="244"/>
      <c r="M2209" s="245"/>
      <c r="N2209" s="246"/>
      <c r="O2209" s="246"/>
      <c r="P2209" s="246"/>
      <c r="Q2209" s="246"/>
      <c r="R2209" s="246"/>
      <c r="S2209" s="246"/>
      <c r="T2209" s="247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48" t="s">
        <v>170</v>
      </c>
      <c r="AU2209" s="248" t="s">
        <v>84</v>
      </c>
      <c r="AV2209" s="14" t="s">
        <v>84</v>
      </c>
      <c r="AW2209" s="14" t="s">
        <v>35</v>
      </c>
      <c r="AX2209" s="14" t="s">
        <v>74</v>
      </c>
      <c r="AY2209" s="248" t="s">
        <v>158</v>
      </c>
    </row>
    <row r="2210" s="14" customFormat="1">
      <c r="A2210" s="14"/>
      <c r="B2210" s="238"/>
      <c r="C2210" s="239"/>
      <c r="D2210" s="221" t="s">
        <v>170</v>
      </c>
      <c r="E2210" s="240" t="s">
        <v>19</v>
      </c>
      <c r="F2210" s="241" t="s">
        <v>653</v>
      </c>
      <c r="G2210" s="239"/>
      <c r="H2210" s="242">
        <v>-1.28</v>
      </c>
      <c r="I2210" s="243"/>
      <c r="J2210" s="239"/>
      <c r="K2210" s="239"/>
      <c r="L2210" s="244"/>
      <c r="M2210" s="245"/>
      <c r="N2210" s="246"/>
      <c r="O2210" s="246"/>
      <c r="P2210" s="246"/>
      <c r="Q2210" s="246"/>
      <c r="R2210" s="246"/>
      <c r="S2210" s="246"/>
      <c r="T2210" s="247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48" t="s">
        <v>170</v>
      </c>
      <c r="AU2210" s="248" t="s">
        <v>84</v>
      </c>
      <c r="AV2210" s="14" t="s">
        <v>84</v>
      </c>
      <c r="AW2210" s="14" t="s">
        <v>35</v>
      </c>
      <c r="AX2210" s="14" t="s">
        <v>74</v>
      </c>
      <c r="AY2210" s="248" t="s">
        <v>158</v>
      </c>
    </row>
    <row r="2211" s="16" customFormat="1">
      <c r="A2211" s="16"/>
      <c r="B2211" s="261"/>
      <c r="C2211" s="262"/>
      <c r="D2211" s="221" t="s">
        <v>170</v>
      </c>
      <c r="E2211" s="263" t="s">
        <v>19</v>
      </c>
      <c r="F2211" s="264" t="s">
        <v>187</v>
      </c>
      <c r="G2211" s="262"/>
      <c r="H2211" s="265">
        <v>41.640000000000001</v>
      </c>
      <c r="I2211" s="266"/>
      <c r="J2211" s="262"/>
      <c r="K2211" s="262"/>
      <c r="L2211" s="267"/>
      <c r="M2211" s="268"/>
      <c r="N2211" s="269"/>
      <c r="O2211" s="269"/>
      <c r="P2211" s="269"/>
      <c r="Q2211" s="269"/>
      <c r="R2211" s="269"/>
      <c r="S2211" s="269"/>
      <c r="T2211" s="270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T2211" s="271" t="s">
        <v>170</v>
      </c>
      <c r="AU2211" s="271" t="s">
        <v>84</v>
      </c>
      <c r="AV2211" s="16" t="s">
        <v>188</v>
      </c>
      <c r="AW2211" s="16" t="s">
        <v>35</v>
      </c>
      <c r="AX2211" s="16" t="s">
        <v>74</v>
      </c>
      <c r="AY2211" s="271" t="s">
        <v>158</v>
      </c>
    </row>
    <row r="2212" s="13" customFormat="1">
      <c r="A2212" s="13"/>
      <c r="B2212" s="228"/>
      <c r="C2212" s="229"/>
      <c r="D2212" s="221" t="s">
        <v>170</v>
      </c>
      <c r="E2212" s="230" t="s">
        <v>19</v>
      </c>
      <c r="F2212" s="231" t="s">
        <v>581</v>
      </c>
      <c r="G2212" s="229"/>
      <c r="H2212" s="230" t="s">
        <v>19</v>
      </c>
      <c r="I2212" s="232"/>
      <c r="J2212" s="229"/>
      <c r="K2212" s="229"/>
      <c r="L2212" s="233"/>
      <c r="M2212" s="234"/>
      <c r="N2212" s="235"/>
      <c r="O2212" s="235"/>
      <c r="P2212" s="235"/>
      <c r="Q2212" s="235"/>
      <c r="R2212" s="235"/>
      <c r="S2212" s="235"/>
      <c r="T2212" s="236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7" t="s">
        <v>170</v>
      </c>
      <c r="AU2212" s="237" t="s">
        <v>84</v>
      </c>
      <c r="AV2212" s="13" t="s">
        <v>82</v>
      </c>
      <c r="AW2212" s="13" t="s">
        <v>35</v>
      </c>
      <c r="AX2212" s="13" t="s">
        <v>74</v>
      </c>
      <c r="AY2212" s="237" t="s">
        <v>158</v>
      </c>
    </row>
    <row r="2213" s="14" customFormat="1">
      <c r="A2213" s="14"/>
      <c r="B2213" s="238"/>
      <c r="C2213" s="239"/>
      <c r="D2213" s="221" t="s">
        <v>170</v>
      </c>
      <c r="E2213" s="240" t="s">
        <v>19</v>
      </c>
      <c r="F2213" s="241" t="s">
        <v>1983</v>
      </c>
      <c r="G2213" s="239"/>
      <c r="H2213" s="242">
        <v>37.740000000000002</v>
      </c>
      <c r="I2213" s="243"/>
      <c r="J2213" s="239"/>
      <c r="K2213" s="239"/>
      <c r="L2213" s="244"/>
      <c r="M2213" s="245"/>
      <c r="N2213" s="246"/>
      <c r="O2213" s="246"/>
      <c r="P2213" s="246"/>
      <c r="Q2213" s="246"/>
      <c r="R2213" s="246"/>
      <c r="S2213" s="246"/>
      <c r="T2213" s="247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48" t="s">
        <v>170</v>
      </c>
      <c r="AU2213" s="248" t="s">
        <v>84</v>
      </c>
      <c r="AV2213" s="14" t="s">
        <v>84</v>
      </c>
      <c r="AW2213" s="14" t="s">
        <v>35</v>
      </c>
      <c r="AX2213" s="14" t="s">
        <v>74</v>
      </c>
      <c r="AY2213" s="248" t="s">
        <v>158</v>
      </c>
    </row>
    <row r="2214" s="14" customFormat="1">
      <c r="A2214" s="14"/>
      <c r="B2214" s="238"/>
      <c r="C2214" s="239"/>
      <c r="D2214" s="221" t="s">
        <v>170</v>
      </c>
      <c r="E2214" s="240" t="s">
        <v>19</v>
      </c>
      <c r="F2214" s="241" t="s">
        <v>655</v>
      </c>
      <c r="G2214" s="239"/>
      <c r="H2214" s="242">
        <v>-2.2599999999999998</v>
      </c>
      <c r="I2214" s="243"/>
      <c r="J2214" s="239"/>
      <c r="K2214" s="239"/>
      <c r="L2214" s="244"/>
      <c r="M2214" s="245"/>
      <c r="N2214" s="246"/>
      <c r="O2214" s="246"/>
      <c r="P2214" s="246"/>
      <c r="Q2214" s="246"/>
      <c r="R2214" s="246"/>
      <c r="S2214" s="246"/>
      <c r="T2214" s="247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8" t="s">
        <v>170</v>
      </c>
      <c r="AU2214" s="248" t="s">
        <v>84</v>
      </c>
      <c r="AV2214" s="14" t="s">
        <v>84</v>
      </c>
      <c r="AW2214" s="14" t="s">
        <v>35</v>
      </c>
      <c r="AX2214" s="14" t="s">
        <v>74</v>
      </c>
      <c r="AY2214" s="248" t="s">
        <v>158</v>
      </c>
    </row>
    <row r="2215" s="16" customFormat="1">
      <c r="A2215" s="16"/>
      <c r="B2215" s="261"/>
      <c r="C2215" s="262"/>
      <c r="D2215" s="221" t="s">
        <v>170</v>
      </c>
      <c r="E2215" s="263" t="s">
        <v>19</v>
      </c>
      <c r="F2215" s="264" t="s">
        <v>187</v>
      </c>
      <c r="G2215" s="262"/>
      <c r="H2215" s="265">
        <v>35.480000000000004</v>
      </c>
      <c r="I2215" s="266"/>
      <c r="J2215" s="262"/>
      <c r="K2215" s="262"/>
      <c r="L2215" s="267"/>
      <c r="M2215" s="268"/>
      <c r="N2215" s="269"/>
      <c r="O2215" s="269"/>
      <c r="P2215" s="269"/>
      <c r="Q2215" s="269"/>
      <c r="R2215" s="269"/>
      <c r="S2215" s="269"/>
      <c r="T2215" s="270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T2215" s="271" t="s">
        <v>170</v>
      </c>
      <c r="AU2215" s="271" t="s">
        <v>84</v>
      </c>
      <c r="AV2215" s="16" t="s">
        <v>188</v>
      </c>
      <c r="AW2215" s="16" t="s">
        <v>35</v>
      </c>
      <c r="AX2215" s="16" t="s">
        <v>74</v>
      </c>
      <c r="AY2215" s="271" t="s">
        <v>158</v>
      </c>
    </row>
    <row r="2216" s="13" customFormat="1">
      <c r="A2216" s="13"/>
      <c r="B2216" s="228"/>
      <c r="C2216" s="229"/>
      <c r="D2216" s="221" t="s">
        <v>170</v>
      </c>
      <c r="E2216" s="230" t="s">
        <v>19</v>
      </c>
      <c r="F2216" s="231" t="s">
        <v>1984</v>
      </c>
      <c r="G2216" s="229"/>
      <c r="H2216" s="230" t="s">
        <v>19</v>
      </c>
      <c r="I2216" s="232"/>
      <c r="J2216" s="229"/>
      <c r="K2216" s="229"/>
      <c r="L2216" s="233"/>
      <c r="M2216" s="234"/>
      <c r="N2216" s="235"/>
      <c r="O2216" s="235"/>
      <c r="P2216" s="235"/>
      <c r="Q2216" s="235"/>
      <c r="R2216" s="235"/>
      <c r="S2216" s="235"/>
      <c r="T2216" s="236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7" t="s">
        <v>170</v>
      </c>
      <c r="AU2216" s="237" t="s">
        <v>84</v>
      </c>
      <c r="AV2216" s="13" t="s">
        <v>82</v>
      </c>
      <c r="AW2216" s="13" t="s">
        <v>35</v>
      </c>
      <c r="AX2216" s="13" t="s">
        <v>74</v>
      </c>
      <c r="AY2216" s="237" t="s">
        <v>158</v>
      </c>
    </row>
    <row r="2217" s="14" customFormat="1">
      <c r="A2217" s="14"/>
      <c r="B2217" s="238"/>
      <c r="C2217" s="239"/>
      <c r="D2217" s="221" t="s">
        <v>170</v>
      </c>
      <c r="E2217" s="240" t="s">
        <v>19</v>
      </c>
      <c r="F2217" s="241" t="s">
        <v>1985</v>
      </c>
      <c r="G2217" s="239"/>
      <c r="H2217" s="242">
        <v>12.32</v>
      </c>
      <c r="I2217" s="243"/>
      <c r="J2217" s="239"/>
      <c r="K2217" s="239"/>
      <c r="L2217" s="244"/>
      <c r="M2217" s="245"/>
      <c r="N2217" s="246"/>
      <c r="O2217" s="246"/>
      <c r="P2217" s="246"/>
      <c r="Q2217" s="246"/>
      <c r="R2217" s="246"/>
      <c r="S2217" s="246"/>
      <c r="T2217" s="247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48" t="s">
        <v>170</v>
      </c>
      <c r="AU2217" s="248" t="s">
        <v>84</v>
      </c>
      <c r="AV2217" s="14" t="s">
        <v>84</v>
      </c>
      <c r="AW2217" s="14" t="s">
        <v>35</v>
      </c>
      <c r="AX2217" s="14" t="s">
        <v>74</v>
      </c>
      <c r="AY2217" s="248" t="s">
        <v>158</v>
      </c>
    </row>
    <row r="2218" s="16" customFormat="1">
      <c r="A2218" s="16"/>
      <c r="B2218" s="261"/>
      <c r="C2218" s="262"/>
      <c r="D2218" s="221" t="s">
        <v>170</v>
      </c>
      <c r="E2218" s="263" t="s">
        <v>19</v>
      </c>
      <c r="F2218" s="264" t="s">
        <v>187</v>
      </c>
      <c r="G2218" s="262"/>
      <c r="H2218" s="265">
        <v>12.32</v>
      </c>
      <c r="I2218" s="266"/>
      <c r="J2218" s="262"/>
      <c r="K2218" s="262"/>
      <c r="L2218" s="267"/>
      <c r="M2218" s="268"/>
      <c r="N2218" s="269"/>
      <c r="O2218" s="269"/>
      <c r="P2218" s="269"/>
      <c r="Q2218" s="269"/>
      <c r="R2218" s="269"/>
      <c r="S2218" s="269"/>
      <c r="T2218" s="270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71" t="s">
        <v>170</v>
      </c>
      <c r="AU2218" s="271" t="s">
        <v>84</v>
      </c>
      <c r="AV2218" s="16" t="s">
        <v>188</v>
      </c>
      <c r="AW2218" s="16" t="s">
        <v>35</v>
      </c>
      <c r="AX2218" s="16" t="s">
        <v>74</v>
      </c>
      <c r="AY2218" s="271" t="s">
        <v>158</v>
      </c>
    </row>
    <row r="2219" s="13" customFormat="1">
      <c r="A2219" s="13"/>
      <c r="B2219" s="228"/>
      <c r="C2219" s="229"/>
      <c r="D2219" s="221" t="s">
        <v>170</v>
      </c>
      <c r="E2219" s="230" t="s">
        <v>19</v>
      </c>
      <c r="F2219" s="231" t="s">
        <v>1986</v>
      </c>
      <c r="G2219" s="229"/>
      <c r="H2219" s="230" t="s">
        <v>19</v>
      </c>
      <c r="I2219" s="232"/>
      <c r="J2219" s="229"/>
      <c r="K2219" s="229"/>
      <c r="L2219" s="233"/>
      <c r="M2219" s="234"/>
      <c r="N2219" s="235"/>
      <c r="O2219" s="235"/>
      <c r="P2219" s="235"/>
      <c r="Q2219" s="235"/>
      <c r="R2219" s="235"/>
      <c r="S2219" s="235"/>
      <c r="T2219" s="236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7" t="s">
        <v>170</v>
      </c>
      <c r="AU2219" s="237" t="s">
        <v>84</v>
      </c>
      <c r="AV2219" s="13" t="s">
        <v>82</v>
      </c>
      <c r="AW2219" s="13" t="s">
        <v>35</v>
      </c>
      <c r="AX2219" s="13" t="s">
        <v>74</v>
      </c>
      <c r="AY2219" s="237" t="s">
        <v>158</v>
      </c>
    </row>
    <row r="2220" s="14" customFormat="1">
      <c r="A2220" s="14"/>
      <c r="B2220" s="238"/>
      <c r="C2220" s="239"/>
      <c r="D2220" s="221" t="s">
        <v>170</v>
      </c>
      <c r="E2220" s="240" t="s">
        <v>19</v>
      </c>
      <c r="F2220" s="241" t="s">
        <v>1987</v>
      </c>
      <c r="G2220" s="239"/>
      <c r="H2220" s="242">
        <v>11.880000000000001</v>
      </c>
      <c r="I2220" s="243"/>
      <c r="J2220" s="239"/>
      <c r="K2220" s="239"/>
      <c r="L2220" s="244"/>
      <c r="M2220" s="245"/>
      <c r="N2220" s="246"/>
      <c r="O2220" s="246"/>
      <c r="P2220" s="246"/>
      <c r="Q2220" s="246"/>
      <c r="R2220" s="246"/>
      <c r="S2220" s="246"/>
      <c r="T2220" s="247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48" t="s">
        <v>170</v>
      </c>
      <c r="AU2220" s="248" t="s">
        <v>84</v>
      </c>
      <c r="AV2220" s="14" t="s">
        <v>84</v>
      </c>
      <c r="AW2220" s="14" t="s">
        <v>35</v>
      </c>
      <c r="AX2220" s="14" t="s">
        <v>74</v>
      </c>
      <c r="AY2220" s="248" t="s">
        <v>158</v>
      </c>
    </row>
    <row r="2221" s="16" customFormat="1">
      <c r="A2221" s="16"/>
      <c r="B2221" s="261"/>
      <c r="C2221" s="262"/>
      <c r="D2221" s="221" t="s">
        <v>170</v>
      </c>
      <c r="E2221" s="263" t="s">
        <v>19</v>
      </c>
      <c r="F2221" s="264" t="s">
        <v>187</v>
      </c>
      <c r="G2221" s="262"/>
      <c r="H2221" s="265">
        <v>11.880000000000001</v>
      </c>
      <c r="I2221" s="266"/>
      <c r="J2221" s="262"/>
      <c r="K2221" s="262"/>
      <c r="L2221" s="267"/>
      <c r="M2221" s="268"/>
      <c r="N2221" s="269"/>
      <c r="O2221" s="269"/>
      <c r="P2221" s="269"/>
      <c r="Q2221" s="269"/>
      <c r="R2221" s="269"/>
      <c r="S2221" s="269"/>
      <c r="T2221" s="270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71" t="s">
        <v>170</v>
      </c>
      <c r="AU2221" s="271" t="s">
        <v>84</v>
      </c>
      <c r="AV2221" s="16" t="s">
        <v>188</v>
      </c>
      <c r="AW2221" s="16" t="s">
        <v>35</v>
      </c>
      <c r="AX2221" s="16" t="s">
        <v>74</v>
      </c>
      <c r="AY2221" s="271" t="s">
        <v>158</v>
      </c>
    </row>
    <row r="2222" s="13" customFormat="1">
      <c r="A2222" s="13"/>
      <c r="B2222" s="228"/>
      <c r="C2222" s="229"/>
      <c r="D2222" s="221" t="s">
        <v>170</v>
      </c>
      <c r="E2222" s="230" t="s">
        <v>19</v>
      </c>
      <c r="F2222" s="231" t="s">
        <v>588</v>
      </c>
      <c r="G2222" s="229"/>
      <c r="H2222" s="230" t="s">
        <v>19</v>
      </c>
      <c r="I2222" s="232"/>
      <c r="J2222" s="229"/>
      <c r="K2222" s="229"/>
      <c r="L2222" s="233"/>
      <c r="M2222" s="234"/>
      <c r="N2222" s="235"/>
      <c r="O2222" s="235"/>
      <c r="P2222" s="235"/>
      <c r="Q2222" s="235"/>
      <c r="R2222" s="235"/>
      <c r="S2222" s="235"/>
      <c r="T2222" s="236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37" t="s">
        <v>170</v>
      </c>
      <c r="AU2222" s="237" t="s">
        <v>84</v>
      </c>
      <c r="AV2222" s="13" t="s">
        <v>82</v>
      </c>
      <c r="AW2222" s="13" t="s">
        <v>35</v>
      </c>
      <c r="AX2222" s="13" t="s">
        <v>74</v>
      </c>
      <c r="AY2222" s="237" t="s">
        <v>158</v>
      </c>
    </row>
    <row r="2223" s="14" customFormat="1">
      <c r="A2223" s="14"/>
      <c r="B2223" s="238"/>
      <c r="C2223" s="239"/>
      <c r="D2223" s="221" t="s">
        <v>170</v>
      </c>
      <c r="E2223" s="240" t="s">
        <v>19</v>
      </c>
      <c r="F2223" s="241" t="s">
        <v>1988</v>
      </c>
      <c r="G2223" s="239"/>
      <c r="H2223" s="242">
        <v>24.271999999999998</v>
      </c>
      <c r="I2223" s="243"/>
      <c r="J2223" s="239"/>
      <c r="K2223" s="239"/>
      <c r="L2223" s="244"/>
      <c r="M2223" s="245"/>
      <c r="N2223" s="246"/>
      <c r="O2223" s="246"/>
      <c r="P2223" s="246"/>
      <c r="Q2223" s="246"/>
      <c r="R2223" s="246"/>
      <c r="S2223" s="246"/>
      <c r="T2223" s="247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48" t="s">
        <v>170</v>
      </c>
      <c r="AU2223" s="248" t="s">
        <v>84</v>
      </c>
      <c r="AV2223" s="14" t="s">
        <v>84</v>
      </c>
      <c r="AW2223" s="14" t="s">
        <v>35</v>
      </c>
      <c r="AX2223" s="14" t="s">
        <v>74</v>
      </c>
      <c r="AY2223" s="248" t="s">
        <v>158</v>
      </c>
    </row>
    <row r="2224" s="14" customFormat="1">
      <c r="A2224" s="14"/>
      <c r="B2224" s="238"/>
      <c r="C2224" s="239"/>
      <c r="D2224" s="221" t="s">
        <v>170</v>
      </c>
      <c r="E2224" s="240" t="s">
        <v>19</v>
      </c>
      <c r="F2224" s="241" t="s">
        <v>1989</v>
      </c>
      <c r="G2224" s="239"/>
      <c r="H2224" s="242">
        <v>-2.8490000000000002</v>
      </c>
      <c r="I2224" s="243"/>
      <c r="J2224" s="239"/>
      <c r="K2224" s="239"/>
      <c r="L2224" s="244"/>
      <c r="M2224" s="245"/>
      <c r="N2224" s="246"/>
      <c r="O2224" s="246"/>
      <c r="P2224" s="246"/>
      <c r="Q2224" s="246"/>
      <c r="R2224" s="246"/>
      <c r="S2224" s="246"/>
      <c r="T2224" s="247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8" t="s">
        <v>170</v>
      </c>
      <c r="AU2224" s="248" t="s">
        <v>84</v>
      </c>
      <c r="AV2224" s="14" t="s">
        <v>84</v>
      </c>
      <c r="AW2224" s="14" t="s">
        <v>35</v>
      </c>
      <c r="AX2224" s="14" t="s">
        <v>74</v>
      </c>
      <c r="AY2224" s="248" t="s">
        <v>158</v>
      </c>
    </row>
    <row r="2225" s="16" customFormat="1">
      <c r="A2225" s="16"/>
      <c r="B2225" s="261"/>
      <c r="C2225" s="262"/>
      <c r="D2225" s="221" t="s">
        <v>170</v>
      </c>
      <c r="E2225" s="263" t="s">
        <v>19</v>
      </c>
      <c r="F2225" s="264" t="s">
        <v>187</v>
      </c>
      <c r="G2225" s="262"/>
      <c r="H2225" s="265">
        <v>21.422999999999998</v>
      </c>
      <c r="I2225" s="266"/>
      <c r="J2225" s="262"/>
      <c r="K2225" s="262"/>
      <c r="L2225" s="267"/>
      <c r="M2225" s="268"/>
      <c r="N2225" s="269"/>
      <c r="O2225" s="269"/>
      <c r="P2225" s="269"/>
      <c r="Q2225" s="269"/>
      <c r="R2225" s="269"/>
      <c r="S2225" s="269"/>
      <c r="T2225" s="270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T2225" s="271" t="s">
        <v>170</v>
      </c>
      <c r="AU2225" s="271" t="s">
        <v>84</v>
      </c>
      <c r="AV2225" s="16" t="s">
        <v>188</v>
      </c>
      <c r="AW2225" s="16" t="s">
        <v>35</v>
      </c>
      <c r="AX2225" s="16" t="s">
        <v>74</v>
      </c>
      <c r="AY2225" s="271" t="s">
        <v>158</v>
      </c>
    </row>
    <row r="2226" s="13" customFormat="1">
      <c r="A2226" s="13"/>
      <c r="B2226" s="228"/>
      <c r="C2226" s="229"/>
      <c r="D2226" s="221" t="s">
        <v>170</v>
      </c>
      <c r="E2226" s="230" t="s">
        <v>19</v>
      </c>
      <c r="F2226" s="231" t="s">
        <v>256</v>
      </c>
      <c r="G2226" s="229"/>
      <c r="H2226" s="230" t="s">
        <v>19</v>
      </c>
      <c r="I2226" s="232"/>
      <c r="J2226" s="229"/>
      <c r="K2226" s="229"/>
      <c r="L2226" s="233"/>
      <c r="M2226" s="234"/>
      <c r="N2226" s="235"/>
      <c r="O2226" s="235"/>
      <c r="P2226" s="235"/>
      <c r="Q2226" s="235"/>
      <c r="R2226" s="235"/>
      <c r="S2226" s="235"/>
      <c r="T2226" s="236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7" t="s">
        <v>170</v>
      </c>
      <c r="AU2226" s="237" t="s">
        <v>84</v>
      </c>
      <c r="AV2226" s="13" t="s">
        <v>82</v>
      </c>
      <c r="AW2226" s="13" t="s">
        <v>35</v>
      </c>
      <c r="AX2226" s="13" t="s">
        <v>74</v>
      </c>
      <c r="AY2226" s="237" t="s">
        <v>158</v>
      </c>
    </row>
    <row r="2227" s="14" customFormat="1">
      <c r="A2227" s="14"/>
      <c r="B2227" s="238"/>
      <c r="C2227" s="239"/>
      <c r="D2227" s="221" t="s">
        <v>170</v>
      </c>
      <c r="E2227" s="240" t="s">
        <v>19</v>
      </c>
      <c r="F2227" s="241" t="s">
        <v>1990</v>
      </c>
      <c r="G2227" s="239"/>
      <c r="H2227" s="242">
        <v>179.96799999999999</v>
      </c>
      <c r="I2227" s="243"/>
      <c r="J2227" s="239"/>
      <c r="K2227" s="239"/>
      <c r="L2227" s="244"/>
      <c r="M2227" s="245"/>
      <c r="N2227" s="246"/>
      <c r="O2227" s="246"/>
      <c r="P2227" s="246"/>
      <c r="Q2227" s="246"/>
      <c r="R2227" s="246"/>
      <c r="S2227" s="246"/>
      <c r="T2227" s="247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48" t="s">
        <v>170</v>
      </c>
      <c r="AU2227" s="248" t="s">
        <v>84</v>
      </c>
      <c r="AV2227" s="14" t="s">
        <v>84</v>
      </c>
      <c r="AW2227" s="14" t="s">
        <v>35</v>
      </c>
      <c r="AX2227" s="14" t="s">
        <v>74</v>
      </c>
      <c r="AY2227" s="248" t="s">
        <v>158</v>
      </c>
    </row>
    <row r="2228" s="14" customFormat="1">
      <c r="A2228" s="14"/>
      <c r="B2228" s="238"/>
      <c r="C2228" s="239"/>
      <c r="D2228" s="221" t="s">
        <v>170</v>
      </c>
      <c r="E2228" s="240" t="s">
        <v>19</v>
      </c>
      <c r="F2228" s="241" t="s">
        <v>1991</v>
      </c>
      <c r="G2228" s="239"/>
      <c r="H2228" s="242">
        <v>-4.5090000000000003</v>
      </c>
      <c r="I2228" s="243"/>
      <c r="J2228" s="239"/>
      <c r="K2228" s="239"/>
      <c r="L2228" s="244"/>
      <c r="M2228" s="245"/>
      <c r="N2228" s="246"/>
      <c r="O2228" s="246"/>
      <c r="P2228" s="246"/>
      <c r="Q2228" s="246"/>
      <c r="R2228" s="246"/>
      <c r="S2228" s="246"/>
      <c r="T2228" s="247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48" t="s">
        <v>170</v>
      </c>
      <c r="AU2228" s="248" t="s">
        <v>84</v>
      </c>
      <c r="AV2228" s="14" t="s">
        <v>84</v>
      </c>
      <c r="AW2228" s="14" t="s">
        <v>35</v>
      </c>
      <c r="AX2228" s="14" t="s">
        <v>74</v>
      </c>
      <c r="AY2228" s="248" t="s">
        <v>158</v>
      </c>
    </row>
    <row r="2229" s="14" customFormat="1">
      <c r="A2229" s="14"/>
      <c r="B2229" s="238"/>
      <c r="C2229" s="239"/>
      <c r="D2229" s="221" t="s">
        <v>170</v>
      </c>
      <c r="E2229" s="240" t="s">
        <v>19</v>
      </c>
      <c r="F2229" s="241" t="s">
        <v>668</v>
      </c>
      <c r="G2229" s="239"/>
      <c r="H2229" s="242">
        <v>-6.8040000000000003</v>
      </c>
      <c r="I2229" s="243"/>
      <c r="J2229" s="239"/>
      <c r="K2229" s="239"/>
      <c r="L2229" s="244"/>
      <c r="M2229" s="245"/>
      <c r="N2229" s="246"/>
      <c r="O2229" s="246"/>
      <c r="P2229" s="246"/>
      <c r="Q2229" s="246"/>
      <c r="R2229" s="246"/>
      <c r="S2229" s="246"/>
      <c r="T2229" s="247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48" t="s">
        <v>170</v>
      </c>
      <c r="AU2229" s="248" t="s">
        <v>84</v>
      </c>
      <c r="AV2229" s="14" t="s">
        <v>84</v>
      </c>
      <c r="AW2229" s="14" t="s">
        <v>35</v>
      </c>
      <c r="AX2229" s="14" t="s">
        <v>74</v>
      </c>
      <c r="AY2229" s="248" t="s">
        <v>158</v>
      </c>
    </row>
    <row r="2230" s="16" customFormat="1">
      <c r="A2230" s="16"/>
      <c r="B2230" s="261"/>
      <c r="C2230" s="262"/>
      <c r="D2230" s="221" t="s">
        <v>170</v>
      </c>
      <c r="E2230" s="263" t="s">
        <v>19</v>
      </c>
      <c r="F2230" s="264" t="s">
        <v>187</v>
      </c>
      <c r="G2230" s="262"/>
      <c r="H2230" s="265">
        <v>168.655</v>
      </c>
      <c r="I2230" s="266"/>
      <c r="J2230" s="262"/>
      <c r="K2230" s="262"/>
      <c r="L2230" s="267"/>
      <c r="M2230" s="268"/>
      <c r="N2230" s="269"/>
      <c r="O2230" s="269"/>
      <c r="P2230" s="269"/>
      <c r="Q2230" s="269"/>
      <c r="R2230" s="269"/>
      <c r="S2230" s="269"/>
      <c r="T2230" s="270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T2230" s="271" t="s">
        <v>170</v>
      </c>
      <c r="AU2230" s="271" t="s">
        <v>84</v>
      </c>
      <c r="AV2230" s="16" t="s">
        <v>188</v>
      </c>
      <c r="AW2230" s="16" t="s">
        <v>35</v>
      </c>
      <c r="AX2230" s="16" t="s">
        <v>74</v>
      </c>
      <c r="AY2230" s="271" t="s">
        <v>158</v>
      </c>
    </row>
    <row r="2231" s="13" customFormat="1">
      <c r="A2231" s="13"/>
      <c r="B2231" s="228"/>
      <c r="C2231" s="229"/>
      <c r="D2231" s="221" t="s">
        <v>170</v>
      </c>
      <c r="E2231" s="230" t="s">
        <v>19</v>
      </c>
      <c r="F2231" s="231" t="s">
        <v>259</v>
      </c>
      <c r="G2231" s="229"/>
      <c r="H2231" s="230" t="s">
        <v>19</v>
      </c>
      <c r="I2231" s="232"/>
      <c r="J2231" s="229"/>
      <c r="K2231" s="229"/>
      <c r="L2231" s="233"/>
      <c r="M2231" s="234"/>
      <c r="N2231" s="235"/>
      <c r="O2231" s="235"/>
      <c r="P2231" s="235"/>
      <c r="Q2231" s="235"/>
      <c r="R2231" s="235"/>
      <c r="S2231" s="235"/>
      <c r="T2231" s="236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37" t="s">
        <v>170</v>
      </c>
      <c r="AU2231" s="237" t="s">
        <v>84</v>
      </c>
      <c r="AV2231" s="13" t="s">
        <v>82</v>
      </c>
      <c r="AW2231" s="13" t="s">
        <v>35</v>
      </c>
      <c r="AX2231" s="13" t="s">
        <v>74</v>
      </c>
      <c r="AY2231" s="237" t="s">
        <v>158</v>
      </c>
    </row>
    <row r="2232" s="14" customFormat="1">
      <c r="A2232" s="14"/>
      <c r="B2232" s="238"/>
      <c r="C2232" s="239"/>
      <c r="D2232" s="221" t="s">
        <v>170</v>
      </c>
      <c r="E2232" s="240" t="s">
        <v>19</v>
      </c>
      <c r="F2232" s="241" t="s">
        <v>1992</v>
      </c>
      <c r="G2232" s="239"/>
      <c r="H2232" s="242">
        <v>102.86</v>
      </c>
      <c r="I2232" s="243"/>
      <c r="J2232" s="239"/>
      <c r="K2232" s="239"/>
      <c r="L2232" s="244"/>
      <c r="M2232" s="245"/>
      <c r="N2232" s="246"/>
      <c r="O2232" s="246"/>
      <c r="P2232" s="246"/>
      <c r="Q2232" s="246"/>
      <c r="R2232" s="246"/>
      <c r="S2232" s="246"/>
      <c r="T2232" s="247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48" t="s">
        <v>170</v>
      </c>
      <c r="AU2232" s="248" t="s">
        <v>84</v>
      </c>
      <c r="AV2232" s="14" t="s">
        <v>84</v>
      </c>
      <c r="AW2232" s="14" t="s">
        <v>35</v>
      </c>
      <c r="AX2232" s="14" t="s">
        <v>74</v>
      </c>
      <c r="AY2232" s="248" t="s">
        <v>158</v>
      </c>
    </row>
    <row r="2233" s="16" customFormat="1">
      <c r="A2233" s="16"/>
      <c r="B2233" s="261"/>
      <c r="C2233" s="262"/>
      <c r="D2233" s="221" t="s">
        <v>170</v>
      </c>
      <c r="E2233" s="263" t="s">
        <v>19</v>
      </c>
      <c r="F2233" s="264" t="s">
        <v>187</v>
      </c>
      <c r="G2233" s="262"/>
      <c r="H2233" s="265">
        <v>102.86</v>
      </c>
      <c r="I2233" s="266"/>
      <c r="J2233" s="262"/>
      <c r="K2233" s="262"/>
      <c r="L2233" s="267"/>
      <c r="M2233" s="268"/>
      <c r="N2233" s="269"/>
      <c r="O2233" s="269"/>
      <c r="P2233" s="269"/>
      <c r="Q2233" s="269"/>
      <c r="R2233" s="269"/>
      <c r="S2233" s="269"/>
      <c r="T2233" s="270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T2233" s="271" t="s">
        <v>170</v>
      </c>
      <c r="AU2233" s="271" t="s">
        <v>84</v>
      </c>
      <c r="AV2233" s="16" t="s">
        <v>188</v>
      </c>
      <c r="AW2233" s="16" t="s">
        <v>35</v>
      </c>
      <c r="AX2233" s="16" t="s">
        <v>74</v>
      </c>
      <c r="AY2233" s="271" t="s">
        <v>158</v>
      </c>
    </row>
    <row r="2234" s="13" customFormat="1">
      <c r="A2234" s="13"/>
      <c r="B2234" s="228"/>
      <c r="C2234" s="229"/>
      <c r="D2234" s="221" t="s">
        <v>170</v>
      </c>
      <c r="E2234" s="230" t="s">
        <v>19</v>
      </c>
      <c r="F2234" s="231" t="s">
        <v>261</v>
      </c>
      <c r="G2234" s="229"/>
      <c r="H2234" s="230" t="s">
        <v>19</v>
      </c>
      <c r="I2234" s="232"/>
      <c r="J2234" s="229"/>
      <c r="K2234" s="229"/>
      <c r="L2234" s="233"/>
      <c r="M2234" s="234"/>
      <c r="N2234" s="235"/>
      <c r="O2234" s="235"/>
      <c r="P2234" s="235"/>
      <c r="Q2234" s="235"/>
      <c r="R2234" s="235"/>
      <c r="S2234" s="235"/>
      <c r="T2234" s="236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7" t="s">
        <v>170</v>
      </c>
      <c r="AU2234" s="237" t="s">
        <v>84</v>
      </c>
      <c r="AV2234" s="13" t="s">
        <v>82</v>
      </c>
      <c r="AW2234" s="13" t="s">
        <v>35</v>
      </c>
      <c r="AX2234" s="13" t="s">
        <v>74</v>
      </c>
      <c r="AY2234" s="237" t="s">
        <v>158</v>
      </c>
    </row>
    <row r="2235" s="14" customFormat="1">
      <c r="A2235" s="14"/>
      <c r="B2235" s="238"/>
      <c r="C2235" s="239"/>
      <c r="D2235" s="221" t="s">
        <v>170</v>
      </c>
      <c r="E2235" s="240" t="s">
        <v>19</v>
      </c>
      <c r="F2235" s="241" t="s">
        <v>1993</v>
      </c>
      <c r="G2235" s="239"/>
      <c r="H2235" s="242">
        <v>106.334</v>
      </c>
      <c r="I2235" s="243"/>
      <c r="J2235" s="239"/>
      <c r="K2235" s="239"/>
      <c r="L2235" s="244"/>
      <c r="M2235" s="245"/>
      <c r="N2235" s="246"/>
      <c r="O2235" s="246"/>
      <c r="P2235" s="246"/>
      <c r="Q2235" s="246"/>
      <c r="R2235" s="246"/>
      <c r="S2235" s="246"/>
      <c r="T2235" s="247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48" t="s">
        <v>170</v>
      </c>
      <c r="AU2235" s="248" t="s">
        <v>84</v>
      </c>
      <c r="AV2235" s="14" t="s">
        <v>84</v>
      </c>
      <c r="AW2235" s="14" t="s">
        <v>35</v>
      </c>
      <c r="AX2235" s="14" t="s">
        <v>74</v>
      </c>
      <c r="AY2235" s="248" t="s">
        <v>158</v>
      </c>
    </row>
    <row r="2236" s="14" customFormat="1">
      <c r="A2236" s="14"/>
      <c r="B2236" s="238"/>
      <c r="C2236" s="239"/>
      <c r="D2236" s="221" t="s">
        <v>170</v>
      </c>
      <c r="E2236" s="240" t="s">
        <v>19</v>
      </c>
      <c r="F2236" s="241" t="s">
        <v>675</v>
      </c>
      <c r="G2236" s="239"/>
      <c r="H2236" s="242">
        <v>-5.1900000000000004</v>
      </c>
      <c r="I2236" s="243"/>
      <c r="J2236" s="239"/>
      <c r="K2236" s="239"/>
      <c r="L2236" s="244"/>
      <c r="M2236" s="245"/>
      <c r="N2236" s="246"/>
      <c r="O2236" s="246"/>
      <c r="P2236" s="246"/>
      <c r="Q2236" s="246"/>
      <c r="R2236" s="246"/>
      <c r="S2236" s="246"/>
      <c r="T2236" s="247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48" t="s">
        <v>170</v>
      </c>
      <c r="AU2236" s="248" t="s">
        <v>84</v>
      </c>
      <c r="AV2236" s="14" t="s">
        <v>84</v>
      </c>
      <c r="AW2236" s="14" t="s">
        <v>35</v>
      </c>
      <c r="AX2236" s="14" t="s">
        <v>74</v>
      </c>
      <c r="AY2236" s="248" t="s">
        <v>158</v>
      </c>
    </row>
    <row r="2237" s="16" customFormat="1">
      <c r="A2237" s="16"/>
      <c r="B2237" s="261"/>
      <c r="C2237" s="262"/>
      <c r="D2237" s="221" t="s">
        <v>170</v>
      </c>
      <c r="E2237" s="263" t="s">
        <v>19</v>
      </c>
      <c r="F2237" s="264" t="s">
        <v>187</v>
      </c>
      <c r="G2237" s="262"/>
      <c r="H2237" s="265">
        <v>101.14400000000001</v>
      </c>
      <c r="I2237" s="266"/>
      <c r="J2237" s="262"/>
      <c r="K2237" s="262"/>
      <c r="L2237" s="267"/>
      <c r="M2237" s="268"/>
      <c r="N2237" s="269"/>
      <c r="O2237" s="269"/>
      <c r="P2237" s="269"/>
      <c r="Q2237" s="269"/>
      <c r="R2237" s="269"/>
      <c r="S2237" s="269"/>
      <c r="T2237" s="270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T2237" s="271" t="s">
        <v>170</v>
      </c>
      <c r="AU2237" s="271" t="s">
        <v>84</v>
      </c>
      <c r="AV2237" s="16" t="s">
        <v>188</v>
      </c>
      <c r="AW2237" s="16" t="s">
        <v>35</v>
      </c>
      <c r="AX2237" s="16" t="s">
        <v>74</v>
      </c>
      <c r="AY2237" s="271" t="s">
        <v>158</v>
      </c>
    </row>
    <row r="2238" s="13" customFormat="1">
      <c r="A2238" s="13"/>
      <c r="B2238" s="228"/>
      <c r="C2238" s="229"/>
      <c r="D2238" s="221" t="s">
        <v>170</v>
      </c>
      <c r="E2238" s="230" t="s">
        <v>19</v>
      </c>
      <c r="F2238" s="231" t="s">
        <v>263</v>
      </c>
      <c r="G2238" s="229"/>
      <c r="H2238" s="230" t="s">
        <v>19</v>
      </c>
      <c r="I2238" s="232"/>
      <c r="J2238" s="229"/>
      <c r="K2238" s="229"/>
      <c r="L2238" s="233"/>
      <c r="M2238" s="234"/>
      <c r="N2238" s="235"/>
      <c r="O2238" s="235"/>
      <c r="P2238" s="235"/>
      <c r="Q2238" s="235"/>
      <c r="R2238" s="235"/>
      <c r="S2238" s="235"/>
      <c r="T2238" s="236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7" t="s">
        <v>170</v>
      </c>
      <c r="AU2238" s="237" t="s">
        <v>84</v>
      </c>
      <c r="AV2238" s="13" t="s">
        <v>82</v>
      </c>
      <c r="AW2238" s="13" t="s">
        <v>35</v>
      </c>
      <c r="AX2238" s="13" t="s">
        <v>74</v>
      </c>
      <c r="AY2238" s="237" t="s">
        <v>158</v>
      </c>
    </row>
    <row r="2239" s="14" customFormat="1">
      <c r="A2239" s="14"/>
      <c r="B2239" s="238"/>
      <c r="C2239" s="239"/>
      <c r="D2239" s="221" t="s">
        <v>170</v>
      </c>
      <c r="E2239" s="240" t="s">
        <v>19</v>
      </c>
      <c r="F2239" s="241" t="s">
        <v>1994</v>
      </c>
      <c r="G2239" s="239"/>
      <c r="H2239" s="242">
        <v>123.28400000000001</v>
      </c>
      <c r="I2239" s="243"/>
      <c r="J2239" s="239"/>
      <c r="K2239" s="239"/>
      <c r="L2239" s="244"/>
      <c r="M2239" s="245"/>
      <c r="N2239" s="246"/>
      <c r="O2239" s="246"/>
      <c r="P2239" s="246"/>
      <c r="Q2239" s="246"/>
      <c r="R2239" s="246"/>
      <c r="S2239" s="246"/>
      <c r="T2239" s="247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8" t="s">
        <v>170</v>
      </c>
      <c r="AU2239" s="248" t="s">
        <v>84</v>
      </c>
      <c r="AV2239" s="14" t="s">
        <v>84</v>
      </c>
      <c r="AW2239" s="14" t="s">
        <v>35</v>
      </c>
      <c r="AX2239" s="14" t="s">
        <v>74</v>
      </c>
      <c r="AY2239" s="248" t="s">
        <v>158</v>
      </c>
    </row>
    <row r="2240" s="14" customFormat="1">
      <c r="A2240" s="14"/>
      <c r="B2240" s="238"/>
      <c r="C2240" s="239"/>
      <c r="D2240" s="221" t="s">
        <v>170</v>
      </c>
      <c r="E2240" s="240" t="s">
        <v>19</v>
      </c>
      <c r="F2240" s="241" t="s">
        <v>679</v>
      </c>
      <c r="G2240" s="239"/>
      <c r="H2240" s="242">
        <v>-10.66</v>
      </c>
      <c r="I2240" s="243"/>
      <c r="J2240" s="239"/>
      <c r="K2240" s="239"/>
      <c r="L2240" s="244"/>
      <c r="M2240" s="245"/>
      <c r="N2240" s="246"/>
      <c r="O2240" s="246"/>
      <c r="P2240" s="246"/>
      <c r="Q2240" s="246"/>
      <c r="R2240" s="246"/>
      <c r="S2240" s="246"/>
      <c r="T2240" s="247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48" t="s">
        <v>170</v>
      </c>
      <c r="AU2240" s="248" t="s">
        <v>84</v>
      </c>
      <c r="AV2240" s="14" t="s">
        <v>84</v>
      </c>
      <c r="AW2240" s="14" t="s">
        <v>35</v>
      </c>
      <c r="AX2240" s="14" t="s">
        <v>74</v>
      </c>
      <c r="AY2240" s="248" t="s">
        <v>158</v>
      </c>
    </row>
    <row r="2241" s="16" customFormat="1">
      <c r="A2241" s="16"/>
      <c r="B2241" s="261"/>
      <c r="C2241" s="262"/>
      <c r="D2241" s="221" t="s">
        <v>170</v>
      </c>
      <c r="E2241" s="263" t="s">
        <v>19</v>
      </c>
      <c r="F2241" s="264" t="s">
        <v>187</v>
      </c>
      <c r="G2241" s="262"/>
      <c r="H2241" s="265">
        <v>112.62400000000001</v>
      </c>
      <c r="I2241" s="266"/>
      <c r="J2241" s="262"/>
      <c r="K2241" s="262"/>
      <c r="L2241" s="267"/>
      <c r="M2241" s="268"/>
      <c r="N2241" s="269"/>
      <c r="O2241" s="269"/>
      <c r="P2241" s="269"/>
      <c r="Q2241" s="269"/>
      <c r="R2241" s="269"/>
      <c r="S2241" s="269"/>
      <c r="T2241" s="270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T2241" s="271" t="s">
        <v>170</v>
      </c>
      <c r="AU2241" s="271" t="s">
        <v>84</v>
      </c>
      <c r="AV2241" s="16" t="s">
        <v>188</v>
      </c>
      <c r="AW2241" s="16" t="s">
        <v>35</v>
      </c>
      <c r="AX2241" s="16" t="s">
        <v>74</v>
      </c>
      <c r="AY2241" s="271" t="s">
        <v>158</v>
      </c>
    </row>
    <row r="2242" s="13" customFormat="1">
      <c r="A2242" s="13"/>
      <c r="B2242" s="228"/>
      <c r="C2242" s="229"/>
      <c r="D2242" s="221" t="s">
        <v>170</v>
      </c>
      <c r="E2242" s="230" t="s">
        <v>19</v>
      </c>
      <c r="F2242" s="231" t="s">
        <v>598</v>
      </c>
      <c r="G2242" s="229"/>
      <c r="H2242" s="230" t="s">
        <v>19</v>
      </c>
      <c r="I2242" s="232"/>
      <c r="J2242" s="229"/>
      <c r="K2242" s="229"/>
      <c r="L2242" s="233"/>
      <c r="M2242" s="234"/>
      <c r="N2242" s="235"/>
      <c r="O2242" s="235"/>
      <c r="P2242" s="235"/>
      <c r="Q2242" s="235"/>
      <c r="R2242" s="235"/>
      <c r="S2242" s="235"/>
      <c r="T2242" s="236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7" t="s">
        <v>170</v>
      </c>
      <c r="AU2242" s="237" t="s">
        <v>84</v>
      </c>
      <c r="AV2242" s="13" t="s">
        <v>82</v>
      </c>
      <c r="AW2242" s="13" t="s">
        <v>35</v>
      </c>
      <c r="AX2242" s="13" t="s">
        <v>74</v>
      </c>
      <c r="AY2242" s="237" t="s">
        <v>158</v>
      </c>
    </row>
    <row r="2243" s="14" customFormat="1">
      <c r="A2243" s="14"/>
      <c r="B2243" s="238"/>
      <c r="C2243" s="239"/>
      <c r="D2243" s="221" t="s">
        <v>170</v>
      </c>
      <c r="E2243" s="240" t="s">
        <v>19</v>
      </c>
      <c r="F2243" s="241" t="s">
        <v>1995</v>
      </c>
      <c r="G2243" s="239"/>
      <c r="H2243" s="242">
        <v>183.85300000000001</v>
      </c>
      <c r="I2243" s="243"/>
      <c r="J2243" s="239"/>
      <c r="K2243" s="239"/>
      <c r="L2243" s="244"/>
      <c r="M2243" s="245"/>
      <c r="N2243" s="246"/>
      <c r="O2243" s="246"/>
      <c r="P2243" s="246"/>
      <c r="Q2243" s="246"/>
      <c r="R2243" s="246"/>
      <c r="S2243" s="246"/>
      <c r="T2243" s="247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8" t="s">
        <v>170</v>
      </c>
      <c r="AU2243" s="248" t="s">
        <v>84</v>
      </c>
      <c r="AV2243" s="14" t="s">
        <v>84</v>
      </c>
      <c r="AW2243" s="14" t="s">
        <v>35</v>
      </c>
      <c r="AX2243" s="14" t="s">
        <v>74</v>
      </c>
      <c r="AY2243" s="248" t="s">
        <v>158</v>
      </c>
    </row>
    <row r="2244" s="14" customFormat="1">
      <c r="A2244" s="14"/>
      <c r="B2244" s="238"/>
      <c r="C2244" s="239"/>
      <c r="D2244" s="221" t="s">
        <v>170</v>
      </c>
      <c r="E2244" s="240" t="s">
        <v>19</v>
      </c>
      <c r="F2244" s="241" t="s">
        <v>682</v>
      </c>
      <c r="G2244" s="239"/>
      <c r="H2244" s="242">
        <v>-1.1399999999999999</v>
      </c>
      <c r="I2244" s="243"/>
      <c r="J2244" s="239"/>
      <c r="K2244" s="239"/>
      <c r="L2244" s="244"/>
      <c r="M2244" s="245"/>
      <c r="N2244" s="246"/>
      <c r="O2244" s="246"/>
      <c r="P2244" s="246"/>
      <c r="Q2244" s="246"/>
      <c r="R2244" s="246"/>
      <c r="S2244" s="246"/>
      <c r="T2244" s="247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48" t="s">
        <v>170</v>
      </c>
      <c r="AU2244" s="248" t="s">
        <v>84</v>
      </c>
      <c r="AV2244" s="14" t="s">
        <v>84</v>
      </c>
      <c r="AW2244" s="14" t="s">
        <v>35</v>
      </c>
      <c r="AX2244" s="14" t="s">
        <v>74</v>
      </c>
      <c r="AY2244" s="248" t="s">
        <v>158</v>
      </c>
    </row>
    <row r="2245" s="16" customFormat="1">
      <c r="A2245" s="16"/>
      <c r="B2245" s="261"/>
      <c r="C2245" s="262"/>
      <c r="D2245" s="221" t="s">
        <v>170</v>
      </c>
      <c r="E2245" s="263" t="s">
        <v>19</v>
      </c>
      <c r="F2245" s="264" t="s">
        <v>187</v>
      </c>
      <c r="G2245" s="262"/>
      <c r="H2245" s="265">
        <v>182.71300000000002</v>
      </c>
      <c r="I2245" s="266"/>
      <c r="J2245" s="262"/>
      <c r="K2245" s="262"/>
      <c r="L2245" s="267"/>
      <c r="M2245" s="268"/>
      <c r="N2245" s="269"/>
      <c r="O2245" s="269"/>
      <c r="P2245" s="269"/>
      <c r="Q2245" s="269"/>
      <c r="R2245" s="269"/>
      <c r="S2245" s="269"/>
      <c r="T2245" s="270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T2245" s="271" t="s">
        <v>170</v>
      </c>
      <c r="AU2245" s="271" t="s">
        <v>84</v>
      </c>
      <c r="AV2245" s="16" t="s">
        <v>188</v>
      </c>
      <c r="AW2245" s="16" t="s">
        <v>35</v>
      </c>
      <c r="AX2245" s="16" t="s">
        <v>74</v>
      </c>
      <c r="AY2245" s="271" t="s">
        <v>158</v>
      </c>
    </row>
    <row r="2246" s="13" customFormat="1">
      <c r="A2246" s="13"/>
      <c r="B2246" s="228"/>
      <c r="C2246" s="229"/>
      <c r="D2246" s="221" t="s">
        <v>170</v>
      </c>
      <c r="E2246" s="230" t="s">
        <v>19</v>
      </c>
      <c r="F2246" s="231" t="s">
        <v>341</v>
      </c>
      <c r="G2246" s="229"/>
      <c r="H2246" s="230" t="s">
        <v>19</v>
      </c>
      <c r="I2246" s="232"/>
      <c r="J2246" s="229"/>
      <c r="K2246" s="229"/>
      <c r="L2246" s="233"/>
      <c r="M2246" s="234"/>
      <c r="N2246" s="235"/>
      <c r="O2246" s="235"/>
      <c r="P2246" s="235"/>
      <c r="Q2246" s="235"/>
      <c r="R2246" s="235"/>
      <c r="S2246" s="235"/>
      <c r="T2246" s="236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37" t="s">
        <v>170</v>
      </c>
      <c r="AU2246" s="237" t="s">
        <v>84</v>
      </c>
      <c r="AV2246" s="13" t="s">
        <v>82</v>
      </c>
      <c r="AW2246" s="13" t="s">
        <v>35</v>
      </c>
      <c r="AX2246" s="13" t="s">
        <v>74</v>
      </c>
      <c r="AY2246" s="237" t="s">
        <v>158</v>
      </c>
    </row>
    <row r="2247" s="14" customFormat="1">
      <c r="A2247" s="14"/>
      <c r="B2247" s="238"/>
      <c r="C2247" s="239"/>
      <c r="D2247" s="221" t="s">
        <v>170</v>
      </c>
      <c r="E2247" s="240" t="s">
        <v>19</v>
      </c>
      <c r="F2247" s="241" t="s">
        <v>1996</v>
      </c>
      <c r="G2247" s="239"/>
      <c r="H2247" s="242">
        <v>77.552000000000007</v>
      </c>
      <c r="I2247" s="243"/>
      <c r="J2247" s="239"/>
      <c r="K2247" s="239"/>
      <c r="L2247" s="244"/>
      <c r="M2247" s="245"/>
      <c r="N2247" s="246"/>
      <c r="O2247" s="246"/>
      <c r="P2247" s="246"/>
      <c r="Q2247" s="246"/>
      <c r="R2247" s="246"/>
      <c r="S2247" s="246"/>
      <c r="T2247" s="247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48" t="s">
        <v>170</v>
      </c>
      <c r="AU2247" s="248" t="s">
        <v>84</v>
      </c>
      <c r="AV2247" s="14" t="s">
        <v>84</v>
      </c>
      <c r="AW2247" s="14" t="s">
        <v>35</v>
      </c>
      <c r="AX2247" s="14" t="s">
        <v>74</v>
      </c>
      <c r="AY2247" s="248" t="s">
        <v>158</v>
      </c>
    </row>
    <row r="2248" s="14" customFormat="1">
      <c r="A2248" s="14"/>
      <c r="B2248" s="238"/>
      <c r="C2248" s="239"/>
      <c r="D2248" s="221" t="s">
        <v>170</v>
      </c>
      <c r="E2248" s="240" t="s">
        <v>19</v>
      </c>
      <c r="F2248" s="241" t="s">
        <v>685</v>
      </c>
      <c r="G2248" s="239"/>
      <c r="H2248" s="242">
        <v>-4.4699999999999998</v>
      </c>
      <c r="I2248" s="243"/>
      <c r="J2248" s="239"/>
      <c r="K2248" s="239"/>
      <c r="L2248" s="244"/>
      <c r="M2248" s="245"/>
      <c r="N2248" s="246"/>
      <c r="O2248" s="246"/>
      <c r="P2248" s="246"/>
      <c r="Q2248" s="246"/>
      <c r="R2248" s="246"/>
      <c r="S2248" s="246"/>
      <c r="T2248" s="247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48" t="s">
        <v>170</v>
      </c>
      <c r="AU2248" s="248" t="s">
        <v>84</v>
      </c>
      <c r="AV2248" s="14" t="s">
        <v>84</v>
      </c>
      <c r="AW2248" s="14" t="s">
        <v>35</v>
      </c>
      <c r="AX2248" s="14" t="s">
        <v>74</v>
      </c>
      <c r="AY2248" s="248" t="s">
        <v>158</v>
      </c>
    </row>
    <row r="2249" s="16" customFormat="1">
      <c r="A2249" s="16"/>
      <c r="B2249" s="261"/>
      <c r="C2249" s="262"/>
      <c r="D2249" s="221" t="s">
        <v>170</v>
      </c>
      <c r="E2249" s="263" t="s">
        <v>19</v>
      </c>
      <c r="F2249" s="264" t="s">
        <v>187</v>
      </c>
      <c r="G2249" s="262"/>
      <c r="H2249" s="265">
        <v>73.082000000000008</v>
      </c>
      <c r="I2249" s="266"/>
      <c r="J2249" s="262"/>
      <c r="K2249" s="262"/>
      <c r="L2249" s="267"/>
      <c r="M2249" s="268"/>
      <c r="N2249" s="269"/>
      <c r="O2249" s="269"/>
      <c r="P2249" s="269"/>
      <c r="Q2249" s="269"/>
      <c r="R2249" s="269"/>
      <c r="S2249" s="269"/>
      <c r="T2249" s="270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T2249" s="271" t="s">
        <v>170</v>
      </c>
      <c r="AU2249" s="271" t="s">
        <v>84</v>
      </c>
      <c r="AV2249" s="16" t="s">
        <v>188</v>
      </c>
      <c r="AW2249" s="16" t="s">
        <v>35</v>
      </c>
      <c r="AX2249" s="16" t="s">
        <v>74</v>
      </c>
      <c r="AY2249" s="271" t="s">
        <v>158</v>
      </c>
    </row>
    <row r="2250" s="13" customFormat="1">
      <c r="A2250" s="13"/>
      <c r="B2250" s="228"/>
      <c r="C2250" s="229"/>
      <c r="D2250" s="221" t="s">
        <v>170</v>
      </c>
      <c r="E2250" s="230" t="s">
        <v>19</v>
      </c>
      <c r="F2250" s="231" t="s">
        <v>548</v>
      </c>
      <c r="G2250" s="229"/>
      <c r="H2250" s="230" t="s">
        <v>19</v>
      </c>
      <c r="I2250" s="232"/>
      <c r="J2250" s="229"/>
      <c r="K2250" s="229"/>
      <c r="L2250" s="233"/>
      <c r="M2250" s="234"/>
      <c r="N2250" s="235"/>
      <c r="O2250" s="235"/>
      <c r="P2250" s="235"/>
      <c r="Q2250" s="235"/>
      <c r="R2250" s="235"/>
      <c r="S2250" s="235"/>
      <c r="T2250" s="236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7" t="s">
        <v>170</v>
      </c>
      <c r="AU2250" s="237" t="s">
        <v>84</v>
      </c>
      <c r="AV2250" s="13" t="s">
        <v>82</v>
      </c>
      <c r="AW2250" s="13" t="s">
        <v>35</v>
      </c>
      <c r="AX2250" s="13" t="s">
        <v>74</v>
      </c>
      <c r="AY2250" s="237" t="s">
        <v>158</v>
      </c>
    </row>
    <row r="2251" s="14" customFormat="1">
      <c r="A2251" s="14"/>
      <c r="B2251" s="238"/>
      <c r="C2251" s="239"/>
      <c r="D2251" s="221" t="s">
        <v>170</v>
      </c>
      <c r="E2251" s="240" t="s">
        <v>19</v>
      </c>
      <c r="F2251" s="241" t="s">
        <v>1997</v>
      </c>
      <c r="G2251" s="239"/>
      <c r="H2251" s="242">
        <v>82.843999999999994</v>
      </c>
      <c r="I2251" s="243"/>
      <c r="J2251" s="239"/>
      <c r="K2251" s="239"/>
      <c r="L2251" s="244"/>
      <c r="M2251" s="245"/>
      <c r="N2251" s="246"/>
      <c r="O2251" s="246"/>
      <c r="P2251" s="246"/>
      <c r="Q2251" s="246"/>
      <c r="R2251" s="246"/>
      <c r="S2251" s="246"/>
      <c r="T2251" s="247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48" t="s">
        <v>170</v>
      </c>
      <c r="AU2251" s="248" t="s">
        <v>84</v>
      </c>
      <c r="AV2251" s="14" t="s">
        <v>84</v>
      </c>
      <c r="AW2251" s="14" t="s">
        <v>35</v>
      </c>
      <c r="AX2251" s="14" t="s">
        <v>74</v>
      </c>
      <c r="AY2251" s="248" t="s">
        <v>158</v>
      </c>
    </row>
    <row r="2252" s="14" customFormat="1">
      <c r="A2252" s="14"/>
      <c r="B2252" s="238"/>
      <c r="C2252" s="239"/>
      <c r="D2252" s="221" t="s">
        <v>170</v>
      </c>
      <c r="E2252" s="240" t="s">
        <v>19</v>
      </c>
      <c r="F2252" s="241" t="s">
        <v>688</v>
      </c>
      <c r="G2252" s="239"/>
      <c r="H2252" s="242">
        <v>-4.4400000000000004</v>
      </c>
      <c r="I2252" s="243"/>
      <c r="J2252" s="239"/>
      <c r="K2252" s="239"/>
      <c r="L2252" s="244"/>
      <c r="M2252" s="245"/>
      <c r="N2252" s="246"/>
      <c r="O2252" s="246"/>
      <c r="P2252" s="246"/>
      <c r="Q2252" s="246"/>
      <c r="R2252" s="246"/>
      <c r="S2252" s="246"/>
      <c r="T2252" s="247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8" t="s">
        <v>170</v>
      </c>
      <c r="AU2252" s="248" t="s">
        <v>84</v>
      </c>
      <c r="AV2252" s="14" t="s">
        <v>84</v>
      </c>
      <c r="AW2252" s="14" t="s">
        <v>35</v>
      </c>
      <c r="AX2252" s="14" t="s">
        <v>74</v>
      </c>
      <c r="AY2252" s="248" t="s">
        <v>158</v>
      </c>
    </row>
    <row r="2253" s="16" customFormat="1">
      <c r="A2253" s="16"/>
      <c r="B2253" s="261"/>
      <c r="C2253" s="262"/>
      <c r="D2253" s="221" t="s">
        <v>170</v>
      </c>
      <c r="E2253" s="263" t="s">
        <v>19</v>
      </c>
      <c r="F2253" s="264" t="s">
        <v>187</v>
      </c>
      <c r="G2253" s="262"/>
      <c r="H2253" s="265">
        <v>78.403999999999996</v>
      </c>
      <c r="I2253" s="266"/>
      <c r="J2253" s="262"/>
      <c r="K2253" s="262"/>
      <c r="L2253" s="267"/>
      <c r="M2253" s="268"/>
      <c r="N2253" s="269"/>
      <c r="O2253" s="269"/>
      <c r="P2253" s="269"/>
      <c r="Q2253" s="269"/>
      <c r="R2253" s="269"/>
      <c r="S2253" s="269"/>
      <c r="T2253" s="270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T2253" s="271" t="s">
        <v>170</v>
      </c>
      <c r="AU2253" s="271" t="s">
        <v>84</v>
      </c>
      <c r="AV2253" s="16" t="s">
        <v>188</v>
      </c>
      <c r="AW2253" s="16" t="s">
        <v>35</v>
      </c>
      <c r="AX2253" s="16" t="s">
        <v>74</v>
      </c>
      <c r="AY2253" s="271" t="s">
        <v>158</v>
      </c>
    </row>
    <row r="2254" s="13" customFormat="1">
      <c r="A2254" s="13"/>
      <c r="B2254" s="228"/>
      <c r="C2254" s="229"/>
      <c r="D2254" s="221" t="s">
        <v>170</v>
      </c>
      <c r="E2254" s="230" t="s">
        <v>19</v>
      </c>
      <c r="F2254" s="231" t="s">
        <v>265</v>
      </c>
      <c r="G2254" s="229"/>
      <c r="H2254" s="230" t="s">
        <v>19</v>
      </c>
      <c r="I2254" s="232"/>
      <c r="J2254" s="229"/>
      <c r="K2254" s="229"/>
      <c r="L2254" s="233"/>
      <c r="M2254" s="234"/>
      <c r="N2254" s="235"/>
      <c r="O2254" s="235"/>
      <c r="P2254" s="235"/>
      <c r="Q2254" s="235"/>
      <c r="R2254" s="235"/>
      <c r="S2254" s="235"/>
      <c r="T2254" s="236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7" t="s">
        <v>170</v>
      </c>
      <c r="AU2254" s="237" t="s">
        <v>84</v>
      </c>
      <c r="AV2254" s="13" t="s">
        <v>82</v>
      </c>
      <c r="AW2254" s="13" t="s">
        <v>35</v>
      </c>
      <c r="AX2254" s="13" t="s">
        <v>74</v>
      </c>
      <c r="AY2254" s="237" t="s">
        <v>158</v>
      </c>
    </row>
    <row r="2255" s="14" customFormat="1">
      <c r="A2255" s="14"/>
      <c r="B2255" s="238"/>
      <c r="C2255" s="239"/>
      <c r="D2255" s="221" t="s">
        <v>170</v>
      </c>
      <c r="E2255" s="240" t="s">
        <v>19</v>
      </c>
      <c r="F2255" s="241" t="s">
        <v>1998</v>
      </c>
      <c r="G2255" s="239"/>
      <c r="H2255" s="242">
        <v>292.00400000000002</v>
      </c>
      <c r="I2255" s="243"/>
      <c r="J2255" s="239"/>
      <c r="K2255" s="239"/>
      <c r="L2255" s="244"/>
      <c r="M2255" s="245"/>
      <c r="N2255" s="246"/>
      <c r="O2255" s="246"/>
      <c r="P2255" s="246"/>
      <c r="Q2255" s="246"/>
      <c r="R2255" s="246"/>
      <c r="S2255" s="246"/>
      <c r="T2255" s="247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48" t="s">
        <v>170</v>
      </c>
      <c r="AU2255" s="248" t="s">
        <v>84</v>
      </c>
      <c r="AV2255" s="14" t="s">
        <v>84</v>
      </c>
      <c r="AW2255" s="14" t="s">
        <v>35</v>
      </c>
      <c r="AX2255" s="14" t="s">
        <v>74</v>
      </c>
      <c r="AY2255" s="248" t="s">
        <v>158</v>
      </c>
    </row>
    <row r="2256" s="14" customFormat="1">
      <c r="A2256" s="14"/>
      <c r="B2256" s="238"/>
      <c r="C2256" s="239"/>
      <c r="D2256" s="221" t="s">
        <v>170</v>
      </c>
      <c r="E2256" s="240" t="s">
        <v>19</v>
      </c>
      <c r="F2256" s="241" t="s">
        <v>1999</v>
      </c>
      <c r="G2256" s="239"/>
      <c r="H2256" s="242">
        <v>9.2400000000000002</v>
      </c>
      <c r="I2256" s="243"/>
      <c r="J2256" s="239"/>
      <c r="K2256" s="239"/>
      <c r="L2256" s="244"/>
      <c r="M2256" s="245"/>
      <c r="N2256" s="246"/>
      <c r="O2256" s="246"/>
      <c r="P2256" s="246"/>
      <c r="Q2256" s="246"/>
      <c r="R2256" s="246"/>
      <c r="S2256" s="246"/>
      <c r="T2256" s="247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8" t="s">
        <v>170</v>
      </c>
      <c r="AU2256" s="248" t="s">
        <v>84</v>
      </c>
      <c r="AV2256" s="14" t="s">
        <v>84</v>
      </c>
      <c r="AW2256" s="14" t="s">
        <v>35</v>
      </c>
      <c r="AX2256" s="14" t="s">
        <v>74</v>
      </c>
      <c r="AY2256" s="248" t="s">
        <v>158</v>
      </c>
    </row>
    <row r="2257" s="14" customFormat="1">
      <c r="A2257" s="14"/>
      <c r="B2257" s="238"/>
      <c r="C2257" s="239"/>
      <c r="D2257" s="221" t="s">
        <v>170</v>
      </c>
      <c r="E2257" s="240" t="s">
        <v>19</v>
      </c>
      <c r="F2257" s="241" t="s">
        <v>2000</v>
      </c>
      <c r="G2257" s="239"/>
      <c r="H2257" s="242">
        <v>-4.8840000000000003</v>
      </c>
      <c r="I2257" s="243"/>
      <c r="J2257" s="239"/>
      <c r="K2257" s="239"/>
      <c r="L2257" s="244"/>
      <c r="M2257" s="245"/>
      <c r="N2257" s="246"/>
      <c r="O2257" s="246"/>
      <c r="P2257" s="246"/>
      <c r="Q2257" s="246"/>
      <c r="R2257" s="246"/>
      <c r="S2257" s="246"/>
      <c r="T2257" s="247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48" t="s">
        <v>170</v>
      </c>
      <c r="AU2257" s="248" t="s">
        <v>84</v>
      </c>
      <c r="AV2257" s="14" t="s">
        <v>84</v>
      </c>
      <c r="AW2257" s="14" t="s">
        <v>35</v>
      </c>
      <c r="AX2257" s="14" t="s">
        <v>74</v>
      </c>
      <c r="AY2257" s="248" t="s">
        <v>158</v>
      </c>
    </row>
    <row r="2258" s="14" customFormat="1">
      <c r="A2258" s="14"/>
      <c r="B2258" s="238"/>
      <c r="C2258" s="239"/>
      <c r="D2258" s="221" t="s">
        <v>170</v>
      </c>
      <c r="E2258" s="240" t="s">
        <v>19</v>
      </c>
      <c r="F2258" s="241" t="s">
        <v>692</v>
      </c>
      <c r="G2258" s="239"/>
      <c r="H2258" s="242">
        <v>-5.0999999999999996</v>
      </c>
      <c r="I2258" s="243"/>
      <c r="J2258" s="239"/>
      <c r="K2258" s="239"/>
      <c r="L2258" s="244"/>
      <c r="M2258" s="245"/>
      <c r="N2258" s="246"/>
      <c r="O2258" s="246"/>
      <c r="P2258" s="246"/>
      <c r="Q2258" s="246"/>
      <c r="R2258" s="246"/>
      <c r="S2258" s="246"/>
      <c r="T2258" s="247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48" t="s">
        <v>170</v>
      </c>
      <c r="AU2258" s="248" t="s">
        <v>84</v>
      </c>
      <c r="AV2258" s="14" t="s">
        <v>84</v>
      </c>
      <c r="AW2258" s="14" t="s">
        <v>35</v>
      </c>
      <c r="AX2258" s="14" t="s">
        <v>74</v>
      </c>
      <c r="AY2258" s="248" t="s">
        <v>158</v>
      </c>
    </row>
    <row r="2259" s="16" customFormat="1">
      <c r="A2259" s="16"/>
      <c r="B2259" s="261"/>
      <c r="C2259" s="262"/>
      <c r="D2259" s="221" t="s">
        <v>170</v>
      </c>
      <c r="E2259" s="263" t="s">
        <v>19</v>
      </c>
      <c r="F2259" s="264" t="s">
        <v>187</v>
      </c>
      <c r="G2259" s="262"/>
      <c r="H2259" s="265">
        <v>291.25999999999999</v>
      </c>
      <c r="I2259" s="266"/>
      <c r="J2259" s="262"/>
      <c r="K2259" s="262"/>
      <c r="L2259" s="267"/>
      <c r="M2259" s="268"/>
      <c r="N2259" s="269"/>
      <c r="O2259" s="269"/>
      <c r="P2259" s="269"/>
      <c r="Q2259" s="269"/>
      <c r="R2259" s="269"/>
      <c r="S2259" s="269"/>
      <c r="T2259" s="270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T2259" s="271" t="s">
        <v>170</v>
      </c>
      <c r="AU2259" s="271" t="s">
        <v>84</v>
      </c>
      <c r="AV2259" s="16" t="s">
        <v>188</v>
      </c>
      <c r="AW2259" s="16" t="s">
        <v>35</v>
      </c>
      <c r="AX2259" s="16" t="s">
        <v>74</v>
      </c>
      <c r="AY2259" s="271" t="s">
        <v>158</v>
      </c>
    </row>
    <row r="2260" s="13" customFormat="1">
      <c r="A2260" s="13"/>
      <c r="B2260" s="228"/>
      <c r="C2260" s="229"/>
      <c r="D2260" s="221" t="s">
        <v>170</v>
      </c>
      <c r="E2260" s="230" t="s">
        <v>19</v>
      </c>
      <c r="F2260" s="231" t="s">
        <v>609</v>
      </c>
      <c r="G2260" s="229"/>
      <c r="H2260" s="230" t="s">
        <v>19</v>
      </c>
      <c r="I2260" s="232"/>
      <c r="J2260" s="229"/>
      <c r="K2260" s="229"/>
      <c r="L2260" s="233"/>
      <c r="M2260" s="234"/>
      <c r="N2260" s="235"/>
      <c r="O2260" s="235"/>
      <c r="P2260" s="235"/>
      <c r="Q2260" s="235"/>
      <c r="R2260" s="235"/>
      <c r="S2260" s="235"/>
      <c r="T2260" s="236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7" t="s">
        <v>170</v>
      </c>
      <c r="AU2260" s="237" t="s">
        <v>84</v>
      </c>
      <c r="AV2260" s="13" t="s">
        <v>82</v>
      </c>
      <c r="AW2260" s="13" t="s">
        <v>35</v>
      </c>
      <c r="AX2260" s="13" t="s">
        <v>74</v>
      </c>
      <c r="AY2260" s="237" t="s">
        <v>158</v>
      </c>
    </row>
    <row r="2261" s="14" customFormat="1">
      <c r="A2261" s="14"/>
      <c r="B2261" s="238"/>
      <c r="C2261" s="239"/>
      <c r="D2261" s="221" t="s">
        <v>170</v>
      </c>
      <c r="E2261" s="240" t="s">
        <v>19</v>
      </c>
      <c r="F2261" s="241" t="s">
        <v>2001</v>
      </c>
      <c r="G2261" s="239"/>
      <c r="H2261" s="242">
        <v>75.109999999999999</v>
      </c>
      <c r="I2261" s="243"/>
      <c r="J2261" s="239"/>
      <c r="K2261" s="239"/>
      <c r="L2261" s="244"/>
      <c r="M2261" s="245"/>
      <c r="N2261" s="246"/>
      <c r="O2261" s="246"/>
      <c r="P2261" s="246"/>
      <c r="Q2261" s="246"/>
      <c r="R2261" s="246"/>
      <c r="S2261" s="246"/>
      <c r="T2261" s="247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48" t="s">
        <v>170</v>
      </c>
      <c r="AU2261" s="248" t="s">
        <v>84</v>
      </c>
      <c r="AV2261" s="14" t="s">
        <v>84</v>
      </c>
      <c r="AW2261" s="14" t="s">
        <v>35</v>
      </c>
      <c r="AX2261" s="14" t="s">
        <v>74</v>
      </c>
      <c r="AY2261" s="248" t="s">
        <v>158</v>
      </c>
    </row>
    <row r="2262" s="14" customFormat="1">
      <c r="A2262" s="14"/>
      <c r="B2262" s="238"/>
      <c r="C2262" s="239"/>
      <c r="D2262" s="221" t="s">
        <v>170</v>
      </c>
      <c r="E2262" s="240" t="s">
        <v>19</v>
      </c>
      <c r="F2262" s="241" t="s">
        <v>2002</v>
      </c>
      <c r="G2262" s="239"/>
      <c r="H2262" s="242">
        <v>-10.675000000000001</v>
      </c>
      <c r="I2262" s="243"/>
      <c r="J2262" s="239"/>
      <c r="K2262" s="239"/>
      <c r="L2262" s="244"/>
      <c r="M2262" s="245"/>
      <c r="N2262" s="246"/>
      <c r="O2262" s="246"/>
      <c r="P2262" s="246"/>
      <c r="Q2262" s="246"/>
      <c r="R2262" s="246"/>
      <c r="S2262" s="246"/>
      <c r="T2262" s="247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48" t="s">
        <v>170</v>
      </c>
      <c r="AU2262" s="248" t="s">
        <v>84</v>
      </c>
      <c r="AV2262" s="14" t="s">
        <v>84</v>
      </c>
      <c r="AW2262" s="14" t="s">
        <v>35</v>
      </c>
      <c r="AX2262" s="14" t="s">
        <v>74</v>
      </c>
      <c r="AY2262" s="248" t="s">
        <v>158</v>
      </c>
    </row>
    <row r="2263" s="14" customFormat="1">
      <c r="A2263" s="14"/>
      <c r="B2263" s="238"/>
      <c r="C2263" s="239"/>
      <c r="D2263" s="221" t="s">
        <v>170</v>
      </c>
      <c r="E2263" s="240" t="s">
        <v>19</v>
      </c>
      <c r="F2263" s="241" t="s">
        <v>696</v>
      </c>
      <c r="G2263" s="239"/>
      <c r="H2263" s="242">
        <v>-1.8899999999999999</v>
      </c>
      <c r="I2263" s="243"/>
      <c r="J2263" s="239"/>
      <c r="K2263" s="239"/>
      <c r="L2263" s="244"/>
      <c r="M2263" s="245"/>
      <c r="N2263" s="246"/>
      <c r="O2263" s="246"/>
      <c r="P2263" s="246"/>
      <c r="Q2263" s="246"/>
      <c r="R2263" s="246"/>
      <c r="S2263" s="246"/>
      <c r="T2263" s="247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48" t="s">
        <v>170</v>
      </c>
      <c r="AU2263" s="248" t="s">
        <v>84</v>
      </c>
      <c r="AV2263" s="14" t="s">
        <v>84</v>
      </c>
      <c r="AW2263" s="14" t="s">
        <v>35</v>
      </c>
      <c r="AX2263" s="14" t="s">
        <v>74</v>
      </c>
      <c r="AY2263" s="248" t="s">
        <v>158</v>
      </c>
    </row>
    <row r="2264" s="16" customFormat="1">
      <c r="A2264" s="16"/>
      <c r="B2264" s="261"/>
      <c r="C2264" s="262"/>
      <c r="D2264" s="221" t="s">
        <v>170</v>
      </c>
      <c r="E2264" s="263" t="s">
        <v>19</v>
      </c>
      <c r="F2264" s="264" t="s">
        <v>187</v>
      </c>
      <c r="G2264" s="262"/>
      <c r="H2264" s="265">
        <v>62.545000000000002</v>
      </c>
      <c r="I2264" s="266"/>
      <c r="J2264" s="262"/>
      <c r="K2264" s="262"/>
      <c r="L2264" s="267"/>
      <c r="M2264" s="268"/>
      <c r="N2264" s="269"/>
      <c r="O2264" s="269"/>
      <c r="P2264" s="269"/>
      <c r="Q2264" s="269"/>
      <c r="R2264" s="269"/>
      <c r="S2264" s="269"/>
      <c r="T2264" s="270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T2264" s="271" t="s">
        <v>170</v>
      </c>
      <c r="AU2264" s="271" t="s">
        <v>84</v>
      </c>
      <c r="AV2264" s="16" t="s">
        <v>188</v>
      </c>
      <c r="AW2264" s="16" t="s">
        <v>35</v>
      </c>
      <c r="AX2264" s="16" t="s">
        <v>74</v>
      </c>
      <c r="AY2264" s="271" t="s">
        <v>158</v>
      </c>
    </row>
    <row r="2265" s="15" customFormat="1">
      <c r="A2265" s="15"/>
      <c r="B2265" s="249"/>
      <c r="C2265" s="250"/>
      <c r="D2265" s="221" t="s">
        <v>170</v>
      </c>
      <c r="E2265" s="251" t="s">
        <v>19</v>
      </c>
      <c r="F2265" s="252" t="s">
        <v>2003</v>
      </c>
      <c r="G2265" s="250"/>
      <c r="H2265" s="253">
        <v>1481.2849999999999</v>
      </c>
      <c r="I2265" s="254"/>
      <c r="J2265" s="250"/>
      <c r="K2265" s="250"/>
      <c r="L2265" s="255"/>
      <c r="M2265" s="256"/>
      <c r="N2265" s="257"/>
      <c r="O2265" s="257"/>
      <c r="P2265" s="257"/>
      <c r="Q2265" s="257"/>
      <c r="R2265" s="257"/>
      <c r="S2265" s="257"/>
      <c r="T2265" s="258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59" t="s">
        <v>170</v>
      </c>
      <c r="AU2265" s="259" t="s">
        <v>84</v>
      </c>
      <c r="AV2265" s="15" t="s">
        <v>165</v>
      </c>
      <c r="AW2265" s="15" t="s">
        <v>35</v>
      </c>
      <c r="AX2265" s="15" t="s">
        <v>74</v>
      </c>
      <c r="AY2265" s="259" t="s">
        <v>158</v>
      </c>
    </row>
    <row r="2266" s="14" customFormat="1">
      <c r="A2266" s="14"/>
      <c r="B2266" s="238"/>
      <c r="C2266" s="239"/>
      <c r="D2266" s="221" t="s">
        <v>170</v>
      </c>
      <c r="E2266" s="240" t="s">
        <v>19</v>
      </c>
      <c r="F2266" s="241" t="s">
        <v>2004</v>
      </c>
      <c r="G2266" s="239"/>
      <c r="H2266" s="242">
        <v>1481.2850000000001</v>
      </c>
      <c r="I2266" s="243"/>
      <c r="J2266" s="239"/>
      <c r="K2266" s="239"/>
      <c r="L2266" s="244"/>
      <c r="M2266" s="245"/>
      <c r="N2266" s="246"/>
      <c r="O2266" s="246"/>
      <c r="P2266" s="246"/>
      <c r="Q2266" s="246"/>
      <c r="R2266" s="246"/>
      <c r="S2266" s="246"/>
      <c r="T2266" s="247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48" t="s">
        <v>170</v>
      </c>
      <c r="AU2266" s="248" t="s">
        <v>84</v>
      </c>
      <c r="AV2266" s="14" t="s">
        <v>84</v>
      </c>
      <c r="AW2266" s="14" t="s">
        <v>35</v>
      </c>
      <c r="AX2266" s="14" t="s">
        <v>74</v>
      </c>
      <c r="AY2266" s="248" t="s">
        <v>158</v>
      </c>
    </row>
    <row r="2267" s="14" customFormat="1">
      <c r="A2267" s="14"/>
      <c r="B2267" s="238"/>
      <c r="C2267" s="239"/>
      <c r="D2267" s="221" t="s">
        <v>170</v>
      </c>
      <c r="E2267" s="240" t="s">
        <v>19</v>
      </c>
      <c r="F2267" s="241" t="s">
        <v>2005</v>
      </c>
      <c r="G2267" s="239"/>
      <c r="H2267" s="242">
        <v>1206.239</v>
      </c>
      <c r="I2267" s="243"/>
      <c r="J2267" s="239"/>
      <c r="K2267" s="239"/>
      <c r="L2267" s="244"/>
      <c r="M2267" s="245"/>
      <c r="N2267" s="246"/>
      <c r="O2267" s="246"/>
      <c r="P2267" s="246"/>
      <c r="Q2267" s="246"/>
      <c r="R2267" s="246"/>
      <c r="S2267" s="246"/>
      <c r="T2267" s="247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8" t="s">
        <v>170</v>
      </c>
      <c r="AU2267" s="248" t="s">
        <v>84</v>
      </c>
      <c r="AV2267" s="14" t="s">
        <v>84</v>
      </c>
      <c r="AW2267" s="14" t="s">
        <v>35</v>
      </c>
      <c r="AX2267" s="14" t="s">
        <v>74</v>
      </c>
      <c r="AY2267" s="248" t="s">
        <v>158</v>
      </c>
    </row>
    <row r="2268" s="15" customFormat="1">
      <c r="A2268" s="15"/>
      <c r="B2268" s="249"/>
      <c r="C2268" s="250"/>
      <c r="D2268" s="221" t="s">
        <v>170</v>
      </c>
      <c r="E2268" s="251" t="s">
        <v>19</v>
      </c>
      <c r="F2268" s="252" t="s">
        <v>2006</v>
      </c>
      <c r="G2268" s="250"/>
      <c r="H2268" s="253">
        <v>2687.5240000000003</v>
      </c>
      <c r="I2268" s="254"/>
      <c r="J2268" s="250"/>
      <c r="K2268" s="250"/>
      <c r="L2268" s="255"/>
      <c r="M2268" s="256"/>
      <c r="N2268" s="257"/>
      <c r="O2268" s="257"/>
      <c r="P2268" s="257"/>
      <c r="Q2268" s="257"/>
      <c r="R2268" s="257"/>
      <c r="S2268" s="257"/>
      <c r="T2268" s="258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59" t="s">
        <v>170</v>
      </c>
      <c r="AU2268" s="259" t="s">
        <v>84</v>
      </c>
      <c r="AV2268" s="15" t="s">
        <v>165</v>
      </c>
      <c r="AW2268" s="15" t="s">
        <v>35</v>
      </c>
      <c r="AX2268" s="15" t="s">
        <v>82</v>
      </c>
      <c r="AY2268" s="259" t="s">
        <v>158</v>
      </c>
    </row>
    <row r="2269" s="2" customFormat="1" ht="16.5" customHeight="1">
      <c r="A2269" s="41"/>
      <c r="B2269" s="42"/>
      <c r="C2269" s="208" t="s">
        <v>2007</v>
      </c>
      <c r="D2269" s="208" t="s">
        <v>160</v>
      </c>
      <c r="E2269" s="209" t="s">
        <v>2008</v>
      </c>
      <c r="F2269" s="210" t="s">
        <v>2009</v>
      </c>
      <c r="G2269" s="211" t="s">
        <v>105</v>
      </c>
      <c r="H2269" s="212">
        <v>858.04999999999995</v>
      </c>
      <c r="I2269" s="213"/>
      <c r="J2269" s="214">
        <f>ROUND(I2269*H2269,2)</f>
        <v>0</v>
      </c>
      <c r="K2269" s="210" t="s">
        <v>164</v>
      </c>
      <c r="L2269" s="47"/>
      <c r="M2269" s="215" t="s">
        <v>19</v>
      </c>
      <c r="N2269" s="216" t="s">
        <v>45</v>
      </c>
      <c r="O2269" s="87"/>
      <c r="P2269" s="217">
        <f>O2269*H2269</f>
        <v>0</v>
      </c>
      <c r="Q2269" s="217">
        <v>0</v>
      </c>
      <c r="R2269" s="217">
        <f>Q2269*H2269</f>
        <v>0</v>
      </c>
      <c r="S2269" s="217">
        <v>0</v>
      </c>
      <c r="T2269" s="218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19" t="s">
        <v>290</v>
      </c>
      <c r="AT2269" s="219" t="s">
        <v>160</v>
      </c>
      <c r="AU2269" s="219" t="s">
        <v>84</v>
      </c>
      <c r="AY2269" s="20" t="s">
        <v>158</v>
      </c>
      <c r="BE2269" s="220">
        <f>IF(N2269="základní",J2269,0)</f>
        <v>0</v>
      </c>
      <c r="BF2269" s="220">
        <f>IF(N2269="snížená",J2269,0)</f>
        <v>0</v>
      </c>
      <c r="BG2269" s="220">
        <f>IF(N2269="zákl. přenesená",J2269,0)</f>
        <v>0</v>
      </c>
      <c r="BH2269" s="220">
        <f>IF(N2269="sníž. přenesená",J2269,0)</f>
        <v>0</v>
      </c>
      <c r="BI2269" s="220">
        <f>IF(N2269="nulová",J2269,0)</f>
        <v>0</v>
      </c>
      <c r="BJ2269" s="20" t="s">
        <v>82</v>
      </c>
      <c r="BK2269" s="220">
        <f>ROUND(I2269*H2269,2)</f>
        <v>0</v>
      </c>
      <c r="BL2269" s="20" t="s">
        <v>290</v>
      </c>
      <c r="BM2269" s="219" t="s">
        <v>2010</v>
      </c>
    </row>
    <row r="2270" s="2" customFormat="1">
      <c r="A2270" s="41"/>
      <c r="B2270" s="42"/>
      <c r="C2270" s="43"/>
      <c r="D2270" s="221" t="s">
        <v>167</v>
      </c>
      <c r="E2270" s="43"/>
      <c r="F2270" s="222" t="s">
        <v>2009</v>
      </c>
      <c r="G2270" s="43"/>
      <c r="H2270" s="43"/>
      <c r="I2270" s="223"/>
      <c r="J2270" s="43"/>
      <c r="K2270" s="43"/>
      <c r="L2270" s="47"/>
      <c r="M2270" s="224"/>
      <c r="N2270" s="225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167</v>
      </c>
      <c r="AU2270" s="20" t="s">
        <v>84</v>
      </c>
    </row>
    <row r="2271" s="2" customFormat="1">
      <c r="A2271" s="41"/>
      <c r="B2271" s="42"/>
      <c r="C2271" s="43"/>
      <c r="D2271" s="226" t="s">
        <v>168</v>
      </c>
      <c r="E2271" s="43"/>
      <c r="F2271" s="227" t="s">
        <v>2011</v>
      </c>
      <c r="G2271" s="43"/>
      <c r="H2271" s="43"/>
      <c r="I2271" s="223"/>
      <c r="J2271" s="43"/>
      <c r="K2271" s="43"/>
      <c r="L2271" s="47"/>
      <c r="M2271" s="224"/>
      <c r="N2271" s="225"/>
      <c r="O2271" s="87"/>
      <c r="P2271" s="87"/>
      <c r="Q2271" s="87"/>
      <c r="R2271" s="87"/>
      <c r="S2271" s="87"/>
      <c r="T2271" s="88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T2271" s="20" t="s">
        <v>168</v>
      </c>
      <c r="AU2271" s="20" t="s">
        <v>84</v>
      </c>
    </row>
    <row r="2272" s="13" customFormat="1">
      <c r="A2272" s="13"/>
      <c r="B2272" s="228"/>
      <c r="C2272" s="229"/>
      <c r="D2272" s="221" t="s">
        <v>170</v>
      </c>
      <c r="E2272" s="230" t="s">
        <v>19</v>
      </c>
      <c r="F2272" s="231" t="s">
        <v>276</v>
      </c>
      <c r="G2272" s="229"/>
      <c r="H2272" s="230" t="s">
        <v>19</v>
      </c>
      <c r="I2272" s="232"/>
      <c r="J2272" s="229"/>
      <c r="K2272" s="229"/>
      <c r="L2272" s="233"/>
      <c r="M2272" s="234"/>
      <c r="N2272" s="235"/>
      <c r="O2272" s="235"/>
      <c r="P2272" s="235"/>
      <c r="Q2272" s="235"/>
      <c r="R2272" s="235"/>
      <c r="S2272" s="235"/>
      <c r="T2272" s="236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7" t="s">
        <v>170</v>
      </c>
      <c r="AU2272" s="237" t="s">
        <v>84</v>
      </c>
      <c r="AV2272" s="13" t="s">
        <v>82</v>
      </c>
      <c r="AW2272" s="13" t="s">
        <v>35</v>
      </c>
      <c r="AX2272" s="13" t="s">
        <v>74</v>
      </c>
      <c r="AY2272" s="237" t="s">
        <v>158</v>
      </c>
    </row>
    <row r="2273" s="13" customFormat="1">
      <c r="A2273" s="13"/>
      <c r="B2273" s="228"/>
      <c r="C2273" s="229"/>
      <c r="D2273" s="221" t="s">
        <v>170</v>
      </c>
      <c r="E2273" s="230" t="s">
        <v>19</v>
      </c>
      <c r="F2273" s="231" t="s">
        <v>1026</v>
      </c>
      <c r="G2273" s="229"/>
      <c r="H2273" s="230" t="s">
        <v>19</v>
      </c>
      <c r="I2273" s="232"/>
      <c r="J2273" s="229"/>
      <c r="K2273" s="229"/>
      <c r="L2273" s="233"/>
      <c r="M2273" s="234"/>
      <c r="N2273" s="235"/>
      <c r="O2273" s="235"/>
      <c r="P2273" s="235"/>
      <c r="Q2273" s="235"/>
      <c r="R2273" s="235"/>
      <c r="S2273" s="235"/>
      <c r="T2273" s="236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7" t="s">
        <v>170</v>
      </c>
      <c r="AU2273" s="237" t="s">
        <v>84</v>
      </c>
      <c r="AV2273" s="13" t="s">
        <v>82</v>
      </c>
      <c r="AW2273" s="13" t="s">
        <v>35</v>
      </c>
      <c r="AX2273" s="13" t="s">
        <v>74</v>
      </c>
      <c r="AY2273" s="237" t="s">
        <v>158</v>
      </c>
    </row>
    <row r="2274" s="14" customFormat="1">
      <c r="A2274" s="14"/>
      <c r="B2274" s="238"/>
      <c r="C2274" s="239"/>
      <c r="D2274" s="221" t="s">
        <v>170</v>
      </c>
      <c r="E2274" s="240" t="s">
        <v>19</v>
      </c>
      <c r="F2274" s="241" t="s">
        <v>1027</v>
      </c>
      <c r="G2274" s="239"/>
      <c r="H2274" s="242">
        <v>858.04999999999995</v>
      </c>
      <c r="I2274" s="243"/>
      <c r="J2274" s="239"/>
      <c r="K2274" s="239"/>
      <c r="L2274" s="244"/>
      <c r="M2274" s="245"/>
      <c r="N2274" s="246"/>
      <c r="O2274" s="246"/>
      <c r="P2274" s="246"/>
      <c r="Q2274" s="246"/>
      <c r="R2274" s="246"/>
      <c r="S2274" s="246"/>
      <c r="T2274" s="247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48" t="s">
        <v>170</v>
      </c>
      <c r="AU2274" s="248" t="s">
        <v>84</v>
      </c>
      <c r="AV2274" s="14" t="s">
        <v>84</v>
      </c>
      <c r="AW2274" s="14" t="s">
        <v>35</v>
      </c>
      <c r="AX2274" s="14" t="s">
        <v>74</v>
      </c>
      <c r="AY2274" s="248" t="s">
        <v>158</v>
      </c>
    </row>
    <row r="2275" s="15" customFormat="1">
      <c r="A2275" s="15"/>
      <c r="B2275" s="249"/>
      <c r="C2275" s="250"/>
      <c r="D2275" s="221" t="s">
        <v>170</v>
      </c>
      <c r="E2275" s="251" t="s">
        <v>19</v>
      </c>
      <c r="F2275" s="252" t="s">
        <v>175</v>
      </c>
      <c r="G2275" s="250"/>
      <c r="H2275" s="253">
        <v>858.04999999999995</v>
      </c>
      <c r="I2275" s="254"/>
      <c r="J2275" s="250"/>
      <c r="K2275" s="250"/>
      <c r="L2275" s="255"/>
      <c r="M2275" s="256"/>
      <c r="N2275" s="257"/>
      <c r="O2275" s="257"/>
      <c r="P2275" s="257"/>
      <c r="Q2275" s="257"/>
      <c r="R2275" s="257"/>
      <c r="S2275" s="257"/>
      <c r="T2275" s="258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59" t="s">
        <v>170</v>
      </c>
      <c r="AU2275" s="259" t="s">
        <v>84</v>
      </c>
      <c r="AV2275" s="15" t="s">
        <v>165</v>
      </c>
      <c r="AW2275" s="15" t="s">
        <v>35</v>
      </c>
      <c r="AX2275" s="15" t="s">
        <v>82</v>
      </c>
      <c r="AY2275" s="259" t="s">
        <v>158</v>
      </c>
    </row>
    <row r="2276" s="2" customFormat="1" ht="16.5" customHeight="1">
      <c r="A2276" s="41"/>
      <c r="B2276" s="42"/>
      <c r="C2276" s="272" t="s">
        <v>2012</v>
      </c>
      <c r="D2276" s="272" t="s">
        <v>244</v>
      </c>
      <c r="E2276" s="273" t="s">
        <v>2013</v>
      </c>
      <c r="F2276" s="274" t="s">
        <v>2014</v>
      </c>
      <c r="G2276" s="275" t="s">
        <v>105</v>
      </c>
      <c r="H2276" s="276">
        <v>900.95299999999997</v>
      </c>
      <c r="I2276" s="277"/>
      <c r="J2276" s="278">
        <f>ROUND(I2276*H2276,2)</f>
        <v>0</v>
      </c>
      <c r="K2276" s="274" t="s">
        <v>164</v>
      </c>
      <c r="L2276" s="279"/>
      <c r="M2276" s="280" t="s">
        <v>19</v>
      </c>
      <c r="N2276" s="281" t="s">
        <v>45</v>
      </c>
      <c r="O2276" s="87"/>
      <c r="P2276" s="217">
        <f>O2276*H2276</f>
        <v>0</v>
      </c>
      <c r="Q2276" s="217">
        <v>0</v>
      </c>
      <c r="R2276" s="217">
        <f>Q2276*H2276</f>
        <v>0</v>
      </c>
      <c r="S2276" s="217">
        <v>0</v>
      </c>
      <c r="T2276" s="218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19" t="s">
        <v>403</v>
      </c>
      <c r="AT2276" s="219" t="s">
        <v>244</v>
      </c>
      <c r="AU2276" s="219" t="s">
        <v>84</v>
      </c>
      <c r="AY2276" s="20" t="s">
        <v>158</v>
      </c>
      <c r="BE2276" s="220">
        <f>IF(N2276="základní",J2276,0)</f>
        <v>0</v>
      </c>
      <c r="BF2276" s="220">
        <f>IF(N2276="snížená",J2276,0)</f>
        <v>0</v>
      </c>
      <c r="BG2276" s="220">
        <f>IF(N2276="zákl. přenesená",J2276,0)</f>
        <v>0</v>
      </c>
      <c r="BH2276" s="220">
        <f>IF(N2276="sníž. přenesená",J2276,0)</f>
        <v>0</v>
      </c>
      <c r="BI2276" s="220">
        <f>IF(N2276="nulová",J2276,0)</f>
        <v>0</v>
      </c>
      <c r="BJ2276" s="20" t="s">
        <v>82</v>
      </c>
      <c r="BK2276" s="220">
        <f>ROUND(I2276*H2276,2)</f>
        <v>0</v>
      </c>
      <c r="BL2276" s="20" t="s">
        <v>290</v>
      </c>
      <c r="BM2276" s="219" t="s">
        <v>2015</v>
      </c>
    </row>
    <row r="2277" s="2" customFormat="1">
      <c r="A2277" s="41"/>
      <c r="B2277" s="42"/>
      <c r="C2277" s="43"/>
      <c r="D2277" s="221" t="s">
        <v>167</v>
      </c>
      <c r="E2277" s="43"/>
      <c r="F2277" s="222" t="s">
        <v>2014</v>
      </c>
      <c r="G2277" s="43"/>
      <c r="H2277" s="43"/>
      <c r="I2277" s="223"/>
      <c r="J2277" s="43"/>
      <c r="K2277" s="43"/>
      <c r="L2277" s="47"/>
      <c r="M2277" s="224"/>
      <c r="N2277" s="225"/>
      <c r="O2277" s="87"/>
      <c r="P2277" s="87"/>
      <c r="Q2277" s="87"/>
      <c r="R2277" s="87"/>
      <c r="S2277" s="87"/>
      <c r="T2277" s="88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T2277" s="20" t="s">
        <v>167</v>
      </c>
      <c r="AU2277" s="20" t="s">
        <v>84</v>
      </c>
    </row>
    <row r="2278" s="14" customFormat="1">
      <c r="A2278" s="14"/>
      <c r="B2278" s="238"/>
      <c r="C2278" s="239"/>
      <c r="D2278" s="221" t="s">
        <v>170</v>
      </c>
      <c r="E2278" s="240" t="s">
        <v>19</v>
      </c>
      <c r="F2278" s="241" t="s">
        <v>2016</v>
      </c>
      <c r="G2278" s="239"/>
      <c r="H2278" s="242">
        <v>900.95299999999997</v>
      </c>
      <c r="I2278" s="243"/>
      <c r="J2278" s="239"/>
      <c r="K2278" s="239"/>
      <c r="L2278" s="244"/>
      <c r="M2278" s="245"/>
      <c r="N2278" s="246"/>
      <c r="O2278" s="246"/>
      <c r="P2278" s="246"/>
      <c r="Q2278" s="246"/>
      <c r="R2278" s="246"/>
      <c r="S2278" s="246"/>
      <c r="T2278" s="247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48" t="s">
        <v>170</v>
      </c>
      <c r="AU2278" s="248" t="s">
        <v>84</v>
      </c>
      <c r="AV2278" s="14" t="s">
        <v>84</v>
      </c>
      <c r="AW2278" s="14" t="s">
        <v>35</v>
      </c>
      <c r="AX2278" s="14" t="s">
        <v>82</v>
      </c>
      <c r="AY2278" s="248" t="s">
        <v>158</v>
      </c>
    </row>
    <row r="2279" s="2" customFormat="1" ht="16.5" customHeight="1">
      <c r="A2279" s="41"/>
      <c r="B2279" s="42"/>
      <c r="C2279" s="208" t="s">
        <v>2017</v>
      </c>
      <c r="D2279" s="208" t="s">
        <v>160</v>
      </c>
      <c r="E2279" s="209" t="s">
        <v>2018</v>
      </c>
      <c r="F2279" s="210" t="s">
        <v>2019</v>
      </c>
      <c r="G2279" s="211" t="s">
        <v>105</v>
      </c>
      <c r="H2279" s="212">
        <v>2687.5239999999999</v>
      </c>
      <c r="I2279" s="213"/>
      <c r="J2279" s="214">
        <f>ROUND(I2279*H2279,2)</f>
        <v>0</v>
      </c>
      <c r="K2279" s="210" t="s">
        <v>164</v>
      </c>
      <c r="L2279" s="47"/>
      <c r="M2279" s="215" t="s">
        <v>19</v>
      </c>
      <c r="N2279" s="216" t="s">
        <v>45</v>
      </c>
      <c r="O2279" s="87"/>
      <c r="P2279" s="217">
        <f>O2279*H2279</f>
        <v>0</v>
      </c>
      <c r="Q2279" s="217">
        <v>0.00021000000000000001</v>
      </c>
      <c r="R2279" s="217">
        <f>Q2279*H2279</f>
        <v>0.56438003999999997</v>
      </c>
      <c r="S2279" s="217">
        <v>0</v>
      </c>
      <c r="T2279" s="218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19" t="s">
        <v>290</v>
      </c>
      <c r="AT2279" s="219" t="s">
        <v>160</v>
      </c>
      <c r="AU2279" s="219" t="s">
        <v>84</v>
      </c>
      <c r="AY2279" s="20" t="s">
        <v>158</v>
      </c>
      <c r="BE2279" s="220">
        <f>IF(N2279="základní",J2279,0)</f>
        <v>0</v>
      </c>
      <c r="BF2279" s="220">
        <f>IF(N2279="snížená",J2279,0)</f>
        <v>0</v>
      </c>
      <c r="BG2279" s="220">
        <f>IF(N2279="zákl. přenesená",J2279,0)</f>
        <v>0</v>
      </c>
      <c r="BH2279" s="220">
        <f>IF(N2279="sníž. přenesená",J2279,0)</f>
        <v>0</v>
      </c>
      <c r="BI2279" s="220">
        <f>IF(N2279="nulová",J2279,0)</f>
        <v>0</v>
      </c>
      <c r="BJ2279" s="20" t="s">
        <v>82</v>
      </c>
      <c r="BK2279" s="220">
        <f>ROUND(I2279*H2279,2)</f>
        <v>0</v>
      </c>
      <c r="BL2279" s="20" t="s">
        <v>290</v>
      </c>
      <c r="BM2279" s="219" t="s">
        <v>2020</v>
      </c>
    </row>
    <row r="2280" s="2" customFormat="1">
      <c r="A2280" s="41"/>
      <c r="B2280" s="42"/>
      <c r="C2280" s="43"/>
      <c r="D2280" s="221" t="s">
        <v>167</v>
      </c>
      <c r="E2280" s="43"/>
      <c r="F2280" s="222" t="s">
        <v>2019</v>
      </c>
      <c r="G2280" s="43"/>
      <c r="H2280" s="43"/>
      <c r="I2280" s="223"/>
      <c r="J2280" s="43"/>
      <c r="K2280" s="43"/>
      <c r="L2280" s="47"/>
      <c r="M2280" s="224"/>
      <c r="N2280" s="225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167</v>
      </c>
      <c r="AU2280" s="20" t="s">
        <v>84</v>
      </c>
    </row>
    <row r="2281" s="2" customFormat="1">
      <c r="A2281" s="41"/>
      <c r="B2281" s="42"/>
      <c r="C2281" s="43"/>
      <c r="D2281" s="226" t="s">
        <v>168</v>
      </c>
      <c r="E2281" s="43"/>
      <c r="F2281" s="227" t="s">
        <v>2021</v>
      </c>
      <c r="G2281" s="43"/>
      <c r="H2281" s="43"/>
      <c r="I2281" s="223"/>
      <c r="J2281" s="43"/>
      <c r="K2281" s="43"/>
      <c r="L2281" s="47"/>
      <c r="M2281" s="224"/>
      <c r="N2281" s="225"/>
      <c r="O2281" s="87"/>
      <c r="P2281" s="87"/>
      <c r="Q2281" s="87"/>
      <c r="R2281" s="87"/>
      <c r="S2281" s="87"/>
      <c r="T2281" s="88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T2281" s="20" t="s">
        <v>168</v>
      </c>
      <c r="AU2281" s="20" t="s">
        <v>84</v>
      </c>
    </row>
    <row r="2282" s="14" customFormat="1">
      <c r="A2282" s="14"/>
      <c r="B2282" s="238"/>
      <c r="C2282" s="239"/>
      <c r="D2282" s="221" t="s">
        <v>170</v>
      </c>
      <c r="E2282" s="240" t="s">
        <v>19</v>
      </c>
      <c r="F2282" s="241" t="s">
        <v>2022</v>
      </c>
      <c r="G2282" s="239"/>
      <c r="H2282" s="242">
        <v>2687.5239999999999</v>
      </c>
      <c r="I2282" s="243"/>
      <c r="J2282" s="239"/>
      <c r="K2282" s="239"/>
      <c r="L2282" s="244"/>
      <c r="M2282" s="245"/>
      <c r="N2282" s="246"/>
      <c r="O2282" s="246"/>
      <c r="P2282" s="246"/>
      <c r="Q2282" s="246"/>
      <c r="R2282" s="246"/>
      <c r="S2282" s="246"/>
      <c r="T2282" s="247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48" t="s">
        <v>170</v>
      </c>
      <c r="AU2282" s="248" t="s">
        <v>84</v>
      </c>
      <c r="AV2282" s="14" t="s">
        <v>84</v>
      </c>
      <c r="AW2282" s="14" t="s">
        <v>35</v>
      </c>
      <c r="AX2282" s="14" t="s">
        <v>74</v>
      </c>
      <c r="AY2282" s="248" t="s">
        <v>158</v>
      </c>
    </row>
    <row r="2283" s="15" customFormat="1">
      <c r="A2283" s="15"/>
      <c r="B2283" s="249"/>
      <c r="C2283" s="250"/>
      <c r="D2283" s="221" t="s">
        <v>170</v>
      </c>
      <c r="E2283" s="251" t="s">
        <v>19</v>
      </c>
      <c r="F2283" s="252" t="s">
        <v>175</v>
      </c>
      <c r="G2283" s="250"/>
      <c r="H2283" s="253">
        <v>2687.5239999999999</v>
      </c>
      <c r="I2283" s="254"/>
      <c r="J2283" s="250"/>
      <c r="K2283" s="250"/>
      <c r="L2283" s="255"/>
      <c r="M2283" s="256"/>
      <c r="N2283" s="257"/>
      <c r="O2283" s="257"/>
      <c r="P2283" s="257"/>
      <c r="Q2283" s="257"/>
      <c r="R2283" s="257"/>
      <c r="S2283" s="257"/>
      <c r="T2283" s="258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59" t="s">
        <v>170</v>
      </c>
      <c r="AU2283" s="259" t="s">
        <v>84</v>
      </c>
      <c r="AV2283" s="15" t="s">
        <v>165</v>
      </c>
      <c r="AW2283" s="15" t="s">
        <v>35</v>
      </c>
      <c r="AX2283" s="15" t="s">
        <v>82</v>
      </c>
      <c r="AY2283" s="259" t="s">
        <v>158</v>
      </c>
    </row>
    <row r="2284" s="2" customFormat="1" ht="16.5" customHeight="1">
      <c r="A2284" s="41"/>
      <c r="B2284" s="42"/>
      <c r="C2284" s="208" t="s">
        <v>2023</v>
      </c>
      <c r="D2284" s="208" t="s">
        <v>160</v>
      </c>
      <c r="E2284" s="209" t="s">
        <v>2024</v>
      </c>
      <c r="F2284" s="210" t="s">
        <v>2025</v>
      </c>
      <c r="G2284" s="211" t="s">
        <v>105</v>
      </c>
      <c r="H2284" s="212">
        <v>2687.5239999999999</v>
      </c>
      <c r="I2284" s="213"/>
      <c r="J2284" s="214">
        <f>ROUND(I2284*H2284,2)</f>
        <v>0</v>
      </c>
      <c r="K2284" s="210" t="s">
        <v>164</v>
      </c>
      <c r="L2284" s="47"/>
      <c r="M2284" s="215" t="s">
        <v>19</v>
      </c>
      <c r="N2284" s="216" t="s">
        <v>45</v>
      </c>
      <c r="O2284" s="87"/>
      <c r="P2284" s="217">
        <f>O2284*H2284</f>
        <v>0</v>
      </c>
      <c r="Q2284" s="217">
        <v>0.00033</v>
      </c>
      <c r="R2284" s="217">
        <f>Q2284*H2284</f>
        <v>0.88688291999999991</v>
      </c>
      <c r="S2284" s="217">
        <v>0</v>
      </c>
      <c r="T2284" s="218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19" t="s">
        <v>290</v>
      </c>
      <c r="AT2284" s="219" t="s">
        <v>160</v>
      </c>
      <c r="AU2284" s="219" t="s">
        <v>84</v>
      </c>
      <c r="AY2284" s="20" t="s">
        <v>158</v>
      </c>
      <c r="BE2284" s="220">
        <f>IF(N2284="základní",J2284,0)</f>
        <v>0</v>
      </c>
      <c r="BF2284" s="220">
        <f>IF(N2284="snížená",J2284,0)</f>
        <v>0</v>
      </c>
      <c r="BG2284" s="220">
        <f>IF(N2284="zákl. přenesená",J2284,0)</f>
        <v>0</v>
      </c>
      <c r="BH2284" s="220">
        <f>IF(N2284="sníž. přenesená",J2284,0)</f>
        <v>0</v>
      </c>
      <c r="BI2284" s="220">
        <f>IF(N2284="nulová",J2284,0)</f>
        <v>0</v>
      </c>
      <c r="BJ2284" s="20" t="s">
        <v>82</v>
      </c>
      <c r="BK2284" s="220">
        <f>ROUND(I2284*H2284,2)</f>
        <v>0</v>
      </c>
      <c r="BL2284" s="20" t="s">
        <v>290</v>
      </c>
      <c r="BM2284" s="219" t="s">
        <v>2026</v>
      </c>
    </row>
    <row r="2285" s="2" customFormat="1">
      <c r="A2285" s="41"/>
      <c r="B2285" s="42"/>
      <c r="C2285" s="43"/>
      <c r="D2285" s="221" t="s">
        <v>167</v>
      </c>
      <c r="E2285" s="43"/>
      <c r="F2285" s="222" t="s">
        <v>2025</v>
      </c>
      <c r="G2285" s="43"/>
      <c r="H2285" s="43"/>
      <c r="I2285" s="223"/>
      <c r="J2285" s="43"/>
      <c r="K2285" s="43"/>
      <c r="L2285" s="47"/>
      <c r="M2285" s="224"/>
      <c r="N2285" s="225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167</v>
      </c>
      <c r="AU2285" s="20" t="s">
        <v>84</v>
      </c>
    </row>
    <row r="2286" s="2" customFormat="1">
      <c r="A2286" s="41"/>
      <c r="B2286" s="42"/>
      <c r="C2286" s="43"/>
      <c r="D2286" s="226" t="s">
        <v>168</v>
      </c>
      <c r="E2286" s="43"/>
      <c r="F2286" s="227" t="s">
        <v>2027</v>
      </c>
      <c r="G2286" s="43"/>
      <c r="H2286" s="43"/>
      <c r="I2286" s="223"/>
      <c r="J2286" s="43"/>
      <c r="K2286" s="43"/>
      <c r="L2286" s="47"/>
      <c r="M2286" s="224"/>
      <c r="N2286" s="225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168</v>
      </c>
      <c r="AU2286" s="20" t="s">
        <v>84</v>
      </c>
    </row>
    <row r="2287" s="14" customFormat="1">
      <c r="A2287" s="14"/>
      <c r="B2287" s="238"/>
      <c r="C2287" s="239"/>
      <c r="D2287" s="221" t="s">
        <v>170</v>
      </c>
      <c r="E2287" s="240" t="s">
        <v>19</v>
      </c>
      <c r="F2287" s="241" t="s">
        <v>2022</v>
      </c>
      <c r="G2287" s="239"/>
      <c r="H2287" s="242">
        <v>2687.5239999999999</v>
      </c>
      <c r="I2287" s="243"/>
      <c r="J2287" s="239"/>
      <c r="K2287" s="239"/>
      <c r="L2287" s="244"/>
      <c r="M2287" s="245"/>
      <c r="N2287" s="246"/>
      <c r="O2287" s="246"/>
      <c r="P2287" s="246"/>
      <c r="Q2287" s="246"/>
      <c r="R2287" s="246"/>
      <c r="S2287" s="246"/>
      <c r="T2287" s="247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8" t="s">
        <v>170</v>
      </c>
      <c r="AU2287" s="248" t="s">
        <v>84</v>
      </c>
      <c r="AV2287" s="14" t="s">
        <v>84</v>
      </c>
      <c r="AW2287" s="14" t="s">
        <v>35</v>
      </c>
      <c r="AX2287" s="14" t="s">
        <v>74</v>
      </c>
      <c r="AY2287" s="248" t="s">
        <v>158</v>
      </c>
    </row>
    <row r="2288" s="15" customFormat="1">
      <c r="A2288" s="15"/>
      <c r="B2288" s="249"/>
      <c r="C2288" s="250"/>
      <c r="D2288" s="221" t="s">
        <v>170</v>
      </c>
      <c r="E2288" s="251" t="s">
        <v>19</v>
      </c>
      <c r="F2288" s="252" t="s">
        <v>175</v>
      </c>
      <c r="G2288" s="250"/>
      <c r="H2288" s="253">
        <v>2687.5239999999999</v>
      </c>
      <c r="I2288" s="254"/>
      <c r="J2288" s="250"/>
      <c r="K2288" s="250"/>
      <c r="L2288" s="255"/>
      <c r="M2288" s="282"/>
      <c r="N2288" s="283"/>
      <c r="O2288" s="283"/>
      <c r="P2288" s="283"/>
      <c r="Q2288" s="283"/>
      <c r="R2288" s="283"/>
      <c r="S2288" s="283"/>
      <c r="T2288" s="284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59" t="s">
        <v>170</v>
      </c>
      <c r="AU2288" s="259" t="s">
        <v>84</v>
      </c>
      <c r="AV2288" s="15" t="s">
        <v>165</v>
      </c>
      <c r="AW2288" s="15" t="s">
        <v>35</v>
      </c>
      <c r="AX2288" s="15" t="s">
        <v>82</v>
      </c>
      <c r="AY2288" s="259" t="s">
        <v>158</v>
      </c>
    </row>
    <row r="2289" s="2" customFormat="1" ht="6.96" customHeight="1">
      <c r="A2289" s="41"/>
      <c r="B2289" s="62"/>
      <c r="C2289" s="63"/>
      <c r="D2289" s="63"/>
      <c r="E2289" s="63"/>
      <c r="F2289" s="63"/>
      <c r="G2289" s="63"/>
      <c r="H2289" s="63"/>
      <c r="I2289" s="63"/>
      <c r="J2289" s="63"/>
      <c r="K2289" s="63"/>
      <c r="L2289" s="47"/>
      <c r="M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</row>
  </sheetData>
  <sheetProtection sheet="1" autoFilter="0" formatColumns="0" formatRows="0" objects="1" scenarios="1" spinCount="100000" saltValue="0tRAZOr7/uNIZwMIjjpK26zG5yQxf4rIKWLreoPN7iyjkn/LAoNi/nBtpfAna+nhraanj4a3W5q8NpYViLNM0g==" hashValue="45dTrdI472fXVTDvCilGBNfyvxNX1FAt9vg0jCAj0DWOqQdTdB+32mtHbqBiZO+OwRUAi9jtm2F9VEldGwLpGA==" algorithmName="SHA-512" password="A9D1"/>
  <autoFilter ref="C102:K2288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8" r:id="rId1" display="https://podminky.urs.cz/item/CS_URS_2022_01/132212332"/>
    <hyperlink ref="F116" r:id="rId2" display="https://podminky.urs.cz/item/CS_URS_2022_01/139751101"/>
    <hyperlink ref="F137" r:id="rId3" display="https://podminky.urs.cz/item/CS_URS_2022_01/162211311"/>
    <hyperlink ref="F143" r:id="rId4" display="https://podminky.urs.cz/item/CS_URS_2022_01/162211319"/>
    <hyperlink ref="F148" r:id="rId5" display="https://podminky.urs.cz/item/CS_URS_2022_01/162751117"/>
    <hyperlink ref="F159" r:id="rId6" display="https://podminky.urs.cz/item/CS_URS_2022_01/167111101"/>
    <hyperlink ref="F169" r:id="rId7" display="https://podminky.urs.cz/item/CS_URS_2022_01/171201231"/>
    <hyperlink ref="F173" r:id="rId8" display="https://podminky.urs.cz/item/CS_URS_2022_01/171251201"/>
    <hyperlink ref="F176" r:id="rId9" display="https://podminky.urs.cz/item/CS_URS_2022_01/174151101"/>
    <hyperlink ref="F188" r:id="rId10" display="https://podminky.urs.cz/item/CS_URS_2022_01/174151102"/>
    <hyperlink ref="F211" r:id="rId11" display="https://podminky.urs.cz/item/CS_URS_2022_01/181411131"/>
    <hyperlink ref="F220" r:id="rId12" display="https://podminky.urs.cz/item/CS_URS_2022_01/181912112"/>
    <hyperlink ref="F226" r:id="rId13" display="https://podminky.urs.cz/item/CS_URS_2022_01/182303111"/>
    <hyperlink ref="F236" r:id="rId14" display="https://podminky.urs.cz/item/CS_URS_2022_01/211531111"/>
    <hyperlink ref="F242" r:id="rId15" display="https://podminky.urs.cz/item/CS_URS_2022_01/212312111"/>
    <hyperlink ref="F248" r:id="rId16" display="https://podminky.urs.cz/item/CS_URS_2022_01/212755214"/>
    <hyperlink ref="F254" r:id="rId17" display="https://podminky.urs.cz/item/CS_URS_2022_01/273321311"/>
    <hyperlink ref="F260" r:id="rId18" display="https://podminky.urs.cz/item/CS_URS_2022_01/273362021"/>
    <hyperlink ref="F270" r:id="rId19" display="https://podminky.urs.cz/item/CS_URS_2022_01/278381165"/>
    <hyperlink ref="F300" r:id="rId20" display="https://podminky.urs.cz/item/CS_URS_2022_01/311272031"/>
    <hyperlink ref="F309" r:id="rId21" display="https://podminky.urs.cz/item/CS_URS_2022_01/311272211"/>
    <hyperlink ref="F317" r:id="rId22" display="https://podminky.urs.cz/item/CS_URS_2022_01/317142422"/>
    <hyperlink ref="F323" r:id="rId23" display="https://podminky.urs.cz/item/CS_URS_2022_01/317142442"/>
    <hyperlink ref="F329" r:id="rId24" display="https://podminky.urs.cz/item/CS_URS_2022_01/317142446"/>
    <hyperlink ref="F335" r:id="rId25" display="https://podminky.urs.cz/item/CS_URS_2022_01/317143431"/>
    <hyperlink ref="F341" r:id="rId26" display="https://podminky.urs.cz/item/CS_URS_2022_01/317143434"/>
    <hyperlink ref="F347" r:id="rId27" display="https://podminky.urs.cz/item/CS_URS_2022_01/317321511"/>
    <hyperlink ref="F358" r:id="rId28" display="https://podminky.urs.cz/item/CS_URS_2022_01/317351107"/>
    <hyperlink ref="F369" r:id="rId29" display="https://podminky.urs.cz/item/CS_URS_2022_01/317351108"/>
    <hyperlink ref="F372" r:id="rId30" display="https://podminky.urs.cz/item/CS_URS_2022_01/317944321"/>
    <hyperlink ref="F379" r:id="rId31" display="https://podminky.urs.cz/item/CS_URS_2022_01/317944323"/>
    <hyperlink ref="F386" r:id="rId32" display="https://podminky.urs.cz/item/CS_URS_2022_01/340271025"/>
    <hyperlink ref="F392" r:id="rId33" display="https://podminky.urs.cz/item/CS_URS_2022_01/340271045"/>
    <hyperlink ref="F400" r:id="rId34" display="https://podminky.urs.cz/item/CS_URS_2022_01/342272225"/>
    <hyperlink ref="F409" r:id="rId35" display="https://podminky.urs.cz/item/CS_URS_2022_01/342272245"/>
    <hyperlink ref="F418" r:id="rId36" display="https://podminky.urs.cz/item/CS_URS_2022_01/342291111"/>
    <hyperlink ref="F424" r:id="rId37" display="https://podminky.urs.cz/item/CS_URS_2022_01/342291112"/>
    <hyperlink ref="F430" r:id="rId38" display="https://podminky.urs.cz/item/CS_URS_2022_01/342291131"/>
    <hyperlink ref="F437" r:id="rId39" display="https://podminky.urs.cz/item/CS_URS_2022_01/346272236"/>
    <hyperlink ref="F454" r:id="rId40" display="https://podminky.urs.cz/item/CS_URS_2022_01/346272256"/>
    <hyperlink ref="F464" r:id="rId41" display="https://podminky.urs.cz/item/CS_URS_2022_01/346272266"/>
    <hyperlink ref="F487" r:id="rId42" display="https://podminky.urs.cz/item/CS_URS_2022_01/411388531"/>
    <hyperlink ref="F494" r:id="rId43" display="https://podminky.urs.cz/item/CS_URS_2022_01/413232211"/>
    <hyperlink ref="F502" r:id="rId44" display="https://podminky.urs.cz/item/CS_URS_2022_01/611131111"/>
    <hyperlink ref="F580" r:id="rId45" display="https://podminky.urs.cz/item/CS_URS_2022_01/611142001"/>
    <hyperlink ref="F585" r:id="rId46" display="https://podminky.urs.cz/item/CS_URS_2022_01/611381037"/>
    <hyperlink ref="F590" r:id="rId47" display="https://podminky.urs.cz/item/CS_URS_2022_01/612131111"/>
    <hyperlink ref="F597" r:id="rId48" display="https://podminky.urs.cz/item/CS_URS_2022_01/612131121"/>
    <hyperlink ref="F709" r:id="rId49" display="https://podminky.urs.cz/item/CS_URS_2022_01/612142001"/>
    <hyperlink ref="F714" r:id="rId50" display="https://podminky.urs.cz/item/CS_URS_2022_01/612321121"/>
    <hyperlink ref="F721" r:id="rId51" display="https://podminky.urs.cz/item/CS_URS_2022_01/612381036"/>
    <hyperlink ref="F727" r:id="rId52" display="https://podminky.urs.cz/item/CS_URS_2022_01/615142012"/>
    <hyperlink ref="F735" r:id="rId53" display="https://podminky.urs.cz/item/CS_URS_2022_01/622131121"/>
    <hyperlink ref="F752" r:id="rId54" display="https://podminky.urs.cz/item/CS_URS_2022_01/622135002"/>
    <hyperlink ref="F759" r:id="rId55" display="https://podminky.urs.cz/item/CS_URS_2022_01/622143003"/>
    <hyperlink ref="F790" r:id="rId56" display="https://podminky.urs.cz/item/CS_URS_2022_01/622143004"/>
    <hyperlink ref="F801" r:id="rId57" display="https://podminky.urs.cz/item/CS_URS_2022_01/622324111"/>
    <hyperlink ref="F807" r:id="rId58" display="https://podminky.urs.cz/item/CS_URS_2022_01/631311135"/>
    <hyperlink ref="F814" r:id="rId59" display="https://podminky.urs.cz/item/CS_URS_2022_01/631362021"/>
    <hyperlink ref="F824" r:id="rId60" display="https://podminky.urs.cz/item/CS_URS_2022_01/632481212"/>
    <hyperlink ref="F830" r:id="rId61" display="https://podminky.urs.cz/item/CS_URS_2022_01/633131112"/>
    <hyperlink ref="F879" r:id="rId62" display="https://podminky.urs.cz/item/CS_URS_2022_01/633811111"/>
    <hyperlink ref="F885" r:id="rId63" display="https://podminky.urs.cz/item/CS_URS_2022_01/634111116"/>
    <hyperlink ref="F977" r:id="rId64" display="https://podminky.urs.cz/item/CS_URS_2022_01/634662111"/>
    <hyperlink ref="F989" r:id="rId65" display="https://podminky.urs.cz/item/CS_URS_2022_01/634911121"/>
    <hyperlink ref="F992" r:id="rId66" display="https://podminky.urs.cz/item/CS_URS_2022_01/637211121"/>
    <hyperlink ref="F1001" r:id="rId67" display="https://podminky.urs.cz/item/CS_URS_2022_01/637311131"/>
    <hyperlink ref="F1010" r:id="rId68" display="https://podminky.urs.cz/item/CS_URS_2022_01/642942611"/>
    <hyperlink ref="F1023" r:id="rId69" display="https://podminky.urs.cz/item/CS_URS_2022_01/642945111"/>
    <hyperlink ref="F1037" r:id="rId70" display="https://podminky.urs.cz/item/CS_URS_2022_01/644941121"/>
    <hyperlink ref="F1046" r:id="rId71" display="https://podminky.urs.cz/item/CS_URS_2022_01/894115111"/>
    <hyperlink ref="F1052" r:id="rId72" display="https://podminky.urs.cz/item/CS_URS_2022_01/895270001"/>
    <hyperlink ref="F1058" r:id="rId73" display="https://podminky.urs.cz/item/CS_URS_2022_01/895270021"/>
    <hyperlink ref="F1063" r:id="rId74" display="https://podminky.urs.cz/item/CS_URS_2022_01/895270031"/>
    <hyperlink ref="F1066" r:id="rId75" display="https://podminky.urs.cz/item/CS_URS_2022_01/895270051"/>
    <hyperlink ref="F1069" r:id="rId76" display="https://podminky.urs.cz/item/CS_URS_2022_01/895270067"/>
    <hyperlink ref="F1072" r:id="rId77" display="https://podminky.urs.cz/item/CS_URS_2022_01/899102211"/>
    <hyperlink ref="F1079" r:id="rId78" display="https://podminky.urs.cz/item/CS_URS_2022_01/935111111"/>
    <hyperlink ref="F1093" r:id="rId79" display="https://podminky.urs.cz/item/CS_URS_2022_01/949101111"/>
    <hyperlink ref="F1100" r:id="rId80" display="https://podminky.urs.cz/item/CS_URS_2022_01/952901111"/>
    <hyperlink ref="F1107" r:id="rId81" display="https://podminky.urs.cz/item/CS_URS_2022_01/953171022"/>
    <hyperlink ref="F1120" r:id="rId82" display="https://podminky.urs.cz/item/CS_URS_2022_01/953943211"/>
    <hyperlink ref="F1133" r:id="rId83" display="https://podminky.urs.cz/item/CS_URS_2022_01/961044111"/>
    <hyperlink ref="F1143" r:id="rId84" display="https://podminky.urs.cz/item/CS_URS_2022_01/962031132"/>
    <hyperlink ref="F1150" r:id="rId85" display="https://podminky.urs.cz/item/CS_URS_2022_01/962031133"/>
    <hyperlink ref="F1159" r:id="rId86" display="https://podminky.urs.cz/item/CS_URS_2022_01/962032231"/>
    <hyperlink ref="F1176" r:id="rId87" display="https://podminky.urs.cz/item/CS_URS_2022_01/962081141"/>
    <hyperlink ref="F1182" r:id="rId88" display="https://podminky.urs.cz/item/CS_URS_2022_01/964011211"/>
    <hyperlink ref="F1199" r:id="rId89" display="https://podminky.urs.cz/item/CS_URS_2022_01/967031132"/>
    <hyperlink ref="F1205" r:id="rId90" display="https://podminky.urs.cz/item/CS_URS_2022_01/968062376"/>
    <hyperlink ref="F1215" r:id="rId91" display="https://podminky.urs.cz/item/CS_URS_2022_01/968062747"/>
    <hyperlink ref="F1222" r:id="rId92" display="https://podminky.urs.cz/item/CS_URS_2022_01/968072455"/>
    <hyperlink ref="F1232" r:id="rId93" display="https://podminky.urs.cz/item/CS_URS_2022_01/968072456"/>
    <hyperlink ref="F1246" r:id="rId94" display="https://podminky.urs.cz/item/CS_URS_2022_01/968072558"/>
    <hyperlink ref="F1252" r:id="rId95" display="https://podminky.urs.cz/item/CS_URS_2022_01/968072559"/>
    <hyperlink ref="F1259" r:id="rId96" display="https://podminky.urs.cz/item/CS_URS_2022_01/971033651"/>
    <hyperlink ref="F1265" r:id="rId97" display="https://podminky.urs.cz/item/CS_URS_2022_01/974031664"/>
    <hyperlink ref="F1273" r:id="rId98" display="https://podminky.urs.cz/item/CS_URS_2022_01/977151123"/>
    <hyperlink ref="F1280" r:id="rId99" display="https://podminky.urs.cz/item/CS_URS_2022_01/978013191"/>
    <hyperlink ref="F1386" r:id="rId100" display="https://podminky.urs.cz/item/CS_URS_2022_01/978015391"/>
    <hyperlink ref="F1394" r:id="rId101" display="https://podminky.urs.cz/item/CS_URS_2022_01/997013211"/>
    <hyperlink ref="F1397" r:id="rId102" display="https://podminky.urs.cz/item/CS_URS_2022_01/997013219"/>
    <hyperlink ref="F1402" r:id="rId103" display="https://podminky.urs.cz/item/CS_URS_2022_01/997013501"/>
    <hyperlink ref="F1405" r:id="rId104" display="https://podminky.urs.cz/item/CS_URS_2022_01/997013509"/>
    <hyperlink ref="F1410" r:id="rId105" display="https://podminky.urs.cz/item/CS_URS_2022_01/997013631"/>
    <hyperlink ref="F1414" r:id="rId106" display="https://podminky.urs.cz/item/CS_URS_2022_01/998018001"/>
    <hyperlink ref="F1419" r:id="rId107" display="https://podminky.urs.cz/item/CS_URS_2022_01/711111001"/>
    <hyperlink ref="F1428" r:id="rId108" display="https://podminky.urs.cz/item/CS_URS_2022_01/711112001"/>
    <hyperlink ref="F1438" r:id="rId109" display="https://podminky.urs.cz/item/CS_URS_2022_01/711141559"/>
    <hyperlink ref="F1450" r:id="rId110" display="https://podminky.urs.cz/item/CS_URS_2022_01/711142559"/>
    <hyperlink ref="F1460" r:id="rId111" display="https://podminky.urs.cz/item/CS_URS_2022_01/711161222"/>
    <hyperlink ref="F1467" r:id="rId112" display="https://podminky.urs.cz/item/CS_URS_2022_01/711161383"/>
    <hyperlink ref="F1474" r:id="rId113" display="https://podminky.urs.cz/item/CS_URS_2022_01/998711101"/>
    <hyperlink ref="F1477" r:id="rId114" display="https://podminky.urs.cz/item/CS_URS_2022_01/998711181"/>
    <hyperlink ref="F1481" r:id="rId115" display="https://podminky.urs.cz/item/CS_URS_2022_01/713111139"/>
    <hyperlink ref="F1559" r:id="rId116" display="https://podminky.urs.cz/item/CS_URS_2022_01/713121111"/>
    <hyperlink ref="F1568" r:id="rId117" display="https://podminky.urs.cz/item/CS_URS_2022_01/713131141"/>
    <hyperlink ref="F1602" r:id="rId118" display="https://podminky.urs.cz/item/CS_URS_2022_01/998713101"/>
    <hyperlink ref="F1605" r:id="rId119" display="https://podminky.urs.cz/item/CS_URS_2022_01/998713181"/>
    <hyperlink ref="F1609" r:id="rId120" display="https://podminky.urs.cz/item/CS_URS_2022_01/725110811"/>
    <hyperlink ref="F1615" r:id="rId121" display="https://podminky.urs.cz/item/CS_URS_2022_01/725210821"/>
    <hyperlink ref="F1621" r:id="rId122" display="https://podminky.urs.cz/item/CS_URS_2022_01/725820801"/>
    <hyperlink ref="F1628" r:id="rId123" display="https://podminky.urs.cz/item/CS_URS_2022_01/741371803"/>
    <hyperlink ref="F1632" r:id="rId124" display="https://podminky.urs.cz/item/CS_URS_2022_01/751398012"/>
    <hyperlink ref="F1640" r:id="rId125" display="https://podminky.urs.cz/item/CS_URS_2022_01/998751101"/>
    <hyperlink ref="F1643" r:id="rId126" display="https://podminky.urs.cz/item/CS_URS_2022_01/998751181"/>
    <hyperlink ref="F1647" r:id="rId127" display="https://podminky.urs.cz/item/CS_URS_2022_01/763121590"/>
    <hyperlink ref="F1654" r:id="rId128" display="https://podminky.urs.cz/item/CS_URS_2022_01/763121714"/>
    <hyperlink ref="F1657" r:id="rId129" display="https://podminky.urs.cz/item/CS_URS_2022_01/763121751"/>
    <hyperlink ref="F1660" r:id="rId130" display="https://podminky.urs.cz/item/CS_URS_2022_01/998763301"/>
    <hyperlink ref="F1663" r:id="rId131" display="https://podminky.urs.cz/item/CS_URS_2022_01/998763381"/>
    <hyperlink ref="F1667" r:id="rId132" display="https://podminky.urs.cz/item/CS_URS_2022_01/764001821"/>
    <hyperlink ref="F1674" r:id="rId133" display="https://podminky.urs.cz/item/CS_URS_2022_01/764111471"/>
    <hyperlink ref="F1677" r:id="rId134" display="https://podminky.urs.cz/item/CS_URS_2022_01/764111491"/>
    <hyperlink ref="F1680" r:id="rId135" display="https://podminky.urs.cz/item/CS_URS_2022_01/998764101"/>
    <hyperlink ref="F1683" r:id="rId136" display="https://podminky.urs.cz/item/CS_URS_2022_01/998764181"/>
    <hyperlink ref="F1687" r:id="rId137" display="https://podminky.urs.cz/item/CS_URS_2022_01/766660001"/>
    <hyperlink ref="F1700" r:id="rId138" display="https://podminky.urs.cz/item/CS_URS_2022_01/766660021"/>
    <hyperlink ref="F1718" r:id="rId139" display="https://podminky.urs.cz/item/CS_URS_2022_01/998766101"/>
    <hyperlink ref="F1721" r:id="rId140" display="https://podminky.urs.cz/item/CS_URS_2022_01/998766181"/>
    <hyperlink ref="F1725" r:id="rId141" display="https://podminky.urs.cz/item/CS_URS_2022_01/767610128"/>
    <hyperlink ref="F1735" r:id="rId142" display="https://podminky.urs.cz/item/CS_URS_2022_01/767646510"/>
    <hyperlink ref="F1743" r:id="rId143" display="https://podminky.urs.cz/item/CS_URS_2022_01/767646521"/>
    <hyperlink ref="F1751" r:id="rId144" display="https://podminky.urs.cz/item/CS_URS_2022_01/767651112"/>
    <hyperlink ref="F1764" r:id="rId145" display="https://podminky.urs.cz/item/CS_URS_2022_01/767651210"/>
    <hyperlink ref="F1772" r:id="rId146" display="https://podminky.urs.cz/item/CS_URS_2022_01/767651230"/>
    <hyperlink ref="F1785" r:id="rId147" display="https://podminky.urs.cz/item/CS_URS_2022_01/767662210"/>
    <hyperlink ref="F1801" r:id="rId148" display="https://podminky.urs.cz/item/CS_URS_2022_01/998767101"/>
    <hyperlink ref="F1804" r:id="rId149" display="https://podminky.urs.cz/item/CS_URS_2022_01/998767181"/>
    <hyperlink ref="F1808" r:id="rId150" display="https://podminky.urs.cz/item/CS_URS_2022_01/771121011"/>
    <hyperlink ref="F1840" r:id="rId151" display="https://podminky.urs.cz/item/CS_URS_2022_01/771161021"/>
    <hyperlink ref="F1850" r:id="rId152" display="https://podminky.urs.cz/item/CS_URS_2022_01/771474112"/>
    <hyperlink ref="F1876" r:id="rId153" display="https://podminky.urs.cz/item/CS_URS_2022_01/771574263"/>
    <hyperlink ref="F1884" r:id="rId154" display="https://podminky.urs.cz/item/CS_URS_2022_01/771591112"/>
    <hyperlink ref="F1896" r:id="rId155" display="https://podminky.urs.cz/item/CS_URS_2022_01/771591115"/>
    <hyperlink ref="F1924" r:id="rId156" display="https://podminky.urs.cz/item/CS_URS_2022_01/771591241"/>
    <hyperlink ref="F1930" r:id="rId157" display="https://podminky.urs.cz/item/CS_URS_2022_01/771591264"/>
    <hyperlink ref="F1944" r:id="rId158" display="https://podminky.urs.cz/item/CS_URS_2022_01/998771101"/>
    <hyperlink ref="F1947" r:id="rId159" display="https://podminky.urs.cz/item/CS_URS_2022_01/998771181"/>
    <hyperlink ref="F1951" r:id="rId160" display="https://podminky.urs.cz/item/CS_URS_2022_01/781121011"/>
    <hyperlink ref="F1969" r:id="rId161" display="https://podminky.urs.cz/item/CS_URS_2022_01/781151031"/>
    <hyperlink ref="F1984" r:id="rId162" display="https://podminky.urs.cz/item/CS_URS_2022_01/781151041"/>
    <hyperlink ref="F1989" r:id="rId163" display="https://podminky.urs.cz/item/CS_URS_2022_01/781474117"/>
    <hyperlink ref="F2015" r:id="rId164" display="https://podminky.urs.cz/item/CS_URS_2022_01/781494111"/>
    <hyperlink ref="F2029" r:id="rId165" display="https://podminky.urs.cz/item/CS_URS_2022_01/781494511"/>
    <hyperlink ref="F2049" r:id="rId166" display="https://podminky.urs.cz/item/CS_URS_2022_01/781495115"/>
    <hyperlink ref="F2066" r:id="rId167" display="https://podminky.urs.cz/item/CS_URS_2022_01/781571131"/>
    <hyperlink ref="F2094" r:id="rId168" display="https://podminky.urs.cz/item/CS_URS_2022_01/781674112"/>
    <hyperlink ref="F2121" r:id="rId169" display="https://podminky.urs.cz/item/CS_URS_2022_01/781734112"/>
    <hyperlink ref="F2144" r:id="rId170" display="https://podminky.urs.cz/item/CS_URS_2022_01/781739191"/>
    <hyperlink ref="F2147" r:id="rId171" display="https://podminky.urs.cz/item/CS_URS_2022_01/998781101"/>
    <hyperlink ref="F2150" r:id="rId172" display="https://podminky.urs.cz/item/CS_URS_2022_01/998781181"/>
    <hyperlink ref="F2154" r:id="rId173" display="https://podminky.urs.cz/item/CS_URS_2022_01/783314101"/>
    <hyperlink ref="F2163" r:id="rId174" display="https://podminky.urs.cz/item/CS_URS_2022_01/783314201"/>
    <hyperlink ref="F2174" r:id="rId175" display="https://podminky.urs.cz/item/CS_URS_2022_01/783315101"/>
    <hyperlink ref="F2177" r:id="rId176" display="https://podminky.urs.cz/item/CS_URS_2022_01/783317101"/>
    <hyperlink ref="F2186" r:id="rId177" display="https://podminky.urs.cz/item/CS_URS_2022_01/784111011"/>
    <hyperlink ref="F2271" r:id="rId178" display="https://podminky.urs.cz/item/CS_URS_2022_01/784171101"/>
    <hyperlink ref="F2281" r:id="rId179" display="https://podminky.urs.cz/item/CS_URS_2022_01/784181111"/>
    <hyperlink ref="F2286" r:id="rId180" display="https://podminky.urs.cz/item/CS_URS_2022_01/7843210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Stavební úpravy v suterénu objektu č.21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2028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13. 3. 2024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33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ROUND(J96,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ROUND((SUM(BE96:BE785)),  2)</f>
        <v>0</v>
      </c>
      <c r="G33" s="41"/>
      <c r="H33" s="41"/>
      <c r="I33" s="152">
        <v>0.20999999999999999</v>
      </c>
      <c r="J33" s="151">
        <f>ROUND(((SUM(BE96:BE785))*I33),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ROUND((SUM(BF96:BF785)),  2)</f>
        <v>0</v>
      </c>
      <c r="G34" s="41"/>
      <c r="H34" s="41"/>
      <c r="I34" s="152">
        <v>0.14999999999999999</v>
      </c>
      <c r="J34" s="151">
        <f>ROUND(((SUM(BF96:BF785))*I34),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ROUND((SUM(BG96:BG785)),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ROUND((SUM(BH96:BH785)),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ROUND((SUM(BI96:BI785)),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Stavební úpravy v suterénu objektu č.21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Zdravotně technické instalace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 č.1864/57, k.ú. 782271 Vinařice u Kladna</v>
      </c>
      <c r="G52" s="43"/>
      <c r="H52" s="43"/>
      <c r="I52" s="35" t="s">
        <v>23</v>
      </c>
      <c r="J52" s="75" t="str">
        <f>IF(J12="","",J12)</f>
        <v>13. 3. 2024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Sládečkovo vlastivědné muzeum v Kladně, p.o.</v>
      </c>
      <c r="G54" s="43"/>
      <c r="H54" s="43"/>
      <c r="I54" s="35" t="s">
        <v>32</v>
      </c>
      <c r="J54" s="39" t="str">
        <f>E21</f>
        <v xml:space="preserve">ing. arch. Petr Pašek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J96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118</v>
      </c>
    </row>
    <row r="60" s="9" customFormat="1" ht="24.96" customHeight="1">
      <c r="A60" s="9"/>
      <c r="B60" s="169"/>
      <c r="C60" s="170"/>
      <c r="D60" s="171" t="s">
        <v>119</v>
      </c>
      <c r="E60" s="172"/>
      <c r="F60" s="172"/>
      <c r="G60" s="172"/>
      <c r="H60" s="172"/>
      <c r="I60" s="172"/>
      <c r="J60" s="173">
        <f>J97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120</v>
      </c>
      <c r="E61" s="178"/>
      <c r="F61" s="178"/>
      <c r="G61" s="178"/>
      <c r="H61" s="178"/>
      <c r="I61" s="178"/>
      <c r="J61" s="179">
        <f>J98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123</v>
      </c>
      <c r="E62" s="178"/>
      <c r="F62" s="178"/>
      <c r="G62" s="178"/>
      <c r="H62" s="178"/>
      <c r="I62" s="178"/>
      <c r="J62" s="179">
        <f>J294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125</v>
      </c>
      <c r="E63" s="178"/>
      <c r="F63" s="178"/>
      <c r="G63" s="178"/>
      <c r="H63" s="178"/>
      <c r="I63" s="178"/>
      <c r="J63" s="179">
        <f>J337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126</v>
      </c>
      <c r="E64" s="178"/>
      <c r="F64" s="178"/>
      <c r="G64" s="178"/>
      <c r="H64" s="178"/>
      <c r="I64" s="178"/>
      <c r="J64" s="179">
        <f>J467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127</v>
      </c>
      <c r="E65" s="178"/>
      <c r="F65" s="178"/>
      <c r="G65" s="178"/>
      <c r="H65" s="178"/>
      <c r="I65" s="178"/>
      <c r="J65" s="179">
        <f>J488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128</v>
      </c>
      <c r="E66" s="178"/>
      <c r="F66" s="178"/>
      <c r="G66" s="178"/>
      <c r="H66" s="178"/>
      <c r="I66" s="178"/>
      <c r="J66" s="179">
        <f>J508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129</v>
      </c>
      <c r="E67" s="172"/>
      <c r="F67" s="172"/>
      <c r="G67" s="172"/>
      <c r="H67" s="172"/>
      <c r="I67" s="172"/>
      <c r="J67" s="173">
        <f>J515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2029</v>
      </c>
      <c r="E68" s="178"/>
      <c r="F68" s="178"/>
      <c r="G68" s="178"/>
      <c r="H68" s="178"/>
      <c r="I68" s="178"/>
      <c r="J68" s="179">
        <f>J516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2030</v>
      </c>
      <c r="E69" s="178"/>
      <c r="F69" s="178"/>
      <c r="G69" s="178"/>
      <c r="H69" s="178"/>
      <c r="I69" s="178"/>
      <c r="J69" s="179">
        <f>J614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2031</v>
      </c>
      <c r="E70" s="178"/>
      <c r="F70" s="178"/>
      <c r="G70" s="178"/>
      <c r="H70" s="178"/>
      <c r="I70" s="178"/>
      <c r="J70" s="179">
        <f>J668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132</v>
      </c>
      <c r="E71" s="178"/>
      <c r="F71" s="178"/>
      <c r="G71" s="178"/>
      <c r="H71" s="178"/>
      <c r="I71" s="178"/>
      <c r="J71" s="179">
        <f>J690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2032</v>
      </c>
      <c r="E72" s="178"/>
      <c r="F72" s="178"/>
      <c r="G72" s="178"/>
      <c r="H72" s="178"/>
      <c r="I72" s="178"/>
      <c r="J72" s="179">
        <f>J743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138</v>
      </c>
      <c r="E73" s="178"/>
      <c r="F73" s="178"/>
      <c r="G73" s="178"/>
      <c r="H73" s="178"/>
      <c r="I73" s="178"/>
      <c r="J73" s="179">
        <f>J753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141</v>
      </c>
      <c r="E74" s="178"/>
      <c r="F74" s="178"/>
      <c r="G74" s="178"/>
      <c r="H74" s="178"/>
      <c r="I74" s="178"/>
      <c r="J74" s="179">
        <f>J760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9"/>
      <c r="C75" s="170"/>
      <c r="D75" s="171" t="s">
        <v>2033</v>
      </c>
      <c r="E75" s="172"/>
      <c r="F75" s="172"/>
      <c r="G75" s="172"/>
      <c r="H75" s="172"/>
      <c r="I75" s="172"/>
      <c r="J75" s="173">
        <f>J768</f>
        <v>0</v>
      </c>
      <c r="K75" s="170"/>
      <c r="L75" s="17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5"/>
      <c r="C76" s="176"/>
      <c r="D76" s="177" t="s">
        <v>2034</v>
      </c>
      <c r="E76" s="178"/>
      <c r="F76" s="178"/>
      <c r="G76" s="178"/>
      <c r="H76" s="178"/>
      <c r="I76" s="178"/>
      <c r="J76" s="179">
        <f>J769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143</v>
      </c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64" t="str">
        <f>E7</f>
        <v>Stavební úpravy v suterénu objektu č.21</v>
      </c>
      <c r="F86" s="35"/>
      <c r="G86" s="35"/>
      <c r="H86" s="35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113</v>
      </c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E9</f>
        <v>02 - Zdravotně technické instalace</v>
      </c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F12</f>
        <v>parc. č.1864/57, k.ú. 782271 Vinařice u Kladna</v>
      </c>
      <c r="G90" s="43"/>
      <c r="H90" s="43"/>
      <c r="I90" s="35" t="s">
        <v>23</v>
      </c>
      <c r="J90" s="75" t="str">
        <f>IF(J12="","",J12)</f>
        <v>13. 3. 2024</v>
      </c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E15</f>
        <v>Sládečkovo vlastivědné muzeum v Kladně, p.o.</v>
      </c>
      <c r="G92" s="43"/>
      <c r="H92" s="43"/>
      <c r="I92" s="35" t="s">
        <v>32</v>
      </c>
      <c r="J92" s="39" t="str">
        <f>E21</f>
        <v xml:space="preserve">ing. arch. Petr Pašek </v>
      </c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30</v>
      </c>
      <c r="D93" s="43"/>
      <c r="E93" s="43"/>
      <c r="F93" s="30" t="str">
        <f>IF(E18="","",E18)</f>
        <v>Vyplň údaj</v>
      </c>
      <c r="G93" s="43"/>
      <c r="H93" s="43"/>
      <c r="I93" s="35" t="s">
        <v>36</v>
      </c>
      <c r="J93" s="39" t="str">
        <f>E24</f>
        <v xml:space="preserve"> </v>
      </c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1"/>
      <c r="B95" s="182"/>
      <c r="C95" s="183" t="s">
        <v>144</v>
      </c>
      <c r="D95" s="184" t="s">
        <v>59</v>
      </c>
      <c r="E95" s="184" t="s">
        <v>55</v>
      </c>
      <c r="F95" s="184" t="s">
        <v>56</v>
      </c>
      <c r="G95" s="184" t="s">
        <v>145</v>
      </c>
      <c r="H95" s="184" t="s">
        <v>146</v>
      </c>
      <c r="I95" s="184" t="s">
        <v>147</v>
      </c>
      <c r="J95" s="184" t="s">
        <v>117</v>
      </c>
      <c r="K95" s="185" t="s">
        <v>148</v>
      </c>
      <c r="L95" s="186"/>
      <c r="M95" s="95" t="s">
        <v>19</v>
      </c>
      <c r="N95" s="96" t="s">
        <v>44</v>
      </c>
      <c r="O95" s="96" t="s">
        <v>149</v>
      </c>
      <c r="P95" s="96" t="s">
        <v>150</v>
      </c>
      <c r="Q95" s="96" t="s">
        <v>151</v>
      </c>
      <c r="R95" s="96" t="s">
        <v>152</v>
      </c>
      <c r="S95" s="96" t="s">
        <v>153</v>
      </c>
      <c r="T95" s="97" t="s">
        <v>154</v>
      </c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</row>
    <row r="96" s="2" customFormat="1" ht="22.8" customHeight="1">
      <c r="A96" s="41"/>
      <c r="B96" s="42"/>
      <c r="C96" s="102" t="s">
        <v>155</v>
      </c>
      <c r="D96" s="43"/>
      <c r="E96" s="43"/>
      <c r="F96" s="43"/>
      <c r="G96" s="43"/>
      <c r="H96" s="43"/>
      <c r="I96" s="43"/>
      <c r="J96" s="187">
        <f>BK96</f>
        <v>0</v>
      </c>
      <c r="K96" s="43"/>
      <c r="L96" s="47"/>
      <c r="M96" s="98"/>
      <c r="N96" s="188"/>
      <c r="O96" s="99"/>
      <c r="P96" s="189">
        <f>P97+P515+P768</f>
        <v>0</v>
      </c>
      <c r="Q96" s="99"/>
      <c r="R96" s="189">
        <f>R97+R515+R768</f>
        <v>106.93716789</v>
      </c>
      <c r="S96" s="99"/>
      <c r="T96" s="190">
        <f>T97+T515+T768</f>
        <v>1.5880099999999999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118</v>
      </c>
      <c r="BK96" s="191">
        <f>BK97+BK515+BK768</f>
        <v>0</v>
      </c>
    </row>
    <row r="97" s="12" customFormat="1" ht="25.92" customHeight="1">
      <c r="A97" s="12"/>
      <c r="B97" s="192"/>
      <c r="C97" s="193"/>
      <c r="D97" s="194" t="s">
        <v>73</v>
      </c>
      <c r="E97" s="195" t="s">
        <v>156</v>
      </c>
      <c r="F97" s="195" t="s">
        <v>157</v>
      </c>
      <c r="G97" s="193"/>
      <c r="H97" s="193"/>
      <c r="I97" s="196"/>
      <c r="J97" s="197">
        <f>BK97</f>
        <v>0</v>
      </c>
      <c r="K97" s="193"/>
      <c r="L97" s="198"/>
      <c r="M97" s="199"/>
      <c r="N97" s="200"/>
      <c r="O97" s="200"/>
      <c r="P97" s="201">
        <f>P98+P294+P337+P467+P488+P508</f>
        <v>0</v>
      </c>
      <c r="Q97" s="200"/>
      <c r="R97" s="201">
        <f>R98+R294+R337+R467+R488+R508</f>
        <v>104.37429729</v>
      </c>
      <c r="S97" s="200"/>
      <c r="T97" s="202">
        <f>T98+T294+T337+T467+T488+T508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82</v>
      </c>
      <c r="AT97" s="204" t="s">
        <v>73</v>
      </c>
      <c r="AU97" s="204" t="s">
        <v>74</v>
      </c>
      <c r="AY97" s="203" t="s">
        <v>158</v>
      </c>
      <c r="BK97" s="205">
        <f>BK98+BK294+BK337+BK467+BK488+BK508</f>
        <v>0</v>
      </c>
    </row>
    <row r="98" s="12" customFormat="1" ht="22.8" customHeight="1">
      <c r="A98" s="12"/>
      <c r="B98" s="192"/>
      <c r="C98" s="193"/>
      <c r="D98" s="194" t="s">
        <v>73</v>
      </c>
      <c r="E98" s="206" t="s">
        <v>82</v>
      </c>
      <c r="F98" s="206" t="s">
        <v>159</v>
      </c>
      <c r="G98" s="193"/>
      <c r="H98" s="193"/>
      <c r="I98" s="196"/>
      <c r="J98" s="207">
        <f>BK98</f>
        <v>0</v>
      </c>
      <c r="K98" s="193"/>
      <c r="L98" s="198"/>
      <c r="M98" s="199"/>
      <c r="N98" s="200"/>
      <c r="O98" s="200"/>
      <c r="P98" s="201">
        <f>SUM(P99:P293)</f>
        <v>0</v>
      </c>
      <c r="Q98" s="200"/>
      <c r="R98" s="201">
        <f>SUM(R99:R293)</f>
        <v>103.9968652</v>
      </c>
      <c r="S98" s="200"/>
      <c r="T98" s="202">
        <f>SUM(T99:T293)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82</v>
      </c>
      <c r="AT98" s="204" t="s">
        <v>73</v>
      </c>
      <c r="AU98" s="204" t="s">
        <v>82</v>
      </c>
      <c r="AY98" s="203" t="s">
        <v>158</v>
      </c>
      <c r="BK98" s="205">
        <f>SUM(BK99:BK293)</f>
        <v>0</v>
      </c>
    </row>
    <row r="99" s="2" customFormat="1" ht="24.15" customHeight="1">
      <c r="A99" s="41"/>
      <c r="B99" s="42"/>
      <c r="C99" s="208" t="s">
        <v>82</v>
      </c>
      <c r="D99" s="208" t="s">
        <v>160</v>
      </c>
      <c r="E99" s="209" t="s">
        <v>2035</v>
      </c>
      <c r="F99" s="210" t="s">
        <v>2036</v>
      </c>
      <c r="G99" s="211" t="s">
        <v>163</v>
      </c>
      <c r="H99" s="212">
        <v>32.744</v>
      </c>
      <c r="I99" s="213"/>
      <c r="J99" s="214">
        <f>ROUND(I99*H99,2)</f>
        <v>0</v>
      </c>
      <c r="K99" s="210" t="s">
        <v>164</v>
      </c>
      <c r="L99" s="47"/>
      <c r="M99" s="215" t="s">
        <v>19</v>
      </c>
      <c r="N99" s="216" t="s">
        <v>45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165</v>
      </c>
      <c r="AT99" s="219" t="s">
        <v>160</v>
      </c>
      <c r="AU99" s="219" t="s">
        <v>84</v>
      </c>
      <c r="AY99" s="20" t="s">
        <v>158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82</v>
      </c>
      <c r="BK99" s="220">
        <f>ROUND(I99*H99,2)</f>
        <v>0</v>
      </c>
      <c r="BL99" s="20" t="s">
        <v>165</v>
      </c>
      <c r="BM99" s="219" t="s">
        <v>2037</v>
      </c>
    </row>
    <row r="100" s="2" customFormat="1">
      <c r="A100" s="41"/>
      <c r="B100" s="42"/>
      <c r="C100" s="43"/>
      <c r="D100" s="221" t="s">
        <v>167</v>
      </c>
      <c r="E100" s="43"/>
      <c r="F100" s="222" t="s">
        <v>2036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167</v>
      </c>
      <c r="AU100" s="20" t="s">
        <v>84</v>
      </c>
    </row>
    <row r="101" s="2" customFormat="1">
      <c r="A101" s="41"/>
      <c r="B101" s="42"/>
      <c r="C101" s="43"/>
      <c r="D101" s="226" t="s">
        <v>168</v>
      </c>
      <c r="E101" s="43"/>
      <c r="F101" s="227" t="s">
        <v>2038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84</v>
      </c>
    </row>
    <row r="102" s="13" customFormat="1">
      <c r="A102" s="13"/>
      <c r="B102" s="228"/>
      <c r="C102" s="229"/>
      <c r="D102" s="221" t="s">
        <v>170</v>
      </c>
      <c r="E102" s="230" t="s">
        <v>19</v>
      </c>
      <c r="F102" s="231" t="s">
        <v>2039</v>
      </c>
      <c r="G102" s="229"/>
      <c r="H102" s="230" t="s">
        <v>19</v>
      </c>
      <c r="I102" s="232"/>
      <c r="J102" s="229"/>
      <c r="K102" s="229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170</v>
      </c>
      <c r="AU102" s="237" t="s">
        <v>84</v>
      </c>
      <c r="AV102" s="13" t="s">
        <v>82</v>
      </c>
      <c r="AW102" s="13" t="s">
        <v>35</v>
      </c>
      <c r="AX102" s="13" t="s">
        <v>74</v>
      </c>
      <c r="AY102" s="237" t="s">
        <v>158</v>
      </c>
    </row>
    <row r="103" s="13" customFormat="1">
      <c r="A103" s="13"/>
      <c r="B103" s="228"/>
      <c r="C103" s="229"/>
      <c r="D103" s="221" t="s">
        <v>170</v>
      </c>
      <c r="E103" s="230" t="s">
        <v>19</v>
      </c>
      <c r="F103" s="231" t="s">
        <v>2040</v>
      </c>
      <c r="G103" s="229"/>
      <c r="H103" s="230" t="s">
        <v>19</v>
      </c>
      <c r="I103" s="232"/>
      <c r="J103" s="229"/>
      <c r="K103" s="229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170</v>
      </c>
      <c r="AU103" s="237" t="s">
        <v>84</v>
      </c>
      <c r="AV103" s="13" t="s">
        <v>82</v>
      </c>
      <c r="AW103" s="13" t="s">
        <v>35</v>
      </c>
      <c r="AX103" s="13" t="s">
        <v>74</v>
      </c>
      <c r="AY103" s="237" t="s">
        <v>158</v>
      </c>
    </row>
    <row r="104" s="14" customFormat="1">
      <c r="A104" s="14"/>
      <c r="B104" s="238"/>
      <c r="C104" s="239"/>
      <c r="D104" s="221" t="s">
        <v>170</v>
      </c>
      <c r="E104" s="240" t="s">
        <v>19</v>
      </c>
      <c r="F104" s="241" t="s">
        <v>2041</v>
      </c>
      <c r="G104" s="239"/>
      <c r="H104" s="242">
        <v>7.9199999999999999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170</v>
      </c>
      <c r="AU104" s="248" t="s">
        <v>84</v>
      </c>
      <c r="AV104" s="14" t="s">
        <v>84</v>
      </c>
      <c r="AW104" s="14" t="s">
        <v>35</v>
      </c>
      <c r="AX104" s="14" t="s">
        <v>74</v>
      </c>
      <c r="AY104" s="248" t="s">
        <v>158</v>
      </c>
    </row>
    <row r="105" s="16" customFormat="1">
      <c r="A105" s="16"/>
      <c r="B105" s="261"/>
      <c r="C105" s="262"/>
      <c r="D105" s="221" t="s">
        <v>170</v>
      </c>
      <c r="E105" s="263" t="s">
        <v>19</v>
      </c>
      <c r="F105" s="264" t="s">
        <v>187</v>
      </c>
      <c r="G105" s="262"/>
      <c r="H105" s="265">
        <v>7.9199999999999999</v>
      </c>
      <c r="I105" s="266"/>
      <c r="J105" s="262"/>
      <c r="K105" s="262"/>
      <c r="L105" s="267"/>
      <c r="M105" s="268"/>
      <c r="N105" s="269"/>
      <c r="O105" s="269"/>
      <c r="P105" s="269"/>
      <c r="Q105" s="269"/>
      <c r="R105" s="269"/>
      <c r="S105" s="269"/>
      <c r="T105" s="270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1" t="s">
        <v>170</v>
      </c>
      <c r="AU105" s="271" t="s">
        <v>84</v>
      </c>
      <c r="AV105" s="16" t="s">
        <v>188</v>
      </c>
      <c r="AW105" s="16" t="s">
        <v>35</v>
      </c>
      <c r="AX105" s="16" t="s">
        <v>74</v>
      </c>
      <c r="AY105" s="271" t="s">
        <v>158</v>
      </c>
    </row>
    <row r="106" s="13" customFormat="1">
      <c r="A106" s="13"/>
      <c r="B106" s="228"/>
      <c r="C106" s="229"/>
      <c r="D106" s="221" t="s">
        <v>170</v>
      </c>
      <c r="E106" s="230" t="s">
        <v>19</v>
      </c>
      <c r="F106" s="231" t="s">
        <v>2042</v>
      </c>
      <c r="G106" s="229"/>
      <c r="H106" s="230" t="s">
        <v>19</v>
      </c>
      <c r="I106" s="232"/>
      <c r="J106" s="229"/>
      <c r="K106" s="229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170</v>
      </c>
      <c r="AU106" s="237" t="s">
        <v>84</v>
      </c>
      <c r="AV106" s="13" t="s">
        <v>82</v>
      </c>
      <c r="AW106" s="13" t="s">
        <v>35</v>
      </c>
      <c r="AX106" s="13" t="s">
        <v>74</v>
      </c>
      <c r="AY106" s="237" t="s">
        <v>158</v>
      </c>
    </row>
    <row r="107" s="14" customFormat="1">
      <c r="A107" s="14"/>
      <c r="B107" s="238"/>
      <c r="C107" s="239"/>
      <c r="D107" s="221" t="s">
        <v>170</v>
      </c>
      <c r="E107" s="240" t="s">
        <v>19</v>
      </c>
      <c r="F107" s="241" t="s">
        <v>2043</v>
      </c>
      <c r="G107" s="239"/>
      <c r="H107" s="242">
        <v>3.504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170</v>
      </c>
      <c r="AU107" s="248" t="s">
        <v>84</v>
      </c>
      <c r="AV107" s="14" t="s">
        <v>84</v>
      </c>
      <c r="AW107" s="14" t="s">
        <v>35</v>
      </c>
      <c r="AX107" s="14" t="s">
        <v>74</v>
      </c>
      <c r="AY107" s="248" t="s">
        <v>158</v>
      </c>
    </row>
    <row r="108" s="16" customFormat="1">
      <c r="A108" s="16"/>
      <c r="B108" s="261"/>
      <c r="C108" s="262"/>
      <c r="D108" s="221" t="s">
        <v>170</v>
      </c>
      <c r="E108" s="263" t="s">
        <v>19</v>
      </c>
      <c r="F108" s="264" t="s">
        <v>187</v>
      </c>
      <c r="G108" s="262"/>
      <c r="H108" s="265">
        <v>3.504</v>
      </c>
      <c r="I108" s="266"/>
      <c r="J108" s="262"/>
      <c r="K108" s="262"/>
      <c r="L108" s="267"/>
      <c r="M108" s="268"/>
      <c r="N108" s="269"/>
      <c r="O108" s="269"/>
      <c r="P108" s="269"/>
      <c r="Q108" s="269"/>
      <c r="R108" s="269"/>
      <c r="S108" s="269"/>
      <c r="T108" s="270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1" t="s">
        <v>170</v>
      </c>
      <c r="AU108" s="271" t="s">
        <v>84</v>
      </c>
      <c r="AV108" s="16" t="s">
        <v>188</v>
      </c>
      <c r="AW108" s="16" t="s">
        <v>35</v>
      </c>
      <c r="AX108" s="16" t="s">
        <v>74</v>
      </c>
      <c r="AY108" s="271" t="s">
        <v>158</v>
      </c>
    </row>
    <row r="109" s="13" customFormat="1">
      <c r="A109" s="13"/>
      <c r="B109" s="228"/>
      <c r="C109" s="229"/>
      <c r="D109" s="221" t="s">
        <v>170</v>
      </c>
      <c r="E109" s="230" t="s">
        <v>19</v>
      </c>
      <c r="F109" s="231" t="s">
        <v>2044</v>
      </c>
      <c r="G109" s="229"/>
      <c r="H109" s="230" t="s">
        <v>19</v>
      </c>
      <c r="I109" s="232"/>
      <c r="J109" s="229"/>
      <c r="K109" s="229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170</v>
      </c>
      <c r="AU109" s="237" t="s">
        <v>84</v>
      </c>
      <c r="AV109" s="13" t="s">
        <v>82</v>
      </c>
      <c r="AW109" s="13" t="s">
        <v>35</v>
      </c>
      <c r="AX109" s="13" t="s">
        <v>74</v>
      </c>
      <c r="AY109" s="237" t="s">
        <v>158</v>
      </c>
    </row>
    <row r="110" s="14" customFormat="1">
      <c r="A110" s="14"/>
      <c r="B110" s="238"/>
      <c r="C110" s="239"/>
      <c r="D110" s="221" t="s">
        <v>170</v>
      </c>
      <c r="E110" s="240" t="s">
        <v>19</v>
      </c>
      <c r="F110" s="241" t="s">
        <v>2045</v>
      </c>
      <c r="G110" s="239"/>
      <c r="H110" s="242">
        <v>4.1600000000000001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170</v>
      </c>
      <c r="AU110" s="248" t="s">
        <v>84</v>
      </c>
      <c r="AV110" s="14" t="s">
        <v>84</v>
      </c>
      <c r="AW110" s="14" t="s">
        <v>35</v>
      </c>
      <c r="AX110" s="14" t="s">
        <v>74</v>
      </c>
      <c r="AY110" s="248" t="s">
        <v>158</v>
      </c>
    </row>
    <row r="111" s="16" customFormat="1">
      <c r="A111" s="16"/>
      <c r="B111" s="261"/>
      <c r="C111" s="262"/>
      <c r="D111" s="221" t="s">
        <v>170</v>
      </c>
      <c r="E111" s="263" t="s">
        <v>19</v>
      </c>
      <c r="F111" s="264" t="s">
        <v>187</v>
      </c>
      <c r="G111" s="262"/>
      <c r="H111" s="265">
        <v>4.1600000000000001</v>
      </c>
      <c r="I111" s="266"/>
      <c r="J111" s="262"/>
      <c r="K111" s="262"/>
      <c r="L111" s="267"/>
      <c r="M111" s="268"/>
      <c r="N111" s="269"/>
      <c r="O111" s="269"/>
      <c r="P111" s="269"/>
      <c r="Q111" s="269"/>
      <c r="R111" s="269"/>
      <c r="S111" s="269"/>
      <c r="T111" s="270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1" t="s">
        <v>170</v>
      </c>
      <c r="AU111" s="271" t="s">
        <v>84</v>
      </c>
      <c r="AV111" s="16" t="s">
        <v>188</v>
      </c>
      <c r="AW111" s="16" t="s">
        <v>35</v>
      </c>
      <c r="AX111" s="16" t="s">
        <v>74</v>
      </c>
      <c r="AY111" s="271" t="s">
        <v>158</v>
      </c>
    </row>
    <row r="112" s="13" customFormat="1">
      <c r="A112" s="13"/>
      <c r="B112" s="228"/>
      <c r="C112" s="229"/>
      <c r="D112" s="221" t="s">
        <v>170</v>
      </c>
      <c r="E112" s="230" t="s">
        <v>19</v>
      </c>
      <c r="F112" s="231" t="s">
        <v>2046</v>
      </c>
      <c r="G112" s="229"/>
      <c r="H112" s="230" t="s">
        <v>19</v>
      </c>
      <c r="I112" s="232"/>
      <c r="J112" s="229"/>
      <c r="K112" s="229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170</v>
      </c>
      <c r="AU112" s="237" t="s">
        <v>84</v>
      </c>
      <c r="AV112" s="13" t="s">
        <v>82</v>
      </c>
      <c r="AW112" s="13" t="s">
        <v>35</v>
      </c>
      <c r="AX112" s="13" t="s">
        <v>74</v>
      </c>
      <c r="AY112" s="237" t="s">
        <v>158</v>
      </c>
    </row>
    <row r="113" s="14" customFormat="1">
      <c r="A113" s="14"/>
      <c r="B113" s="238"/>
      <c r="C113" s="239"/>
      <c r="D113" s="221" t="s">
        <v>170</v>
      </c>
      <c r="E113" s="240" t="s">
        <v>19</v>
      </c>
      <c r="F113" s="241" t="s">
        <v>2047</v>
      </c>
      <c r="G113" s="239"/>
      <c r="H113" s="242">
        <v>5.7199999999999998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170</v>
      </c>
      <c r="AU113" s="248" t="s">
        <v>84</v>
      </c>
      <c r="AV113" s="14" t="s">
        <v>84</v>
      </c>
      <c r="AW113" s="14" t="s">
        <v>35</v>
      </c>
      <c r="AX113" s="14" t="s">
        <v>74</v>
      </c>
      <c r="AY113" s="248" t="s">
        <v>158</v>
      </c>
    </row>
    <row r="114" s="16" customFormat="1">
      <c r="A114" s="16"/>
      <c r="B114" s="261"/>
      <c r="C114" s="262"/>
      <c r="D114" s="221" t="s">
        <v>170</v>
      </c>
      <c r="E114" s="263" t="s">
        <v>19</v>
      </c>
      <c r="F114" s="264" t="s">
        <v>187</v>
      </c>
      <c r="G114" s="262"/>
      <c r="H114" s="265">
        <v>5.7199999999999998</v>
      </c>
      <c r="I114" s="266"/>
      <c r="J114" s="262"/>
      <c r="K114" s="262"/>
      <c r="L114" s="267"/>
      <c r="M114" s="268"/>
      <c r="N114" s="269"/>
      <c r="O114" s="269"/>
      <c r="P114" s="269"/>
      <c r="Q114" s="269"/>
      <c r="R114" s="269"/>
      <c r="S114" s="269"/>
      <c r="T114" s="270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1" t="s">
        <v>170</v>
      </c>
      <c r="AU114" s="271" t="s">
        <v>84</v>
      </c>
      <c r="AV114" s="16" t="s">
        <v>188</v>
      </c>
      <c r="AW114" s="16" t="s">
        <v>35</v>
      </c>
      <c r="AX114" s="16" t="s">
        <v>74</v>
      </c>
      <c r="AY114" s="271" t="s">
        <v>158</v>
      </c>
    </row>
    <row r="115" s="13" customFormat="1">
      <c r="A115" s="13"/>
      <c r="B115" s="228"/>
      <c r="C115" s="229"/>
      <c r="D115" s="221" t="s">
        <v>170</v>
      </c>
      <c r="E115" s="230" t="s">
        <v>19</v>
      </c>
      <c r="F115" s="231" t="s">
        <v>2048</v>
      </c>
      <c r="G115" s="229"/>
      <c r="H115" s="230" t="s">
        <v>19</v>
      </c>
      <c r="I115" s="232"/>
      <c r="J115" s="229"/>
      <c r="K115" s="229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170</v>
      </c>
      <c r="AU115" s="237" t="s">
        <v>84</v>
      </c>
      <c r="AV115" s="13" t="s">
        <v>82</v>
      </c>
      <c r="AW115" s="13" t="s">
        <v>35</v>
      </c>
      <c r="AX115" s="13" t="s">
        <v>74</v>
      </c>
      <c r="AY115" s="237" t="s">
        <v>158</v>
      </c>
    </row>
    <row r="116" s="14" customFormat="1">
      <c r="A116" s="14"/>
      <c r="B116" s="238"/>
      <c r="C116" s="239"/>
      <c r="D116" s="221" t="s">
        <v>170</v>
      </c>
      <c r="E116" s="240" t="s">
        <v>19</v>
      </c>
      <c r="F116" s="241" t="s">
        <v>2049</v>
      </c>
      <c r="G116" s="239"/>
      <c r="H116" s="242">
        <v>11.44</v>
      </c>
      <c r="I116" s="243"/>
      <c r="J116" s="239"/>
      <c r="K116" s="239"/>
      <c r="L116" s="244"/>
      <c r="M116" s="245"/>
      <c r="N116" s="246"/>
      <c r="O116" s="246"/>
      <c r="P116" s="246"/>
      <c r="Q116" s="246"/>
      <c r="R116" s="246"/>
      <c r="S116" s="246"/>
      <c r="T116" s="24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8" t="s">
        <v>170</v>
      </c>
      <c r="AU116" s="248" t="s">
        <v>84</v>
      </c>
      <c r="AV116" s="14" t="s">
        <v>84</v>
      </c>
      <c r="AW116" s="14" t="s">
        <v>35</v>
      </c>
      <c r="AX116" s="14" t="s">
        <v>74</v>
      </c>
      <c r="AY116" s="248" t="s">
        <v>158</v>
      </c>
    </row>
    <row r="117" s="16" customFormat="1">
      <c r="A117" s="16"/>
      <c r="B117" s="261"/>
      <c r="C117" s="262"/>
      <c r="D117" s="221" t="s">
        <v>170</v>
      </c>
      <c r="E117" s="263" t="s">
        <v>19</v>
      </c>
      <c r="F117" s="264" t="s">
        <v>187</v>
      </c>
      <c r="G117" s="262"/>
      <c r="H117" s="265">
        <v>11.44</v>
      </c>
      <c r="I117" s="266"/>
      <c r="J117" s="262"/>
      <c r="K117" s="262"/>
      <c r="L117" s="267"/>
      <c r="M117" s="268"/>
      <c r="N117" s="269"/>
      <c r="O117" s="269"/>
      <c r="P117" s="269"/>
      <c r="Q117" s="269"/>
      <c r="R117" s="269"/>
      <c r="S117" s="269"/>
      <c r="T117" s="270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1" t="s">
        <v>170</v>
      </c>
      <c r="AU117" s="271" t="s">
        <v>84</v>
      </c>
      <c r="AV117" s="16" t="s">
        <v>188</v>
      </c>
      <c r="AW117" s="16" t="s">
        <v>35</v>
      </c>
      <c r="AX117" s="16" t="s">
        <v>74</v>
      </c>
      <c r="AY117" s="271" t="s">
        <v>158</v>
      </c>
    </row>
    <row r="118" s="15" customFormat="1">
      <c r="A118" s="15"/>
      <c r="B118" s="249"/>
      <c r="C118" s="250"/>
      <c r="D118" s="221" t="s">
        <v>170</v>
      </c>
      <c r="E118" s="251" t="s">
        <v>19</v>
      </c>
      <c r="F118" s="252" t="s">
        <v>175</v>
      </c>
      <c r="G118" s="250"/>
      <c r="H118" s="253">
        <v>32.744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170</v>
      </c>
      <c r="AU118" s="259" t="s">
        <v>84</v>
      </c>
      <c r="AV118" s="15" t="s">
        <v>165</v>
      </c>
      <c r="AW118" s="15" t="s">
        <v>35</v>
      </c>
      <c r="AX118" s="15" t="s">
        <v>82</v>
      </c>
      <c r="AY118" s="259" t="s">
        <v>158</v>
      </c>
    </row>
    <row r="119" s="2" customFormat="1" ht="24.15" customHeight="1">
      <c r="A119" s="41"/>
      <c r="B119" s="42"/>
      <c r="C119" s="208" t="s">
        <v>84</v>
      </c>
      <c r="D119" s="208" t="s">
        <v>160</v>
      </c>
      <c r="E119" s="209" t="s">
        <v>2050</v>
      </c>
      <c r="F119" s="210" t="s">
        <v>2051</v>
      </c>
      <c r="G119" s="211" t="s">
        <v>163</v>
      </c>
      <c r="H119" s="212">
        <v>11.279999999999999</v>
      </c>
      <c r="I119" s="213"/>
      <c r="J119" s="214">
        <f>ROUND(I119*H119,2)</f>
        <v>0</v>
      </c>
      <c r="K119" s="210" t="s">
        <v>164</v>
      </c>
      <c r="L119" s="47"/>
      <c r="M119" s="215" t="s">
        <v>19</v>
      </c>
      <c r="N119" s="216" t="s">
        <v>45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165</v>
      </c>
      <c r="AT119" s="219" t="s">
        <v>160</v>
      </c>
      <c r="AU119" s="219" t="s">
        <v>84</v>
      </c>
      <c r="AY119" s="20" t="s">
        <v>158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82</v>
      </c>
      <c r="BK119" s="220">
        <f>ROUND(I119*H119,2)</f>
        <v>0</v>
      </c>
      <c r="BL119" s="20" t="s">
        <v>165</v>
      </c>
      <c r="BM119" s="219" t="s">
        <v>2052</v>
      </c>
    </row>
    <row r="120" s="2" customFormat="1">
      <c r="A120" s="41"/>
      <c r="B120" s="42"/>
      <c r="C120" s="43"/>
      <c r="D120" s="221" t="s">
        <v>167</v>
      </c>
      <c r="E120" s="43"/>
      <c r="F120" s="222" t="s">
        <v>2051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167</v>
      </c>
      <c r="AU120" s="20" t="s">
        <v>84</v>
      </c>
    </row>
    <row r="121" s="2" customFormat="1">
      <c r="A121" s="41"/>
      <c r="B121" s="42"/>
      <c r="C121" s="43"/>
      <c r="D121" s="226" t="s">
        <v>168</v>
      </c>
      <c r="E121" s="43"/>
      <c r="F121" s="227" t="s">
        <v>2053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84</v>
      </c>
    </row>
    <row r="122" s="13" customFormat="1">
      <c r="A122" s="13"/>
      <c r="B122" s="228"/>
      <c r="C122" s="229"/>
      <c r="D122" s="221" t="s">
        <v>170</v>
      </c>
      <c r="E122" s="230" t="s">
        <v>19</v>
      </c>
      <c r="F122" s="231" t="s">
        <v>2054</v>
      </c>
      <c r="G122" s="229"/>
      <c r="H122" s="230" t="s">
        <v>19</v>
      </c>
      <c r="I122" s="232"/>
      <c r="J122" s="229"/>
      <c r="K122" s="229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170</v>
      </c>
      <c r="AU122" s="237" t="s">
        <v>84</v>
      </c>
      <c r="AV122" s="13" t="s">
        <v>82</v>
      </c>
      <c r="AW122" s="13" t="s">
        <v>35</v>
      </c>
      <c r="AX122" s="13" t="s">
        <v>74</v>
      </c>
      <c r="AY122" s="237" t="s">
        <v>158</v>
      </c>
    </row>
    <row r="123" s="13" customFormat="1">
      <c r="A123" s="13"/>
      <c r="B123" s="228"/>
      <c r="C123" s="229"/>
      <c r="D123" s="221" t="s">
        <v>170</v>
      </c>
      <c r="E123" s="230" t="s">
        <v>19</v>
      </c>
      <c r="F123" s="231" t="s">
        <v>2055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170</v>
      </c>
      <c r="AU123" s="237" t="s">
        <v>84</v>
      </c>
      <c r="AV123" s="13" t="s">
        <v>82</v>
      </c>
      <c r="AW123" s="13" t="s">
        <v>35</v>
      </c>
      <c r="AX123" s="13" t="s">
        <v>74</v>
      </c>
      <c r="AY123" s="237" t="s">
        <v>158</v>
      </c>
    </row>
    <row r="124" s="14" customFormat="1">
      <c r="A124" s="14"/>
      <c r="B124" s="238"/>
      <c r="C124" s="239"/>
      <c r="D124" s="221" t="s">
        <v>170</v>
      </c>
      <c r="E124" s="240" t="s">
        <v>19</v>
      </c>
      <c r="F124" s="241" t="s">
        <v>2056</v>
      </c>
      <c r="G124" s="239"/>
      <c r="H124" s="242">
        <v>6.7999999999999998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170</v>
      </c>
      <c r="AU124" s="248" t="s">
        <v>84</v>
      </c>
      <c r="AV124" s="14" t="s">
        <v>84</v>
      </c>
      <c r="AW124" s="14" t="s">
        <v>35</v>
      </c>
      <c r="AX124" s="14" t="s">
        <v>74</v>
      </c>
      <c r="AY124" s="248" t="s">
        <v>158</v>
      </c>
    </row>
    <row r="125" s="16" customFormat="1">
      <c r="A125" s="16"/>
      <c r="B125" s="261"/>
      <c r="C125" s="262"/>
      <c r="D125" s="221" t="s">
        <v>170</v>
      </c>
      <c r="E125" s="263" t="s">
        <v>19</v>
      </c>
      <c r="F125" s="264" t="s">
        <v>187</v>
      </c>
      <c r="G125" s="262"/>
      <c r="H125" s="265">
        <v>6.7999999999999998</v>
      </c>
      <c r="I125" s="266"/>
      <c r="J125" s="262"/>
      <c r="K125" s="262"/>
      <c r="L125" s="267"/>
      <c r="M125" s="268"/>
      <c r="N125" s="269"/>
      <c r="O125" s="269"/>
      <c r="P125" s="269"/>
      <c r="Q125" s="269"/>
      <c r="R125" s="269"/>
      <c r="S125" s="269"/>
      <c r="T125" s="270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1" t="s">
        <v>170</v>
      </c>
      <c r="AU125" s="271" t="s">
        <v>84</v>
      </c>
      <c r="AV125" s="16" t="s">
        <v>188</v>
      </c>
      <c r="AW125" s="16" t="s">
        <v>35</v>
      </c>
      <c r="AX125" s="16" t="s">
        <v>74</v>
      </c>
      <c r="AY125" s="271" t="s">
        <v>158</v>
      </c>
    </row>
    <row r="126" s="13" customFormat="1">
      <c r="A126" s="13"/>
      <c r="B126" s="228"/>
      <c r="C126" s="229"/>
      <c r="D126" s="221" t="s">
        <v>170</v>
      </c>
      <c r="E126" s="230" t="s">
        <v>19</v>
      </c>
      <c r="F126" s="231" t="s">
        <v>2057</v>
      </c>
      <c r="G126" s="229"/>
      <c r="H126" s="230" t="s">
        <v>19</v>
      </c>
      <c r="I126" s="232"/>
      <c r="J126" s="229"/>
      <c r="K126" s="229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170</v>
      </c>
      <c r="AU126" s="237" t="s">
        <v>84</v>
      </c>
      <c r="AV126" s="13" t="s">
        <v>82</v>
      </c>
      <c r="AW126" s="13" t="s">
        <v>35</v>
      </c>
      <c r="AX126" s="13" t="s">
        <v>74</v>
      </c>
      <c r="AY126" s="237" t="s">
        <v>158</v>
      </c>
    </row>
    <row r="127" s="14" customFormat="1">
      <c r="A127" s="14"/>
      <c r="B127" s="238"/>
      <c r="C127" s="239"/>
      <c r="D127" s="221" t="s">
        <v>170</v>
      </c>
      <c r="E127" s="240" t="s">
        <v>19</v>
      </c>
      <c r="F127" s="241" t="s">
        <v>2058</v>
      </c>
      <c r="G127" s="239"/>
      <c r="H127" s="242">
        <v>4.4800000000000004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8" t="s">
        <v>170</v>
      </c>
      <c r="AU127" s="248" t="s">
        <v>84</v>
      </c>
      <c r="AV127" s="14" t="s">
        <v>84</v>
      </c>
      <c r="AW127" s="14" t="s">
        <v>35</v>
      </c>
      <c r="AX127" s="14" t="s">
        <v>74</v>
      </c>
      <c r="AY127" s="248" t="s">
        <v>158</v>
      </c>
    </row>
    <row r="128" s="16" customFormat="1">
      <c r="A128" s="16"/>
      <c r="B128" s="261"/>
      <c r="C128" s="262"/>
      <c r="D128" s="221" t="s">
        <v>170</v>
      </c>
      <c r="E128" s="263" t="s">
        <v>19</v>
      </c>
      <c r="F128" s="264" t="s">
        <v>187</v>
      </c>
      <c r="G128" s="262"/>
      <c r="H128" s="265">
        <v>4.4800000000000004</v>
      </c>
      <c r="I128" s="266"/>
      <c r="J128" s="262"/>
      <c r="K128" s="262"/>
      <c r="L128" s="267"/>
      <c r="M128" s="268"/>
      <c r="N128" s="269"/>
      <c r="O128" s="269"/>
      <c r="P128" s="269"/>
      <c r="Q128" s="269"/>
      <c r="R128" s="269"/>
      <c r="S128" s="269"/>
      <c r="T128" s="270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1" t="s">
        <v>170</v>
      </c>
      <c r="AU128" s="271" t="s">
        <v>84</v>
      </c>
      <c r="AV128" s="16" t="s">
        <v>188</v>
      </c>
      <c r="AW128" s="16" t="s">
        <v>35</v>
      </c>
      <c r="AX128" s="16" t="s">
        <v>74</v>
      </c>
      <c r="AY128" s="271" t="s">
        <v>158</v>
      </c>
    </row>
    <row r="129" s="15" customFormat="1">
      <c r="A129" s="15"/>
      <c r="B129" s="249"/>
      <c r="C129" s="250"/>
      <c r="D129" s="221" t="s">
        <v>170</v>
      </c>
      <c r="E129" s="251" t="s">
        <v>19</v>
      </c>
      <c r="F129" s="252" t="s">
        <v>175</v>
      </c>
      <c r="G129" s="250"/>
      <c r="H129" s="253">
        <v>11.280000000000001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9" t="s">
        <v>170</v>
      </c>
      <c r="AU129" s="259" t="s">
        <v>84</v>
      </c>
      <c r="AV129" s="15" t="s">
        <v>165</v>
      </c>
      <c r="AW129" s="15" t="s">
        <v>35</v>
      </c>
      <c r="AX129" s="15" t="s">
        <v>82</v>
      </c>
      <c r="AY129" s="259" t="s">
        <v>158</v>
      </c>
    </row>
    <row r="130" s="2" customFormat="1" ht="24.15" customHeight="1">
      <c r="A130" s="41"/>
      <c r="B130" s="42"/>
      <c r="C130" s="208" t="s">
        <v>188</v>
      </c>
      <c r="D130" s="208" t="s">
        <v>160</v>
      </c>
      <c r="E130" s="209" t="s">
        <v>2059</v>
      </c>
      <c r="F130" s="210" t="s">
        <v>2060</v>
      </c>
      <c r="G130" s="211" t="s">
        <v>163</v>
      </c>
      <c r="H130" s="212">
        <v>35.798000000000002</v>
      </c>
      <c r="I130" s="213"/>
      <c r="J130" s="214">
        <f>ROUND(I130*H130,2)</f>
        <v>0</v>
      </c>
      <c r="K130" s="210" t="s">
        <v>164</v>
      </c>
      <c r="L130" s="47"/>
      <c r="M130" s="215" t="s">
        <v>19</v>
      </c>
      <c r="N130" s="216" t="s">
        <v>45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165</v>
      </c>
      <c r="AT130" s="219" t="s">
        <v>160</v>
      </c>
      <c r="AU130" s="219" t="s">
        <v>84</v>
      </c>
      <c r="AY130" s="20" t="s">
        <v>158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82</v>
      </c>
      <c r="BK130" s="220">
        <f>ROUND(I130*H130,2)</f>
        <v>0</v>
      </c>
      <c r="BL130" s="20" t="s">
        <v>165</v>
      </c>
      <c r="BM130" s="219" t="s">
        <v>2061</v>
      </c>
    </row>
    <row r="131" s="2" customFormat="1">
      <c r="A131" s="41"/>
      <c r="B131" s="42"/>
      <c r="C131" s="43"/>
      <c r="D131" s="221" t="s">
        <v>167</v>
      </c>
      <c r="E131" s="43"/>
      <c r="F131" s="222" t="s">
        <v>2060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167</v>
      </c>
      <c r="AU131" s="20" t="s">
        <v>84</v>
      </c>
    </row>
    <row r="132" s="2" customFormat="1">
      <c r="A132" s="41"/>
      <c r="B132" s="42"/>
      <c r="C132" s="43"/>
      <c r="D132" s="226" t="s">
        <v>168</v>
      </c>
      <c r="E132" s="43"/>
      <c r="F132" s="227" t="s">
        <v>2062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84</v>
      </c>
    </row>
    <row r="133" s="13" customFormat="1">
      <c r="A133" s="13"/>
      <c r="B133" s="228"/>
      <c r="C133" s="229"/>
      <c r="D133" s="221" t="s">
        <v>170</v>
      </c>
      <c r="E133" s="230" t="s">
        <v>19</v>
      </c>
      <c r="F133" s="231" t="s">
        <v>2063</v>
      </c>
      <c r="G133" s="229"/>
      <c r="H133" s="230" t="s">
        <v>19</v>
      </c>
      <c r="I133" s="232"/>
      <c r="J133" s="229"/>
      <c r="K133" s="229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170</v>
      </c>
      <c r="AU133" s="237" t="s">
        <v>84</v>
      </c>
      <c r="AV133" s="13" t="s">
        <v>82</v>
      </c>
      <c r="AW133" s="13" t="s">
        <v>35</v>
      </c>
      <c r="AX133" s="13" t="s">
        <v>74</v>
      </c>
      <c r="AY133" s="237" t="s">
        <v>158</v>
      </c>
    </row>
    <row r="134" s="13" customFormat="1">
      <c r="A134" s="13"/>
      <c r="B134" s="228"/>
      <c r="C134" s="229"/>
      <c r="D134" s="221" t="s">
        <v>170</v>
      </c>
      <c r="E134" s="230" t="s">
        <v>19</v>
      </c>
      <c r="F134" s="231" t="s">
        <v>2064</v>
      </c>
      <c r="G134" s="229"/>
      <c r="H134" s="230" t="s">
        <v>19</v>
      </c>
      <c r="I134" s="232"/>
      <c r="J134" s="229"/>
      <c r="K134" s="229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170</v>
      </c>
      <c r="AU134" s="237" t="s">
        <v>84</v>
      </c>
      <c r="AV134" s="13" t="s">
        <v>82</v>
      </c>
      <c r="AW134" s="13" t="s">
        <v>35</v>
      </c>
      <c r="AX134" s="13" t="s">
        <v>74</v>
      </c>
      <c r="AY134" s="237" t="s">
        <v>158</v>
      </c>
    </row>
    <row r="135" s="14" customFormat="1">
      <c r="A135" s="14"/>
      <c r="B135" s="238"/>
      <c r="C135" s="239"/>
      <c r="D135" s="221" t="s">
        <v>170</v>
      </c>
      <c r="E135" s="240" t="s">
        <v>19</v>
      </c>
      <c r="F135" s="241" t="s">
        <v>2065</v>
      </c>
      <c r="G135" s="239"/>
      <c r="H135" s="242">
        <v>11.993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170</v>
      </c>
      <c r="AU135" s="248" t="s">
        <v>84</v>
      </c>
      <c r="AV135" s="14" t="s">
        <v>84</v>
      </c>
      <c r="AW135" s="14" t="s">
        <v>35</v>
      </c>
      <c r="AX135" s="14" t="s">
        <v>74</v>
      </c>
      <c r="AY135" s="248" t="s">
        <v>158</v>
      </c>
    </row>
    <row r="136" s="16" customFormat="1">
      <c r="A136" s="16"/>
      <c r="B136" s="261"/>
      <c r="C136" s="262"/>
      <c r="D136" s="221" t="s">
        <v>170</v>
      </c>
      <c r="E136" s="263" t="s">
        <v>19</v>
      </c>
      <c r="F136" s="264" t="s">
        <v>187</v>
      </c>
      <c r="G136" s="262"/>
      <c r="H136" s="265">
        <v>11.993</v>
      </c>
      <c r="I136" s="266"/>
      <c r="J136" s="262"/>
      <c r="K136" s="262"/>
      <c r="L136" s="267"/>
      <c r="M136" s="268"/>
      <c r="N136" s="269"/>
      <c r="O136" s="269"/>
      <c r="P136" s="269"/>
      <c r="Q136" s="269"/>
      <c r="R136" s="269"/>
      <c r="S136" s="269"/>
      <c r="T136" s="270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1" t="s">
        <v>170</v>
      </c>
      <c r="AU136" s="271" t="s">
        <v>84</v>
      </c>
      <c r="AV136" s="16" t="s">
        <v>188</v>
      </c>
      <c r="AW136" s="16" t="s">
        <v>35</v>
      </c>
      <c r="AX136" s="16" t="s">
        <v>74</v>
      </c>
      <c r="AY136" s="271" t="s">
        <v>158</v>
      </c>
    </row>
    <row r="137" s="13" customFormat="1">
      <c r="A137" s="13"/>
      <c r="B137" s="228"/>
      <c r="C137" s="229"/>
      <c r="D137" s="221" t="s">
        <v>170</v>
      </c>
      <c r="E137" s="230" t="s">
        <v>19</v>
      </c>
      <c r="F137" s="231" t="s">
        <v>2066</v>
      </c>
      <c r="G137" s="229"/>
      <c r="H137" s="230" t="s">
        <v>19</v>
      </c>
      <c r="I137" s="232"/>
      <c r="J137" s="229"/>
      <c r="K137" s="229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170</v>
      </c>
      <c r="AU137" s="237" t="s">
        <v>84</v>
      </c>
      <c r="AV137" s="13" t="s">
        <v>82</v>
      </c>
      <c r="AW137" s="13" t="s">
        <v>35</v>
      </c>
      <c r="AX137" s="13" t="s">
        <v>74</v>
      </c>
      <c r="AY137" s="237" t="s">
        <v>158</v>
      </c>
    </row>
    <row r="138" s="14" customFormat="1">
      <c r="A138" s="14"/>
      <c r="B138" s="238"/>
      <c r="C138" s="239"/>
      <c r="D138" s="221" t="s">
        <v>170</v>
      </c>
      <c r="E138" s="240" t="s">
        <v>19</v>
      </c>
      <c r="F138" s="241" t="s">
        <v>2067</v>
      </c>
      <c r="G138" s="239"/>
      <c r="H138" s="242">
        <v>10.529999999999999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170</v>
      </c>
      <c r="AU138" s="248" t="s">
        <v>84</v>
      </c>
      <c r="AV138" s="14" t="s">
        <v>84</v>
      </c>
      <c r="AW138" s="14" t="s">
        <v>35</v>
      </c>
      <c r="AX138" s="14" t="s">
        <v>74</v>
      </c>
      <c r="AY138" s="248" t="s">
        <v>158</v>
      </c>
    </row>
    <row r="139" s="16" customFormat="1">
      <c r="A139" s="16"/>
      <c r="B139" s="261"/>
      <c r="C139" s="262"/>
      <c r="D139" s="221" t="s">
        <v>170</v>
      </c>
      <c r="E139" s="263" t="s">
        <v>19</v>
      </c>
      <c r="F139" s="264" t="s">
        <v>187</v>
      </c>
      <c r="G139" s="262"/>
      <c r="H139" s="265">
        <v>10.529999999999999</v>
      </c>
      <c r="I139" s="266"/>
      <c r="J139" s="262"/>
      <c r="K139" s="262"/>
      <c r="L139" s="267"/>
      <c r="M139" s="268"/>
      <c r="N139" s="269"/>
      <c r="O139" s="269"/>
      <c r="P139" s="269"/>
      <c r="Q139" s="269"/>
      <c r="R139" s="269"/>
      <c r="S139" s="269"/>
      <c r="T139" s="27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1" t="s">
        <v>170</v>
      </c>
      <c r="AU139" s="271" t="s">
        <v>84</v>
      </c>
      <c r="AV139" s="16" t="s">
        <v>188</v>
      </c>
      <c r="AW139" s="16" t="s">
        <v>35</v>
      </c>
      <c r="AX139" s="16" t="s">
        <v>74</v>
      </c>
      <c r="AY139" s="271" t="s">
        <v>158</v>
      </c>
    </row>
    <row r="140" s="13" customFormat="1">
      <c r="A140" s="13"/>
      <c r="B140" s="228"/>
      <c r="C140" s="229"/>
      <c r="D140" s="221" t="s">
        <v>170</v>
      </c>
      <c r="E140" s="230" t="s">
        <v>19</v>
      </c>
      <c r="F140" s="231" t="s">
        <v>2068</v>
      </c>
      <c r="G140" s="229"/>
      <c r="H140" s="230" t="s">
        <v>19</v>
      </c>
      <c r="I140" s="232"/>
      <c r="J140" s="229"/>
      <c r="K140" s="229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170</v>
      </c>
      <c r="AU140" s="237" t="s">
        <v>84</v>
      </c>
      <c r="AV140" s="13" t="s">
        <v>82</v>
      </c>
      <c r="AW140" s="13" t="s">
        <v>35</v>
      </c>
      <c r="AX140" s="13" t="s">
        <v>74</v>
      </c>
      <c r="AY140" s="237" t="s">
        <v>158</v>
      </c>
    </row>
    <row r="141" s="14" customFormat="1">
      <c r="A141" s="14"/>
      <c r="B141" s="238"/>
      <c r="C141" s="239"/>
      <c r="D141" s="221" t="s">
        <v>170</v>
      </c>
      <c r="E141" s="240" t="s">
        <v>19</v>
      </c>
      <c r="F141" s="241" t="s">
        <v>2069</v>
      </c>
      <c r="G141" s="239"/>
      <c r="H141" s="242">
        <v>13.275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170</v>
      </c>
      <c r="AU141" s="248" t="s">
        <v>84</v>
      </c>
      <c r="AV141" s="14" t="s">
        <v>84</v>
      </c>
      <c r="AW141" s="14" t="s">
        <v>35</v>
      </c>
      <c r="AX141" s="14" t="s">
        <v>74</v>
      </c>
      <c r="AY141" s="248" t="s">
        <v>158</v>
      </c>
    </row>
    <row r="142" s="16" customFormat="1">
      <c r="A142" s="16"/>
      <c r="B142" s="261"/>
      <c r="C142" s="262"/>
      <c r="D142" s="221" t="s">
        <v>170</v>
      </c>
      <c r="E142" s="263" t="s">
        <v>19</v>
      </c>
      <c r="F142" s="264" t="s">
        <v>187</v>
      </c>
      <c r="G142" s="262"/>
      <c r="H142" s="265">
        <v>13.275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1" t="s">
        <v>170</v>
      </c>
      <c r="AU142" s="271" t="s">
        <v>84</v>
      </c>
      <c r="AV142" s="16" t="s">
        <v>188</v>
      </c>
      <c r="AW142" s="16" t="s">
        <v>35</v>
      </c>
      <c r="AX142" s="16" t="s">
        <v>74</v>
      </c>
      <c r="AY142" s="271" t="s">
        <v>158</v>
      </c>
    </row>
    <row r="143" s="15" customFormat="1">
      <c r="A143" s="15"/>
      <c r="B143" s="249"/>
      <c r="C143" s="250"/>
      <c r="D143" s="221" t="s">
        <v>170</v>
      </c>
      <c r="E143" s="251" t="s">
        <v>19</v>
      </c>
      <c r="F143" s="252" t="s">
        <v>175</v>
      </c>
      <c r="G143" s="250"/>
      <c r="H143" s="253">
        <v>35.798000000000002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170</v>
      </c>
      <c r="AU143" s="259" t="s">
        <v>84</v>
      </c>
      <c r="AV143" s="15" t="s">
        <v>165</v>
      </c>
      <c r="AW143" s="15" t="s">
        <v>35</v>
      </c>
      <c r="AX143" s="15" t="s">
        <v>82</v>
      </c>
      <c r="AY143" s="259" t="s">
        <v>158</v>
      </c>
    </row>
    <row r="144" s="2" customFormat="1" ht="16.5" customHeight="1">
      <c r="A144" s="41"/>
      <c r="B144" s="42"/>
      <c r="C144" s="208" t="s">
        <v>165</v>
      </c>
      <c r="D144" s="208" t="s">
        <v>160</v>
      </c>
      <c r="E144" s="209" t="s">
        <v>176</v>
      </c>
      <c r="F144" s="210" t="s">
        <v>177</v>
      </c>
      <c r="G144" s="211" t="s">
        <v>163</v>
      </c>
      <c r="H144" s="212">
        <v>37.049999999999997</v>
      </c>
      <c r="I144" s="213"/>
      <c r="J144" s="214">
        <f>ROUND(I144*H144,2)</f>
        <v>0</v>
      </c>
      <c r="K144" s="210" t="s">
        <v>164</v>
      </c>
      <c r="L144" s="47"/>
      <c r="M144" s="215" t="s">
        <v>19</v>
      </c>
      <c r="N144" s="216" t="s">
        <v>45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165</v>
      </c>
      <c r="AT144" s="219" t="s">
        <v>160</v>
      </c>
      <c r="AU144" s="219" t="s">
        <v>84</v>
      </c>
      <c r="AY144" s="20" t="s">
        <v>158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82</v>
      </c>
      <c r="BK144" s="220">
        <f>ROUND(I144*H144,2)</f>
        <v>0</v>
      </c>
      <c r="BL144" s="20" t="s">
        <v>165</v>
      </c>
      <c r="BM144" s="219" t="s">
        <v>2070</v>
      </c>
    </row>
    <row r="145" s="2" customFormat="1">
      <c r="A145" s="41"/>
      <c r="B145" s="42"/>
      <c r="C145" s="43"/>
      <c r="D145" s="221" t="s">
        <v>167</v>
      </c>
      <c r="E145" s="43"/>
      <c r="F145" s="222" t="s">
        <v>177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167</v>
      </c>
      <c r="AU145" s="20" t="s">
        <v>84</v>
      </c>
    </row>
    <row r="146" s="2" customFormat="1">
      <c r="A146" s="41"/>
      <c r="B146" s="42"/>
      <c r="C146" s="43"/>
      <c r="D146" s="226" t="s">
        <v>168</v>
      </c>
      <c r="E146" s="43"/>
      <c r="F146" s="227" t="s">
        <v>179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84</v>
      </c>
    </row>
    <row r="147" s="13" customFormat="1">
      <c r="A147" s="13"/>
      <c r="B147" s="228"/>
      <c r="C147" s="229"/>
      <c r="D147" s="221" t="s">
        <v>170</v>
      </c>
      <c r="E147" s="230" t="s">
        <v>19</v>
      </c>
      <c r="F147" s="231" t="s">
        <v>2063</v>
      </c>
      <c r="G147" s="229"/>
      <c r="H147" s="230" t="s">
        <v>19</v>
      </c>
      <c r="I147" s="232"/>
      <c r="J147" s="229"/>
      <c r="K147" s="229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170</v>
      </c>
      <c r="AU147" s="237" t="s">
        <v>84</v>
      </c>
      <c r="AV147" s="13" t="s">
        <v>82</v>
      </c>
      <c r="AW147" s="13" t="s">
        <v>35</v>
      </c>
      <c r="AX147" s="13" t="s">
        <v>74</v>
      </c>
      <c r="AY147" s="237" t="s">
        <v>158</v>
      </c>
    </row>
    <row r="148" s="13" customFormat="1">
      <c r="A148" s="13"/>
      <c r="B148" s="228"/>
      <c r="C148" s="229"/>
      <c r="D148" s="221" t="s">
        <v>170</v>
      </c>
      <c r="E148" s="230" t="s">
        <v>19</v>
      </c>
      <c r="F148" s="231" t="s">
        <v>2071</v>
      </c>
      <c r="G148" s="229"/>
      <c r="H148" s="230" t="s">
        <v>19</v>
      </c>
      <c r="I148" s="232"/>
      <c r="J148" s="229"/>
      <c r="K148" s="229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170</v>
      </c>
      <c r="AU148" s="237" t="s">
        <v>84</v>
      </c>
      <c r="AV148" s="13" t="s">
        <v>82</v>
      </c>
      <c r="AW148" s="13" t="s">
        <v>35</v>
      </c>
      <c r="AX148" s="13" t="s">
        <v>74</v>
      </c>
      <c r="AY148" s="237" t="s">
        <v>158</v>
      </c>
    </row>
    <row r="149" s="14" customFormat="1">
      <c r="A149" s="14"/>
      <c r="B149" s="238"/>
      <c r="C149" s="239"/>
      <c r="D149" s="221" t="s">
        <v>170</v>
      </c>
      <c r="E149" s="240" t="s">
        <v>19</v>
      </c>
      <c r="F149" s="241" t="s">
        <v>2072</v>
      </c>
      <c r="G149" s="239"/>
      <c r="H149" s="242">
        <v>37.049999999999997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170</v>
      </c>
      <c r="AU149" s="248" t="s">
        <v>84</v>
      </c>
      <c r="AV149" s="14" t="s">
        <v>84</v>
      </c>
      <c r="AW149" s="14" t="s">
        <v>35</v>
      </c>
      <c r="AX149" s="14" t="s">
        <v>74</v>
      </c>
      <c r="AY149" s="248" t="s">
        <v>158</v>
      </c>
    </row>
    <row r="150" s="15" customFormat="1">
      <c r="A150" s="15"/>
      <c r="B150" s="249"/>
      <c r="C150" s="250"/>
      <c r="D150" s="221" t="s">
        <v>170</v>
      </c>
      <c r="E150" s="251" t="s">
        <v>19</v>
      </c>
      <c r="F150" s="252" t="s">
        <v>175</v>
      </c>
      <c r="G150" s="250"/>
      <c r="H150" s="253">
        <v>37.049999999999997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9" t="s">
        <v>170</v>
      </c>
      <c r="AU150" s="259" t="s">
        <v>84</v>
      </c>
      <c r="AV150" s="15" t="s">
        <v>165</v>
      </c>
      <c r="AW150" s="15" t="s">
        <v>35</v>
      </c>
      <c r="AX150" s="15" t="s">
        <v>82</v>
      </c>
      <c r="AY150" s="259" t="s">
        <v>158</v>
      </c>
    </row>
    <row r="151" s="2" customFormat="1" ht="21.75" customHeight="1">
      <c r="A151" s="41"/>
      <c r="B151" s="42"/>
      <c r="C151" s="208" t="s">
        <v>208</v>
      </c>
      <c r="D151" s="208" t="s">
        <v>160</v>
      </c>
      <c r="E151" s="209" t="s">
        <v>2073</v>
      </c>
      <c r="F151" s="210" t="s">
        <v>2074</v>
      </c>
      <c r="G151" s="211" t="s">
        <v>105</v>
      </c>
      <c r="H151" s="212">
        <v>101.03</v>
      </c>
      <c r="I151" s="213"/>
      <c r="J151" s="214">
        <f>ROUND(I151*H151,2)</f>
        <v>0</v>
      </c>
      <c r="K151" s="210" t="s">
        <v>164</v>
      </c>
      <c r="L151" s="47"/>
      <c r="M151" s="215" t="s">
        <v>19</v>
      </c>
      <c r="N151" s="216" t="s">
        <v>45</v>
      </c>
      <c r="O151" s="87"/>
      <c r="P151" s="217">
        <f>O151*H151</f>
        <v>0</v>
      </c>
      <c r="Q151" s="217">
        <v>0.00084000000000000003</v>
      </c>
      <c r="R151" s="217">
        <f>Q151*H151</f>
        <v>0.084865200000000002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165</v>
      </c>
      <c r="AT151" s="219" t="s">
        <v>160</v>
      </c>
      <c r="AU151" s="219" t="s">
        <v>84</v>
      </c>
      <c r="AY151" s="20" t="s">
        <v>158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82</v>
      </c>
      <c r="BK151" s="220">
        <f>ROUND(I151*H151,2)</f>
        <v>0</v>
      </c>
      <c r="BL151" s="20" t="s">
        <v>165</v>
      </c>
      <c r="BM151" s="219" t="s">
        <v>2075</v>
      </c>
    </row>
    <row r="152" s="2" customFormat="1">
      <c r="A152" s="41"/>
      <c r="B152" s="42"/>
      <c r="C152" s="43"/>
      <c r="D152" s="221" t="s">
        <v>167</v>
      </c>
      <c r="E152" s="43"/>
      <c r="F152" s="222" t="s">
        <v>2074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167</v>
      </c>
      <c r="AU152" s="20" t="s">
        <v>84</v>
      </c>
    </row>
    <row r="153" s="2" customFormat="1">
      <c r="A153" s="41"/>
      <c r="B153" s="42"/>
      <c r="C153" s="43"/>
      <c r="D153" s="226" t="s">
        <v>168</v>
      </c>
      <c r="E153" s="43"/>
      <c r="F153" s="227" t="s">
        <v>2076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168</v>
      </c>
      <c r="AU153" s="20" t="s">
        <v>84</v>
      </c>
    </row>
    <row r="154" s="13" customFormat="1">
      <c r="A154" s="13"/>
      <c r="B154" s="228"/>
      <c r="C154" s="229"/>
      <c r="D154" s="221" t="s">
        <v>170</v>
      </c>
      <c r="E154" s="230" t="s">
        <v>19</v>
      </c>
      <c r="F154" s="231" t="s">
        <v>2054</v>
      </c>
      <c r="G154" s="229"/>
      <c r="H154" s="230" t="s">
        <v>19</v>
      </c>
      <c r="I154" s="232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170</v>
      </c>
      <c r="AU154" s="237" t="s">
        <v>84</v>
      </c>
      <c r="AV154" s="13" t="s">
        <v>82</v>
      </c>
      <c r="AW154" s="13" t="s">
        <v>35</v>
      </c>
      <c r="AX154" s="13" t="s">
        <v>74</v>
      </c>
      <c r="AY154" s="237" t="s">
        <v>158</v>
      </c>
    </row>
    <row r="155" s="13" customFormat="1">
      <c r="A155" s="13"/>
      <c r="B155" s="228"/>
      <c r="C155" s="229"/>
      <c r="D155" s="221" t="s">
        <v>170</v>
      </c>
      <c r="E155" s="230" t="s">
        <v>19</v>
      </c>
      <c r="F155" s="231" t="s">
        <v>2055</v>
      </c>
      <c r="G155" s="229"/>
      <c r="H155" s="230" t="s">
        <v>19</v>
      </c>
      <c r="I155" s="232"/>
      <c r="J155" s="229"/>
      <c r="K155" s="229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170</v>
      </c>
      <c r="AU155" s="237" t="s">
        <v>84</v>
      </c>
      <c r="AV155" s="13" t="s">
        <v>82</v>
      </c>
      <c r="AW155" s="13" t="s">
        <v>35</v>
      </c>
      <c r="AX155" s="13" t="s">
        <v>74</v>
      </c>
      <c r="AY155" s="237" t="s">
        <v>158</v>
      </c>
    </row>
    <row r="156" s="14" customFormat="1">
      <c r="A156" s="14"/>
      <c r="B156" s="238"/>
      <c r="C156" s="239"/>
      <c r="D156" s="221" t="s">
        <v>170</v>
      </c>
      <c r="E156" s="240" t="s">
        <v>19</v>
      </c>
      <c r="F156" s="241" t="s">
        <v>2077</v>
      </c>
      <c r="G156" s="239"/>
      <c r="H156" s="242">
        <v>17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170</v>
      </c>
      <c r="AU156" s="248" t="s">
        <v>84</v>
      </c>
      <c r="AV156" s="14" t="s">
        <v>84</v>
      </c>
      <c r="AW156" s="14" t="s">
        <v>35</v>
      </c>
      <c r="AX156" s="14" t="s">
        <v>74</v>
      </c>
      <c r="AY156" s="248" t="s">
        <v>158</v>
      </c>
    </row>
    <row r="157" s="13" customFormat="1">
      <c r="A157" s="13"/>
      <c r="B157" s="228"/>
      <c r="C157" s="229"/>
      <c r="D157" s="221" t="s">
        <v>170</v>
      </c>
      <c r="E157" s="230" t="s">
        <v>19</v>
      </c>
      <c r="F157" s="231" t="s">
        <v>2064</v>
      </c>
      <c r="G157" s="229"/>
      <c r="H157" s="230" t="s">
        <v>19</v>
      </c>
      <c r="I157" s="232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170</v>
      </c>
      <c r="AU157" s="237" t="s">
        <v>84</v>
      </c>
      <c r="AV157" s="13" t="s">
        <v>82</v>
      </c>
      <c r="AW157" s="13" t="s">
        <v>35</v>
      </c>
      <c r="AX157" s="13" t="s">
        <v>74</v>
      </c>
      <c r="AY157" s="237" t="s">
        <v>158</v>
      </c>
    </row>
    <row r="158" s="14" customFormat="1">
      <c r="A158" s="14"/>
      <c r="B158" s="238"/>
      <c r="C158" s="239"/>
      <c r="D158" s="221" t="s">
        <v>170</v>
      </c>
      <c r="E158" s="240" t="s">
        <v>19</v>
      </c>
      <c r="F158" s="241" t="s">
        <v>2078</v>
      </c>
      <c r="G158" s="239"/>
      <c r="H158" s="242">
        <v>26.649999999999999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170</v>
      </c>
      <c r="AU158" s="248" t="s">
        <v>84</v>
      </c>
      <c r="AV158" s="14" t="s">
        <v>84</v>
      </c>
      <c r="AW158" s="14" t="s">
        <v>35</v>
      </c>
      <c r="AX158" s="14" t="s">
        <v>74</v>
      </c>
      <c r="AY158" s="248" t="s">
        <v>158</v>
      </c>
    </row>
    <row r="159" s="16" customFormat="1">
      <c r="A159" s="16"/>
      <c r="B159" s="261"/>
      <c r="C159" s="262"/>
      <c r="D159" s="221" t="s">
        <v>170</v>
      </c>
      <c r="E159" s="263" t="s">
        <v>19</v>
      </c>
      <c r="F159" s="264" t="s">
        <v>187</v>
      </c>
      <c r="G159" s="262"/>
      <c r="H159" s="265">
        <v>43.649999999999999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1" t="s">
        <v>170</v>
      </c>
      <c r="AU159" s="271" t="s">
        <v>84</v>
      </c>
      <c r="AV159" s="16" t="s">
        <v>188</v>
      </c>
      <c r="AW159" s="16" t="s">
        <v>35</v>
      </c>
      <c r="AX159" s="16" t="s">
        <v>74</v>
      </c>
      <c r="AY159" s="271" t="s">
        <v>158</v>
      </c>
    </row>
    <row r="160" s="13" customFormat="1">
      <c r="A160" s="13"/>
      <c r="B160" s="228"/>
      <c r="C160" s="229"/>
      <c r="D160" s="221" t="s">
        <v>170</v>
      </c>
      <c r="E160" s="230" t="s">
        <v>19</v>
      </c>
      <c r="F160" s="231" t="s">
        <v>2066</v>
      </c>
      <c r="G160" s="229"/>
      <c r="H160" s="230" t="s">
        <v>19</v>
      </c>
      <c r="I160" s="232"/>
      <c r="J160" s="229"/>
      <c r="K160" s="229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170</v>
      </c>
      <c r="AU160" s="237" t="s">
        <v>84</v>
      </c>
      <c r="AV160" s="13" t="s">
        <v>82</v>
      </c>
      <c r="AW160" s="13" t="s">
        <v>35</v>
      </c>
      <c r="AX160" s="13" t="s">
        <v>74</v>
      </c>
      <c r="AY160" s="237" t="s">
        <v>158</v>
      </c>
    </row>
    <row r="161" s="14" customFormat="1">
      <c r="A161" s="14"/>
      <c r="B161" s="238"/>
      <c r="C161" s="239"/>
      <c r="D161" s="221" t="s">
        <v>170</v>
      </c>
      <c r="E161" s="240" t="s">
        <v>19</v>
      </c>
      <c r="F161" s="241" t="s">
        <v>2079</v>
      </c>
      <c r="G161" s="239"/>
      <c r="H161" s="242">
        <v>23.399999999999999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170</v>
      </c>
      <c r="AU161" s="248" t="s">
        <v>84</v>
      </c>
      <c r="AV161" s="14" t="s">
        <v>84</v>
      </c>
      <c r="AW161" s="14" t="s">
        <v>35</v>
      </c>
      <c r="AX161" s="14" t="s">
        <v>74</v>
      </c>
      <c r="AY161" s="248" t="s">
        <v>158</v>
      </c>
    </row>
    <row r="162" s="16" customFormat="1">
      <c r="A162" s="16"/>
      <c r="B162" s="261"/>
      <c r="C162" s="262"/>
      <c r="D162" s="221" t="s">
        <v>170</v>
      </c>
      <c r="E162" s="263" t="s">
        <v>19</v>
      </c>
      <c r="F162" s="264" t="s">
        <v>187</v>
      </c>
      <c r="G162" s="262"/>
      <c r="H162" s="265">
        <v>23.399999999999999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1" t="s">
        <v>170</v>
      </c>
      <c r="AU162" s="271" t="s">
        <v>84</v>
      </c>
      <c r="AV162" s="16" t="s">
        <v>188</v>
      </c>
      <c r="AW162" s="16" t="s">
        <v>35</v>
      </c>
      <c r="AX162" s="16" t="s">
        <v>74</v>
      </c>
      <c r="AY162" s="271" t="s">
        <v>158</v>
      </c>
    </row>
    <row r="163" s="13" customFormat="1">
      <c r="A163" s="13"/>
      <c r="B163" s="228"/>
      <c r="C163" s="229"/>
      <c r="D163" s="221" t="s">
        <v>170</v>
      </c>
      <c r="E163" s="230" t="s">
        <v>19</v>
      </c>
      <c r="F163" s="231" t="s">
        <v>2068</v>
      </c>
      <c r="G163" s="229"/>
      <c r="H163" s="230" t="s">
        <v>19</v>
      </c>
      <c r="I163" s="232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170</v>
      </c>
      <c r="AU163" s="237" t="s">
        <v>84</v>
      </c>
      <c r="AV163" s="13" t="s">
        <v>82</v>
      </c>
      <c r="AW163" s="13" t="s">
        <v>35</v>
      </c>
      <c r="AX163" s="13" t="s">
        <v>74</v>
      </c>
      <c r="AY163" s="237" t="s">
        <v>158</v>
      </c>
    </row>
    <row r="164" s="14" customFormat="1">
      <c r="A164" s="14"/>
      <c r="B164" s="238"/>
      <c r="C164" s="239"/>
      <c r="D164" s="221" t="s">
        <v>170</v>
      </c>
      <c r="E164" s="240" t="s">
        <v>19</v>
      </c>
      <c r="F164" s="241" t="s">
        <v>2080</v>
      </c>
      <c r="G164" s="239"/>
      <c r="H164" s="242">
        <v>29.5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170</v>
      </c>
      <c r="AU164" s="248" t="s">
        <v>84</v>
      </c>
      <c r="AV164" s="14" t="s">
        <v>84</v>
      </c>
      <c r="AW164" s="14" t="s">
        <v>35</v>
      </c>
      <c r="AX164" s="14" t="s">
        <v>74</v>
      </c>
      <c r="AY164" s="248" t="s">
        <v>158</v>
      </c>
    </row>
    <row r="165" s="16" customFormat="1">
      <c r="A165" s="16"/>
      <c r="B165" s="261"/>
      <c r="C165" s="262"/>
      <c r="D165" s="221" t="s">
        <v>170</v>
      </c>
      <c r="E165" s="263" t="s">
        <v>19</v>
      </c>
      <c r="F165" s="264" t="s">
        <v>187</v>
      </c>
      <c r="G165" s="262"/>
      <c r="H165" s="265">
        <v>29.5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1" t="s">
        <v>170</v>
      </c>
      <c r="AU165" s="271" t="s">
        <v>84</v>
      </c>
      <c r="AV165" s="16" t="s">
        <v>188</v>
      </c>
      <c r="AW165" s="16" t="s">
        <v>35</v>
      </c>
      <c r="AX165" s="16" t="s">
        <v>74</v>
      </c>
      <c r="AY165" s="271" t="s">
        <v>158</v>
      </c>
    </row>
    <row r="166" s="13" customFormat="1">
      <c r="A166" s="13"/>
      <c r="B166" s="228"/>
      <c r="C166" s="229"/>
      <c r="D166" s="221" t="s">
        <v>170</v>
      </c>
      <c r="E166" s="230" t="s">
        <v>19</v>
      </c>
      <c r="F166" s="231" t="s">
        <v>2057</v>
      </c>
      <c r="G166" s="229"/>
      <c r="H166" s="230" t="s">
        <v>19</v>
      </c>
      <c r="I166" s="232"/>
      <c r="J166" s="229"/>
      <c r="K166" s="229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170</v>
      </c>
      <c r="AU166" s="237" t="s">
        <v>84</v>
      </c>
      <c r="AV166" s="13" t="s">
        <v>82</v>
      </c>
      <c r="AW166" s="13" t="s">
        <v>35</v>
      </c>
      <c r="AX166" s="13" t="s">
        <v>74</v>
      </c>
      <c r="AY166" s="237" t="s">
        <v>158</v>
      </c>
    </row>
    <row r="167" s="14" customFormat="1">
      <c r="A167" s="14"/>
      <c r="B167" s="238"/>
      <c r="C167" s="239"/>
      <c r="D167" s="221" t="s">
        <v>170</v>
      </c>
      <c r="E167" s="240" t="s">
        <v>19</v>
      </c>
      <c r="F167" s="241" t="s">
        <v>2058</v>
      </c>
      <c r="G167" s="239"/>
      <c r="H167" s="242">
        <v>4.4800000000000004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170</v>
      </c>
      <c r="AU167" s="248" t="s">
        <v>84</v>
      </c>
      <c r="AV167" s="14" t="s">
        <v>84</v>
      </c>
      <c r="AW167" s="14" t="s">
        <v>35</v>
      </c>
      <c r="AX167" s="14" t="s">
        <v>74</v>
      </c>
      <c r="AY167" s="248" t="s">
        <v>158</v>
      </c>
    </row>
    <row r="168" s="16" customFormat="1">
      <c r="A168" s="16"/>
      <c r="B168" s="261"/>
      <c r="C168" s="262"/>
      <c r="D168" s="221" t="s">
        <v>170</v>
      </c>
      <c r="E168" s="263" t="s">
        <v>19</v>
      </c>
      <c r="F168" s="264" t="s">
        <v>187</v>
      </c>
      <c r="G168" s="262"/>
      <c r="H168" s="265">
        <v>4.4800000000000004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1" t="s">
        <v>170</v>
      </c>
      <c r="AU168" s="271" t="s">
        <v>84</v>
      </c>
      <c r="AV168" s="16" t="s">
        <v>188</v>
      </c>
      <c r="AW168" s="16" t="s">
        <v>35</v>
      </c>
      <c r="AX168" s="16" t="s">
        <v>74</v>
      </c>
      <c r="AY168" s="271" t="s">
        <v>158</v>
      </c>
    </row>
    <row r="169" s="15" customFormat="1">
      <c r="A169" s="15"/>
      <c r="B169" s="249"/>
      <c r="C169" s="250"/>
      <c r="D169" s="221" t="s">
        <v>170</v>
      </c>
      <c r="E169" s="251" t="s">
        <v>19</v>
      </c>
      <c r="F169" s="252" t="s">
        <v>175</v>
      </c>
      <c r="G169" s="250"/>
      <c r="H169" s="253">
        <v>101.03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9" t="s">
        <v>170</v>
      </c>
      <c r="AU169" s="259" t="s">
        <v>84</v>
      </c>
      <c r="AV169" s="15" t="s">
        <v>165</v>
      </c>
      <c r="AW169" s="15" t="s">
        <v>35</v>
      </c>
      <c r="AX169" s="15" t="s">
        <v>82</v>
      </c>
      <c r="AY169" s="259" t="s">
        <v>158</v>
      </c>
    </row>
    <row r="170" s="2" customFormat="1" ht="24.15" customHeight="1">
      <c r="A170" s="41"/>
      <c r="B170" s="42"/>
      <c r="C170" s="208" t="s">
        <v>216</v>
      </c>
      <c r="D170" s="208" t="s">
        <v>160</v>
      </c>
      <c r="E170" s="209" t="s">
        <v>2081</v>
      </c>
      <c r="F170" s="210" t="s">
        <v>2082</v>
      </c>
      <c r="G170" s="211" t="s">
        <v>105</v>
      </c>
      <c r="H170" s="212">
        <v>101.03</v>
      </c>
      <c r="I170" s="213"/>
      <c r="J170" s="214">
        <f>ROUND(I170*H170,2)</f>
        <v>0</v>
      </c>
      <c r="K170" s="210" t="s">
        <v>164</v>
      </c>
      <c r="L170" s="47"/>
      <c r="M170" s="215" t="s">
        <v>19</v>
      </c>
      <c r="N170" s="216" t="s">
        <v>45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165</v>
      </c>
      <c r="AT170" s="219" t="s">
        <v>160</v>
      </c>
      <c r="AU170" s="219" t="s">
        <v>84</v>
      </c>
      <c r="AY170" s="20" t="s">
        <v>158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82</v>
      </c>
      <c r="BK170" s="220">
        <f>ROUND(I170*H170,2)</f>
        <v>0</v>
      </c>
      <c r="BL170" s="20" t="s">
        <v>165</v>
      </c>
      <c r="BM170" s="219" t="s">
        <v>2083</v>
      </c>
    </row>
    <row r="171" s="2" customFormat="1">
      <c r="A171" s="41"/>
      <c r="B171" s="42"/>
      <c r="C171" s="43"/>
      <c r="D171" s="221" t="s">
        <v>167</v>
      </c>
      <c r="E171" s="43"/>
      <c r="F171" s="222" t="s">
        <v>2082</v>
      </c>
      <c r="G171" s="43"/>
      <c r="H171" s="43"/>
      <c r="I171" s="223"/>
      <c r="J171" s="43"/>
      <c r="K171" s="43"/>
      <c r="L171" s="47"/>
      <c r="M171" s="224"/>
      <c r="N171" s="22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167</v>
      </c>
      <c r="AU171" s="20" t="s">
        <v>84</v>
      </c>
    </row>
    <row r="172" s="2" customFormat="1">
      <c r="A172" s="41"/>
      <c r="B172" s="42"/>
      <c r="C172" s="43"/>
      <c r="D172" s="226" t="s">
        <v>168</v>
      </c>
      <c r="E172" s="43"/>
      <c r="F172" s="227" t="s">
        <v>2084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168</v>
      </c>
      <c r="AU172" s="20" t="s">
        <v>84</v>
      </c>
    </row>
    <row r="173" s="2" customFormat="1" ht="33" customHeight="1">
      <c r="A173" s="41"/>
      <c r="B173" s="42"/>
      <c r="C173" s="208" t="s">
        <v>221</v>
      </c>
      <c r="D173" s="208" t="s">
        <v>160</v>
      </c>
      <c r="E173" s="209" t="s">
        <v>197</v>
      </c>
      <c r="F173" s="210" t="s">
        <v>198</v>
      </c>
      <c r="G173" s="211" t="s">
        <v>163</v>
      </c>
      <c r="H173" s="212">
        <v>37.049999999999997</v>
      </c>
      <c r="I173" s="213"/>
      <c r="J173" s="214">
        <f>ROUND(I173*H173,2)</f>
        <v>0</v>
      </c>
      <c r="K173" s="210" t="s">
        <v>164</v>
      </c>
      <c r="L173" s="47"/>
      <c r="M173" s="215" t="s">
        <v>19</v>
      </c>
      <c r="N173" s="216" t="s">
        <v>45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165</v>
      </c>
      <c r="AT173" s="219" t="s">
        <v>160</v>
      </c>
      <c r="AU173" s="219" t="s">
        <v>84</v>
      </c>
      <c r="AY173" s="20" t="s">
        <v>158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82</v>
      </c>
      <c r="BK173" s="220">
        <f>ROUND(I173*H173,2)</f>
        <v>0</v>
      </c>
      <c r="BL173" s="20" t="s">
        <v>165</v>
      </c>
      <c r="BM173" s="219" t="s">
        <v>2085</v>
      </c>
    </row>
    <row r="174" s="2" customFormat="1">
      <c r="A174" s="41"/>
      <c r="B174" s="42"/>
      <c r="C174" s="43"/>
      <c r="D174" s="221" t="s">
        <v>167</v>
      </c>
      <c r="E174" s="43"/>
      <c r="F174" s="222" t="s">
        <v>198</v>
      </c>
      <c r="G174" s="43"/>
      <c r="H174" s="43"/>
      <c r="I174" s="223"/>
      <c r="J174" s="43"/>
      <c r="K174" s="43"/>
      <c r="L174" s="47"/>
      <c r="M174" s="224"/>
      <c r="N174" s="22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167</v>
      </c>
      <c r="AU174" s="20" t="s">
        <v>84</v>
      </c>
    </row>
    <row r="175" s="2" customFormat="1">
      <c r="A175" s="41"/>
      <c r="B175" s="42"/>
      <c r="C175" s="43"/>
      <c r="D175" s="226" t="s">
        <v>168</v>
      </c>
      <c r="E175" s="43"/>
      <c r="F175" s="227" t="s">
        <v>200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168</v>
      </c>
      <c r="AU175" s="20" t="s">
        <v>84</v>
      </c>
    </row>
    <row r="176" s="13" customFormat="1">
      <c r="A176" s="13"/>
      <c r="B176" s="228"/>
      <c r="C176" s="229"/>
      <c r="D176" s="221" t="s">
        <v>170</v>
      </c>
      <c r="E176" s="230" t="s">
        <v>19</v>
      </c>
      <c r="F176" s="231" t="s">
        <v>2086</v>
      </c>
      <c r="G176" s="229"/>
      <c r="H176" s="230" t="s">
        <v>19</v>
      </c>
      <c r="I176" s="232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170</v>
      </c>
      <c r="AU176" s="237" t="s">
        <v>84</v>
      </c>
      <c r="AV176" s="13" t="s">
        <v>82</v>
      </c>
      <c r="AW176" s="13" t="s">
        <v>35</v>
      </c>
      <c r="AX176" s="13" t="s">
        <v>74</v>
      </c>
      <c r="AY176" s="237" t="s">
        <v>158</v>
      </c>
    </row>
    <row r="177" s="14" customFormat="1">
      <c r="A177" s="14"/>
      <c r="B177" s="238"/>
      <c r="C177" s="239"/>
      <c r="D177" s="221" t="s">
        <v>170</v>
      </c>
      <c r="E177" s="240" t="s">
        <v>19</v>
      </c>
      <c r="F177" s="241" t="s">
        <v>2087</v>
      </c>
      <c r="G177" s="239"/>
      <c r="H177" s="242">
        <v>37.049999999999997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170</v>
      </c>
      <c r="AU177" s="248" t="s">
        <v>84</v>
      </c>
      <c r="AV177" s="14" t="s">
        <v>84</v>
      </c>
      <c r="AW177" s="14" t="s">
        <v>35</v>
      </c>
      <c r="AX177" s="14" t="s">
        <v>74</v>
      </c>
      <c r="AY177" s="248" t="s">
        <v>158</v>
      </c>
    </row>
    <row r="178" s="15" customFormat="1">
      <c r="A178" s="15"/>
      <c r="B178" s="249"/>
      <c r="C178" s="250"/>
      <c r="D178" s="221" t="s">
        <v>170</v>
      </c>
      <c r="E178" s="251" t="s">
        <v>19</v>
      </c>
      <c r="F178" s="252" t="s">
        <v>175</v>
      </c>
      <c r="G178" s="250"/>
      <c r="H178" s="253">
        <v>37.049999999999997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9" t="s">
        <v>170</v>
      </c>
      <c r="AU178" s="259" t="s">
        <v>84</v>
      </c>
      <c r="AV178" s="15" t="s">
        <v>165</v>
      </c>
      <c r="AW178" s="15" t="s">
        <v>35</v>
      </c>
      <c r="AX178" s="15" t="s">
        <v>82</v>
      </c>
      <c r="AY178" s="259" t="s">
        <v>158</v>
      </c>
    </row>
    <row r="179" s="2" customFormat="1" ht="33" customHeight="1">
      <c r="A179" s="41"/>
      <c r="B179" s="42"/>
      <c r="C179" s="208" t="s">
        <v>228</v>
      </c>
      <c r="D179" s="208" t="s">
        <v>160</v>
      </c>
      <c r="E179" s="209" t="s">
        <v>203</v>
      </c>
      <c r="F179" s="210" t="s">
        <v>204</v>
      </c>
      <c r="G179" s="211" t="s">
        <v>163</v>
      </c>
      <c r="H179" s="212">
        <v>333.44999999999999</v>
      </c>
      <c r="I179" s="213"/>
      <c r="J179" s="214">
        <f>ROUND(I179*H179,2)</f>
        <v>0</v>
      </c>
      <c r="K179" s="210" t="s">
        <v>164</v>
      </c>
      <c r="L179" s="47"/>
      <c r="M179" s="215" t="s">
        <v>19</v>
      </c>
      <c r="N179" s="216" t="s">
        <v>45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165</v>
      </c>
      <c r="AT179" s="219" t="s">
        <v>160</v>
      </c>
      <c r="AU179" s="219" t="s">
        <v>84</v>
      </c>
      <c r="AY179" s="20" t="s">
        <v>158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82</v>
      </c>
      <c r="BK179" s="220">
        <f>ROUND(I179*H179,2)</f>
        <v>0</v>
      </c>
      <c r="BL179" s="20" t="s">
        <v>165</v>
      </c>
      <c r="BM179" s="219" t="s">
        <v>2088</v>
      </c>
    </row>
    <row r="180" s="2" customFormat="1">
      <c r="A180" s="41"/>
      <c r="B180" s="42"/>
      <c r="C180" s="43"/>
      <c r="D180" s="221" t="s">
        <v>167</v>
      </c>
      <c r="E180" s="43"/>
      <c r="F180" s="222" t="s">
        <v>204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167</v>
      </c>
      <c r="AU180" s="20" t="s">
        <v>84</v>
      </c>
    </row>
    <row r="181" s="2" customFormat="1">
      <c r="A181" s="41"/>
      <c r="B181" s="42"/>
      <c r="C181" s="43"/>
      <c r="D181" s="226" t="s">
        <v>168</v>
      </c>
      <c r="E181" s="43"/>
      <c r="F181" s="227" t="s">
        <v>206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84</v>
      </c>
    </row>
    <row r="182" s="14" customFormat="1">
      <c r="A182" s="14"/>
      <c r="B182" s="238"/>
      <c r="C182" s="239"/>
      <c r="D182" s="221" t="s">
        <v>170</v>
      </c>
      <c r="E182" s="240" t="s">
        <v>19</v>
      </c>
      <c r="F182" s="241" t="s">
        <v>2089</v>
      </c>
      <c r="G182" s="239"/>
      <c r="H182" s="242">
        <v>333.44999999999999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8" t="s">
        <v>170</v>
      </c>
      <c r="AU182" s="248" t="s">
        <v>84</v>
      </c>
      <c r="AV182" s="14" t="s">
        <v>84</v>
      </c>
      <c r="AW182" s="14" t="s">
        <v>35</v>
      </c>
      <c r="AX182" s="14" t="s">
        <v>74</v>
      </c>
      <c r="AY182" s="248" t="s">
        <v>158</v>
      </c>
    </row>
    <row r="183" s="15" customFormat="1">
      <c r="A183" s="15"/>
      <c r="B183" s="249"/>
      <c r="C183" s="250"/>
      <c r="D183" s="221" t="s">
        <v>170</v>
      </c>
      <c r="E183" s="251" t="s">
        <v>19</v>
      </c>
      <c r="F183" s="252" t="s">
        <v>175</v>
      </c>
      <c r="G183" s="250"/>
      <c r="H183" s="253">
        <v>333.44999999999999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9" t="s">
        <v>170</v>
      </c>
      <c r="AU183" s="259" t="s">
        <v>84</v>
      </c>
      <c r="AV183" s="15" t="s">
        <v>165</v>
      </c>
      <c r="AW183" s="15" t="s">
        <v>35</v>
      </c>
      <c r="AX183" s="15" t="s">
        <v>82</v>
      </c>
      <c r="AY183" s="259" t="s">
        <v>158</v>
      </c>
    </row>
    <row r="184" s="2" customFormat="1" ht="37.8" customHeight="1">
      <c r="A184" s="41"/>
      <c r="B184" s="42"/>
      <c r="C184" s="208" t="s">
        <v>233</v>
      </c>
      <c r="D184" s="208" t="s">
        <v>160</v>
      </c>
      <c r="E184" s="209" t="s">
        <v>2090</v>
      </c>
      <c r="F184" s="210" t="s">
        <v>2091</v>
      </c>
      <c r="G184" s="211" t="s">
        <v>163</v>
      </c>
      <c r="H184" s="212">
        <v>133.983</v>
      </c>
      <c r="I184" s="213"/>
      <c r="J184" s="214">
        <f>ROUND(I184*H184,2)</f>
        <v>0</v>
      </c>
      <c r="K184" s="210" t="s">
        <v>164</v>
      </c>
      <c r="L184" s="47"/>
      <c r="M184" s="215" t="s">
        <v>19</v>
      </c>
      <c r="N184" s="216" t="s">
        <v>45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165</v>
      </c>
      <c r="AT184" s="219" t="s">
        <v>160</v>
      </c>
      <c r="AU184" s="219" t="s">
        <v>84</v>
      </c>
      <c r="AY184" s="20" t="s">
        <v>158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82</v>
      </c>
      <c r="BK184" s="220">
        <f>ROUND(I184*H184,2)</f>
        <v>0</v>
      </c>
      <c r="BL184" s="20" t="s">
        <v>165</v>
      </c>
      <c r="BM184" s="219" t="s">
        <v>2092</v>
      </c>
    </row>
    <row r="185" s="2" customFormat="1">
      <c r="A185" s="41"/>
      <c r="B185" s="42"/>
      <c r="C185" s="43"/>
      <c r="D185" s="221" t="s">
        <v>167</v>
      </c>
      <c r="E185" s="43"/>
      <c r="F185" s="222" t="s">
        <v>2091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167</v>
      </c>
      <c r="AU185" s="20" t="s">
        <v>84</v>
      </c>
    </row>
    <row r="186" s="2" customFormat="1">
      <c r="A186" s="41"/>
      <c r="B186" s="42"/>
      <c r="C186" s="43"/>
      <c r="D186" s="226" t="s">
        <v>168</v>
      </c>
      <c r="E186" s="43"/>
      <c r="F186" s="227" t="s">
        <v>2093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168</v>
      </c>
      <c r="AU186" s="20" t="s">
        <v>84</v>
      </c>
    </row>
    <row r="187" s="13" customFormat="1">
      <c r="A187" s="13"/>
      <c r="B187" s="228"/>
      <c r="C187" s="229"/>
      <c r="D187" s="221" t="s">
        <v>170</v>
      </c>
      <c r="E187" s="230" t="s">
        <v>19</v>
      </c>
      <c r="F187" s="231" t="s">
        <v>2094</v>
      </c>
      <c r="G187" s="229"/>
      <c r="H187" s="230" t="s">
        <v>19</v>
      </c>
      <c r="I187" s="232"/>
      <c r="J187" s="229"/>
      <c r="K187" s="229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170</v>
      </c>
      <c r="AU187" s="237" t="s">
        <v>84</v>
      </c>
      <c r="AV187" s="13" t="s">
        <v>82</v>
      </c>
      <c r="AW187" s="13" t="s">
        <v>35</v>
      </c>
      <c r="AX187" s="13" t="s">
        <v>74</v>
      </c>
      <c r="AY187" s="237" t="s">
        <v>158</v>
      </c>
    </row>
    <row r="188" s="13" customFormat="1">
      <c r="A188" s="13"/>
      <c r="B188" s="228"/>
      <c r="C188" s="229"/>
      <c r="D188" s="221" t="s">
        <v>170</v>
      </c>
      <c r="E188" s="230" t="s">
        <v>19</v>
      </c>
      <c r="F188" s="231" t="s">
        <v>2095</v>
      </c>
      <c r="G188" s="229"/>
      <c r="H188" s="230" t="s">
        <v>19</v>
      </c>
      <c r="I188" s="232"/>
      <c r="J188" s="229"/>
      <c r="K188" s="229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170</v>
      </c>
      <c r="AU188" s="237" t="s">
        <v>84</v>
      </c>
      <c r="AV188" s="13" t="s">
        <v>82</v>
      </c>
      <c r="AW188" s="13" t="s">
        <v>35</v>
      </c>
      <c r="AX188" s="13" t="s">
        <v>74</v>
      </c>
      <c r="AY188" s="237" t="s">
        <v>158</v>
      </c>
    </row>
    <row r="189" s="14" customFormat="1">
      <c r="A189" s="14"/>
      <c r="B189" s="238"/>
      <c r="C189" s="239"/>
      <c r="D189" s="221" t="s">
        <v>170</v>
      </c>
      <c r="E189" s="240" t="s">
        <v>19</v>
      </c>
      <c r="F189" s="241" t="s">
        <v>2096</v>
      </c>
      <c r="G189" s="239"/>
      <c r="H189" s="242">
        <v>32.744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170</v>
      </c>
      <c r="AU189" s="248" t="s">
        <v>84</v>
      </c>
      <c r="AV189" s="14" t="s">
        <v>84</v>
      </c>
      <c r="AW189" s="14" t="s">
        <v>35</v>
      </c>
      <c r="AX189" s="14" t="s">
        <v>74</v>
      </c>
      <c r="AY189" s="248" t="s">
        <v>158</v>
      </c>
    </row>
    <row r="190" s="14" customFormat="1">
      <c r="A190" s="14"/>
      <c r="B190" s="238"/>
      <c r="C190" s="239"/>
      <c r="D190" s="221" t="s">
        <v>170</v>
      </c>
      <c r="E190" s="240" t="s">
        <v>19</v>
      </c>
      <c r="F190" s="241" t="s">
        <v>2097</v>
      </c>
      <c r="G190" s="239"/>
      <c r="H190" s="242">
        <v>11.279999999999999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170</v>
      </c>
      <c r="AU190" s="248" t="s">
        <v>84</v>
      </c>
      <c r="AV190" s="14" t="s">
        <v>84</v>
      </c>
      <c r="AW190" s="14" t="s">
        <v>35</v>
      </c>
      <c r="AX190" s="14" t="s">
        <v>74</v>
      </c>
      <c r="AY190" s="248" t="s">
        <v>158</v>
      </c>
    </row>
    <row r="191" s="14" customFormat="1">
      <c r="A191" s="14"/>
      <c r="B191" s="238"/>
      <c r="C191" s="239"/>
      <c r="D191" s="221" t="s">
        <v>170</v>
      </c>
      <c r="E191" s="240" t="s">
        <v>19</v>
      </c>
      <c r="F191" s="241" t="s">
        <v>2098</v>
      </c>
      <c r="G191" s="239"/>
      <c r="H191" s="242">
        <v>35.798000000000002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170</v>
      </c>
      <c r="AU191" s="248" t="s">
        <v>84</v>
      </c>
      <c r="AV191" s="14" t="s">
        <v>84</v>
      </c>
      <c r="AW191" s="14" t="s">
        <v>35</v>
      </c>
      <c r="AX191" s="14" t="s">
        <v>74</v>
      </c>
      <c r="AY191" s="248" t="s">
        <v>158</v>
      </c>
    </row>
    <row r="192" s="16" customFormat="1">
      <c r="A192" s="16"/>
      <c r="B192" s="261"/>
      <c r="C192" s="262"/>
      <c r="D192" s="221" t="s">
        <v>170</v>
      </c>
      <c r="E192" s="263" t="s">
        <v>19</v>
      </c>
      <c r="F192" s="264" t="s">
        <v>187</v>
      </c>
      <c r="G192" s="262"/>
      <c r="H192" s="265">
        <v>79.822000000000003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1" t="s">
        <v>170</v>
      </c>
      <c r="AU192" s="271" t="s">
        <v>84</v>
      </c>
      <c r="AV192" s="16" t="s">
        <v>188</v>
      </c>
      <c r="AW192" s="16" t="s">
        <v>35</v>
      </c>
      <c r="AX192" s="16" t="s">
        <v>74</v>
      </c>
      <c r="AY192" s="271" t="s">
        <v>158</v>
      </c>
    </row>
    <row r="193" s="13" customFormat="1">
      <c r="A193" s="13"/>
      <c r="B193" s="228"/>
      <c r="C193" s="229"/>
      <c r="D193" s="221" t="s">
        <v>170</v>
      </c>
      <c r="E193" s="230" t="s">
        <v>19</v>
      </c>
      <c r="F193" s="231" t="s">
        <v>2099</v>
      </c>
      <c r="G193" s="229"/>
      <c r="H193" s="230" t="s">
        <v>19</v>
      </c>
      <c r="I193" s="232"/>
      <c r="J193" s="229"/>
      <c r="K193" s="229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170</v>
      </c>
      <c r="AU193" s="237" t="s">
        <v>84</v>
      </c>
      <c r="AV193" s="13" t="s">
        <v>82</v>
      </c>
      <c r="AW193" s="13" t="s">
        <v>35</v>
      </c>
      <c r="AX193" s="13" t="s">
        <v>74</v>
      </c>
      <c r="AY193" s="237" t="s">
        <v>158</v>
      </c>
    </row>
    <row r="194" s="14" customFormat="1">
      <c r="A194" s="14"/>
      <c r="B194" s="238"/>
      <c r="C194" s="239"/>
      <c r="D194" s="221" t="s">
        <v>170</v>
      </c>
      <c r="E194" s="240" t="s">
        <v>19</v>
      </c>
      <c r="F194" s="241" t="s">
        <v>2100</v>
      </c>
      <c r="G194" s="239"/>
      <c r="H194" s="242">
        <v>54.161000000000001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170</v>
      </c>
      <c r="AU194" s="248" t="s">
        <v>84</v>
      </c>
      <c r="AV194" s="14" t="s">
        <v>84</v>
      </c>
      <c r="AW194" s="14" t="s">
        <v>35</v>
      </c>
      <c r="AX194" s="14" t="s">
        <v>74</v>
      </c>
      <c r="AY194" s="248" t="s">
        <v>158</v>
      </c>
    </row>
    <row r="195" s="16" customFormat="1">
      <c r="A195" s="16"/>
      <c r="B195" s="261"/>
      <c r="C195" s="262"/>
      <c r="D195" s="221" t="s">
        <v>170</v>
      </c>
      <c r="E195" s="263" t="s">
        <v>19</v>
      </c>
      <c r="F195" s="264" t="s">
        <v>187</v>
      </c>
      <c r="G195" s="262"/>
      <c r="H195" s="265">
        <v>54.161000000000001</v>
      </c>
      <c r="I195" s="266"/>
      <c r="J195" s="262"/>
      <c r="K195" s="262"/>
      <c r="L195" s="267"/>
      <c r="M195" s="268"/>
      <c r="N195" s="269"/>
      <c r="O195" s="269"/>
      <c r="P195" s="269"/>
      <c r="Q195" s="269"/>
      <c r="R195" s="269"/>
      <c r="S195" s="269"/>
      <c r="T195" s="270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1" t="s">
        <v>170</v>
      </c>
      <c r="AU195" s="271" t="s">
        <v>84</v>
      </c>
      <c r="AV195" s="16" t="s">
        <v>188</v>
      </c>
      <c r="AW195" s="16" t="s">
        <v>35</v>
      </c>
      <c r="AX195" s="16" t="s">
        <v>74</v>
      </c>
      <c r="AY195" s="271" t="s">
        <v>158</v>
      </c>
    </row>
    <row r="196" s="15" customFormat="1">
      <c r="A196" s="15"/>
      <c r="B196" s="249"/>
      <c r="C196" s="250"/>
      <c r="D196" s="221" t="s">
        <v>170</v>
      </c>
      <c r="E196" s="251" t="s">
        <v>19</v>
      </c>
      <c r="F196" s="252" t="s">
        <v>175</v>
      </c>
      <c r="G196" s="250"/>
      <c r="H196" s="253">
        <v>133.983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170</v>
      </c>
      <c r="AU196" s="259" t="s">
        <v>84</v>
      </c>
      <c r="AV196" s="15" t="s">
        <v>165</v>
      </c>
      <c r="AW196" s="15" t="s">
        <v>35</v>
      </c>
      <c r="AX196" s="15" t="s">
        <v>82</v>
      </c>
      <c r="AY196" s="259" t="s">
        <v>158</v>
      </c>
    </row>
    <row r="197" s="2" customFormat="1" ht="37.8" customHeight="1">
      <c r="A197" s="41"/>
      <c r="B197" s="42"/>
      <c r="C197" s="208" t="s">
        <v>243</v>
      </c>
      <c r="D197" s="208" t="s">
        <v>160</v>
      </c>
      <c r="E197" s="209" t="s">
        <v>209</v>
      </c>
      <c r="F197" s="210" t="s">
        <v>210</v>
      </c>
      <c r="G197" s="211" t="s">
        <v>163</v>
      </c>
      <c r="H197" s="212">
        <v>62.710999999999999</v>
      </c>
      <c r="I197" s="213"/>
      <c r="J197" s="214">
        <f>ROUND(I197*H197,2)</f>
        <v>0</v>
      </c>
      <c r="K197" s="210" t="s">
        <v>164</v>
      </c>
      <c r="L197" s="47"/>
      <c r="M197" s="215" t="s">
        <v>19</v>
      </c>
      <c r="N197" s="216" t="s">
        <v>45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165</v>
      </c>
      <c r="AT197" s="219" t="s">
        <v>160</v>
      </c>
      <c r="AU197" s="219" t="s">
        <v>84</v>
      </c>
      <c r="AY197" s="20" t="s">
        <v>158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82</v>
      </c>
      <c r="BK197" s="220">
        <f>ROUND(I197*H197,2)</f>
        <v>0</v>
      </c>
      <c r="BL197" s="20" t="s">
        <v>165</v>
      </c>
      <c r="BM197" s="219" t="s">
        <v>2101</v>
      </c>
    </row>
    <row r="198" s="2" customFormat="1">
      <c r="A198" s="41"/>
      <c r="B198" s="42"/>
      <c r="C198" s="43"/>
      <c r="D198" s="221" t="s">
        <v>167</v>
      </c>
      <c r="E198" s="43"/>
      <c r="F198" s="222" t="s">
        <v>210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167</v>
      </c>
      <c r="AU198" s="20" t="s">
        <v>84</v>
      </c>
    </row>
    <row r="199" s="2" customFormat="1">
      <c r="A199" s="41"/>
      <c r="B199" s="42"/>
      <c r="C199" s="43"/>
      <c r="D199" s="226" t="s">
        <v>168</v>
      </c>
      <c r="E199" s="43"/>
      <c r="F199" s="227" t="s">
        <v>212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168</v>
      </c>
      <c r="AU199" s="20" t="s">
        <v>84</v>
      </c>
    </row>
    <row r="200" s="13" customFormat="1">
      <c r="A200" s="13"/>
      <c r="B200" s="228"/>
      <c r="C200" s="229"/>
      <c r="D200" s="221" t="s">
        <v>170</v>
      </c>
      <c r="E200" s="230" t="s">
        <v>19</v>
      </c>
      <c r="F200" s="231" t="s">
        <v>213</v>
      </c>
      <c r="G200" s="229"/>
      <c r="H200" s="230" t="s">
        <v>19</v>
      </c>
      <c r="I200" s="232"/>
      <c r="J200" s="229"/>
      <c r="K200" s="229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170</v>
      </c>
      <c r="AU200" s="237" t="s">
        <v>84</v>
      </c>
      <c r="AV200" s="13" t="s">
        <v>82</v>
      </c>
      <c r="AW200" s="13" t="s">
        <v>35</v>
      </c>
      <c r="AX200" s="13" t="s">
        <v>74</v>
      </c>
      <c r="AY200" s="237" t="s">
        <v>158</v>
      </c>
    </row>
    <row r="201" s="13" customFormat="1">
      <c r="A201" s="13"/>
      <c r="B201" s="228"/>
      <c r="C201" s="229"/>
      <c r="D201" s="221" t="s">
        <v>170</v>
      </c>
      <c r="E201" s="230" t="s">
        <v>19</v>
      </c>
      <c r="F201" s="231" t="s">
        <v>2102</v>
      </c>
      <c r="G201" s="229"/>
      <c r="H201" s="230" t="s">
        <v>19</v>
      </c>
      <c r="I201" s="232"/>
      <c r="J201" s="229"/>
      <c r="K201" s="229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170</v>
      </c>
      <c r="AU201" s="237" t="s">
        <v>84</v>
      </c>
      <c r="AV201" s="13" t="s">
        <v>82</v>
      </c>
      <c r="AW201" s="13" t="s">
        <v>35</v>
      </c>
      <c r="AX201" s="13" t="s">
        <v>74</v>
      </c>
      <c r="AY201" s="237" t="s">
        <v>158</v>
      </c>
    </row>
    <row r="202" s="14" customFormat="1">
      <c r="A202" s="14"/>
      <c r="B202" s="238"/>
      <c r="C202" s="239"/>
      <c r="D202" s="221" t="s">
        <v>170</v>
      </c>
      <c r="E202" s="240" t="s">
        <v>19</v>
      </c>
      <c r="F202" s="241" t="s">
        <v>2096</v>
      </c>
      <c r="G202" s="239"/>
      <c r="H202" s="242">
        <v>32.744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170</v>
      </c>
      <c r="AU202" s="248" t="s">
        <v>84</v>
      </c>
      <c r="AV202" s="14" t="s">
        <v>84</v>
      </c>
      <c r="AW202" s="14" t="s">
        <v>35</v>
      </c>
      <c r="AX202" s="14" t="s">
        <v>74</v>
      </c>
      <c r="AY202" s="248" t="s">
        <v>158</v>
      </c>
    </row>
    <row r="203" s="14" customFormat="1">
      <c r="A203" s="14"/>
      <c r="B203" s="238"/>
      <c r="C203" s="239"/>
      <c r="D203" s="221" t="s">
        <v>170</v>
      </c>
      <c r="E203" s="240" t="s">
        <v>19</v>
      </c>
      <c r="F203" s="241" t="s">
        <v>2097</v>
      </c>
      <c r="G203" s="239"/>
      <c r="H203" s="242">
        <v>11.279999999999999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170</v>
      </c>
      <c r="AU203" s="248" t="s">
        <v>84</v>
      </c>
      <c r="AV203" s="14" t="s">
        <v>84</v>
      </c>
      <c r="AW203" s="14" t="s">
        <v>35</v>
      </c>
      <c r="AX203" s="14" t="s">
        <v>74</v>
      </c>
      <c r="AY203" s="248" t="s">
        <v>158</v>
      </c>
    </row>
    <row r="204" s="14" customFormat="1">
      <c r="A204" s="14"/>
      <c r="B204" s="238"/>
      <c r="C204" s="239"/>
      <c r="D204" s="221" t="s">
        <v>170</v>
      </c>
      <c r="E204" s="240" t="s">
        <v>19</v>
      </c>
      <c r="F204" s="241" t="s">
        <v>2098</v>
      </c>
      <c r="G204" s="239"/>
      <c r="H204" s="242">
        <v>35.798000000000002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170</v>
      </c>
      <c r="AU204" s="248" t="s">
        <v>84</v>
      </c>
      <c r="AV204" s="14" t="s">
        <v>84</v>
      </c>
      <c r="AW204" s="14" t="s">
        <v>35</v>
      </c>
      <c r="AX204" s="14" t="s">
        <v>74</v>
      </c>
      <c r="AY204" s="248" t="s">
        <v>158</v>
      </c>
    </row>
    <row r="205" s="14" customFormat="1">
      <c r="A205" s="14"/>
      <c r="B205" s="238"/>
      <c r="C205" s="239"/>
      <c r="D205" s="221" t="s">
        <v>170</v>
      </c>
      <c r="E205" s="240" t="s">
        <v>19</v>
      </c>
      <c r="F205" s="241" t="s">
        <v>2087</v>
      </c>
      <c r="G205" s="239"/>
      <c r="H205" s="242">
        <v>37.049999999999997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170</v>
      </c>
      <c r="AU205" s="248" t="s">
        <v>84</v>
      </c>
      <c r="AV205" s="14" t="s">
        <v>84</v>
      </c>
      <c r="AW205" s="14" t="s">
        <v>35</v>
      </c>
      <c r="AX205" s="14" t="s">
        <v>74</v>
      </c>
      <c r="AY205" s="248" t="s">
        <v>158</v>
      </c>
    </row>
    <row r="206" s="16" customFormat="1">
      <c r="A206" s="16"/>
      <c r="B206" s="261"/>
      <c r="C206" s="262"/>
      <c r="D206" s="221" t="s">
        <v>170</v>
      </c>
      <c r="E206" s="263" t="s">
        <v>19</v>
      </c>
      <c r="F206" s="264" t="s">
        <v>187</v>
      </c>
      <c r="G206" s="262"/>
      <c r="H206" s="265">
        <v>116.872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1" t="s">
        <v>170</v>
      </c>
      <c r="AU206" s="271" t="s">
        <v>84</v>
      </c>
      <c r="AV206" s="16" t="s">
        <v>188</v>
      </c>
      <c r="AW206" s="16" t="s">
        <v>35</v>
      </c>
      <c r="AX206" s="16" t="s">
        <v>74</v>
      </c>
      <c r="AY206" s="271" t="s">
        <v>158</v>
      </c>
    </row>
    <row r="207" s="13" customFormat="1">
      <c r="A207" s="13"/>
      <c r="B207" s="228"/>
      <c r="C207" s="229"/>
      <c r="D207" s="221" t="s">
        <v>170</v>
      </c>
      <c r="E207" s="230" t="s">
        <v>19</v>
      </c>
      <c r="F207" s="231" t="s">
        <v>2103</v>
      </c>
      <c r="G207" s="229"/>
      <c r="H207" s="230" t="s">
        <v>19</v>
      </c>
      <c r="I207" s="232"/>
      <c r="J207" s="229"/>
      <c r="K207" s="229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170</v>
      </c>
      <c r="AU207" s="237" t="s">
        <v>84</v>
      </c>
      <c r="AV207" s="13" t="s">
        <v>82</v>
      </c>
      <c r="AW207" s="13" t="s">
        <v>35</v>
      </c>
      <c r="AX207" s="13" t="s">
        <v>74</v>
      </c>
      <c r="AY207" s="237" t="s">
        <v>158</v>
      </c>
    </row>
    <row r="208" s="14" customFormat="1">
      <c r="A208" s="14"/>
      <c r="B208" s="238"/>
      <c r="C208" s="239"/>
      <c r="D208" s="221" t="s">
        <v>170</v>
      </c>
      <c r="E208" s="240" t="s">
        <v>19</v>
      </c>
      <c r="F208" s="241" t="s">
        <v>2104</v>
      </c>
      <c r="G208" s="239"/>
      <c r="H208" s="242">
        <v>-54.161000000000001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170</v>
      </c>
      <c r="AU208" s="248" t="s">
        <v>84</v>
      </c>
      <c r="AV208" s="14" t="s">
        <v>84</v>
      </c>
      <c r="AW208" s="14" t="s">
        <v>35</v>
      </c>
      <c r="AX208" s="14" t="s">
        <v>74</v>
      </c>
      <c r="AY208" s="248" t="s">
        <v>158</v>
      </c>
    </row>
    <row r="209" s="16" customFormat="1">
      <c r="A209" s="16"/>
      <c r="B209" s="261"/>
      <c r="C209" s="262"/>
      <c r="D209" s="221" t="s">
        <v>170</v>
      </c>
      <c r="E209" s="263" t="s">
        <v>19</v>
      </c>
      <c r="F209" s="264" t="s">
        <v>187</v>
      </c>
      <c r="G209" s="262"/>
      <c r="H209" s="265">
        <v>-54.161000000000001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1" t="s">
        <v>170</v>
      </c>
      <c r="AU209" s="271" t="s">
        <v>84</v>
      </c>
      <c r="AV209" s="16" t="s">
        <v>188</v>
      </c>
      <c r="AW209" s="16" t="s">
        <v>35</v>
      </c>
      <c r="AX209" s="16" t="s">
        <v>74</v>
      </c>
      <c r="AY209" s="271" t="s">
        <v>158</v>
      </c>
    </row>
    <row r="210" s="15" customFormat="1">
      <c r="A210" s="15"/>
      <c r="B210" s="249"/>
      <c r="C210" s="250"/>
      <c r="D210" s="221" t="s">
        <v>170</v>
      </c>
      <c r="E210" s="251" t="s">
        <v>19</v>
      </c>
      <c r="F210" s="252" t="s">
        <v>175</v>
      </c>
      <c r="G210" s="250"/>
      <c r="H210" s="253">
        <v>62.710999999999999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9" t="s">
        <v>170</v>
      </c>
      <c r="AU210" s="259" t="s">
        <v>84</v>
      </c>
      <c r="AV210" s="15" t="s">
        <v>165</v>
      </c>
      <c r="AW210" s="15" t="s">
        <v>35</v>
      </c>
      <c r="AX210" s="15" t="s">
        <v>82</v>
      </c>
      <c r="AY210" s="259" t="s">
        <v>158</v>
      </c>
    </row>
    <row r="211" s="2" customFormat="1" ht="24.15" customHeight="1">
      <c r="A211" s="41"/>
      <c r="B211" s="42"/>
      <c r="C211" s="208" t="s">
        <v>250</v>
      </c>
      <c r="D211" s="208" t="s">
        <v>160</v>
      </c>
      <c r="E211" s="209" t="s">
        <v>217</v>
      </c>
      <c r="F211" s="210" t="s">
        <v>218</v>
      </c>
      <c r="G211" s="211" t="s">
        <v>163</v>
      </c>
      <c r="H211" s="212">
        <v>116.872</v>
      </c>
      <c r="I211" s="213"/>
      <c r="J211" s="214">
        <f>ROUND(I211*H211,2)</f>
        <v>0</v>
      </c>
      <c r="K211" s="210" t="s">
        <v>164</v>
      </c>
      <c r="L211" s="47"/>
      <c r="M211" s="215" t="s">
        <v>19</v>
      </c>
      <c r="N211" s="216" t="s">
        <v>45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165</v>
      </c>
      <c r="AT211" s="219" t="s">
        <v>160</v>
      </c>
      <c r="AU211" s="219" t="s">
        <v>84</v>
      </c>
      <c r="AY211" s="20" t="s">
        <v>158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82</v>
      </c>
      <c r="BK211" s="220">
        <f>ROUND(I211*H211,2)</f>
        <v>0</v>
      </c>
      <c r="BL211" s="20" t="s">
        <v>165</v>
      </c>
      <c r="BM211" s="219" t="s">
        <v>2105</v>
      </c>
    </row>
    <row r="212" s="2" customFormat="1">
      <c r="A212" s="41"/>
      <c r="B212" s="42"/>
      <c r="C212" s="43"/>
      <c r="D212" s="221" t="s">
        <v>167</v>
      </c>
      <c r="E212" s="43"/>
      <c r="F212" s="222" t="s">
        <v>218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167</v>
      </c>
      <c r="AU212" s="20" t="s">
        <v>84</v>
      </c>
    </row>
    <row r="213" s="2" customFormat="1">
      <c r="A213" s="41"/>
      <c r="B213" s="42"/>
      <c r="C213" s="43"/>
      <c r="D213" s="226" t="s">
        <v>168</v>
      </c>
      <c r="E213" s="43"/>
      <c r="F213" s="227" t="s">
        <v>220</v>
      </c>
      <c r="G213" s="43"/>
      <c r="H213" s="43"/>
      <c r="I213" s="223"/>
      <c r="J213" s="43"/>
      <c r="K213" s="43"/>
      <c r="L213" s="47"/>
      <c r="M213" s="224"/>
      <c r="N213" s="225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168</v>
      </c>
      <c r="AU213" s="20" t="s">
        <v>84</v>
      </c>
    </row>
    <row r="214" s="13" customFormat="1">
      <c r="A214" s="13"/>
      <c r="B214" s="228"/>
      <c r="C214" s="229"/>
      <c r="D214" s="221" t="s">
        <v>170</v>
      </c>
      <c r="E214" s="230" t="s">
        <v>19</v>
      </c>
      <c r="F214" s="231" t="s">
        <v>2106</v>
      </c>
      <c r="G214" s="229"/>
      <c r="H214" s="230" t="s">
        <v>19</v>
      </c>
      <c r="I214" s="232"/>
      <c r="J214" s="229"/>
      <c r="K214" s="229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170</v>
      </c>
      <c r="AU214" s="237" t="s">
        <v>84</v>
      </c>
      <c r="AV214" s="13" t="s">
        <v>82</v>
      </c>
      <c r="AW214" s="13" t="s">
        <v>35</v>
      </c>
      <c r="AX214" s="13" t="s">
        <v>74</v>
      </c>
      <c r="AY214" s="237" t="s">
        <v>158</v>
      </c>
    </row>
    <row r="215" s="14" customFormat="1">
      <c r="A215" s="14"/>
      <c r="B215" s="238"/>
      <c r="C215" s="239"/>
      <c r="D215" s="221" t="s">
        <v>170</v>
      </c>
      <c r="E215" s="240" t="s">
        <v>19</v>
      </c>
      <c r="F215" s="241" t="s">
        <v>2107</v>
      </c>
      <c r="G215" s="239"/>
      <c r="H215" s="242">
        <v>62.710999999999999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170</v>
      </c>
      <c r="AU215" s="248" t="s">
        <v>84</v>
      </c>
      <c r="AV215" s="14" t="s">
        <v>84</v>
      </c>
      <c r="AW215" s="14" t="s">
        <v>35</v>
      </c>
      <c r="AX215" s="14" t="s">
        <v>74</v>
      </c>
      <c r="AY215" s="248" t="s">
        <v>158</v>
      </c>
    </row>
    <row r="216" s="16" customFormat="1">
      <c r="A216" s="16"/>
      <c r="B216" s="261"/>
      <c r="C216" s="262"/>
      <c r="D216" s="221" t="s">
        <v>170</v>
      </c>
      <c r="E216" s="263" t="s">
        <v>19</v>
      </c>
      <c r="F216" s="264" t="s">
        <v>187</v>
      </c>
      <c r="G216" s="262"/>
      <c r="H216" s="265">
        <v>62.710999999999999</v>
      </c>
      <c r="I216" s="266"/>
      <c r="J216" s="262"/>
      <c r="K216" s="262"/>
      <c r="L216" s="267"/>
      <c r="M216" s="268"/>
      <c r="N216" s="269"/>
      <c r="O216" s="269"/>
      <c r="P216" s="269"/>
      <c r="Q216" s="269"/>
      <c r="R216" s="269"/>
      <c r="S216" s="269"/>
      <c r="T216" s="270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1" t="s">
        <v>170</v>
      </c>
      <c r="AU216" s="271" t="s">
        <v>84</v>
      </c>
      <c r="AV216" s="16" t="s">
        <v>188</v>
      </c>
      <c r="AW216" s="16" t="s">
        <v>35</v>
      </c>
      <c r="AX216" s="16" t="s">
        <v>74</v>
      </c>
      <c r="AY216" s="271" t="s">
        <v>158</v>
      </c>
    </row>
    <row r="217" s="13" customFormat="1">
      <c r="A217" s="13"/>
      <c r="B217" s="228"/>
      <c r="C217" s="229"/>
      <c r="D217" s="221" t="s">
        <v>170</v>
      </c>
      <c r="E217" s="230" t="s">
        <v>19</v>
      </c>
      <c r="F217" s="231" t="s">
        <v>2108</v>
      </c>
      <c r="G217" s="229"/>
      <c r="H217" s="230" t="s">
        <v>19</v>
      </c>
      <c r="I217" s="232"/>
      <c r="J217" s="229"/>
      <c r="K217" s="229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170</v>
      </c>
      <c r="AU217" s="237" t="s">
        <v>84</v>
      </c>
      <c r="AV217" s="13" t="s">
        <v>82</v>
      </c>
      <c r="AW217" s="13" t="s">
        <v>35</v>
      </c>
      <c r="AX217" s="13" t="s">
        <v>74</v>
      </c>
      <c r="AY217" s="237" t="s">
        <v>158</v>
      </c>
    </row>
    <row r="218" s="14" customFormat="1">
      <c r="A218" s="14"/>
      <c r="B218" s="238"/>
      <c r="C218" s="239"/>
      <c r="D218" s="221" t="s">
        <v>170</v>
      </c>
      <c r="E218" s="240" t="s">
        <v>19</v>
      </c>
      <c r="F218" s="241" t="s">
        <v>2109</v>
      </c>
      <c r="G218" s="239"/>
      <c r="H218" s="242">
        <v>54.161000000000001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170</v>
      </c>
      <c r="AU218" s="248" t="s">
        <v>84</v>
      </c>
      <c r="AV218" s="14" t="s">
        <v>84</v>
      </c>
      <c r="AW218" s="14" t="s">
        <v>35</v>
      </c>
      <c r="AX218" s="14" t="s">
        <v>74</v>
      </c>
      <c r="AY218" s="248" t="s">
        <v>158</v>
      </c>
    </row>
    <row r="219" s="16" customFormat="1">
      <c r="A219" s="16"/>
      <c r="B219" s="261"/>
      <c r="C219" s="262"/>
      <c r="D219" s="221" t="s">
        <v>170</v>
      </c>
      <c r="E219" s="263" t="s">
        <v>19</v>
      </c>
      <c r="F219" s="264" t="s">
        <v>187</v>
      </c>
      <c r="G219" s="262"/>
      <c r="H219" s="265">
        <v>54.161000000000001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1" t="s">
        <v>170</v>
      </c>
      <c r="AU219" s="271" t="s">
        <v>84</v>
      </c>
      <c r="AV219" s="16" t="s">
        <v>188</v>
      </c>
      <c r="AW219" s="16" t="s">
        <v>35</v>
      </c>
      <c r="AX219" s="16" t="s">
        <v>74</v>
      </c>
      <c r="AY219" s="271" t="s">
        <v>158</v>
      </c>
    </row>
    <row r="220" s="15" customFormat="1">
      <c r="A220" s="15"/>
      <c r="B220" s="249"/>
      <c r="C220" s="250"/>
      <c r="D220" s="221" t="s">
        <v>170</v>
      </c>
      <c r="E220" s="251" t="s">
        <v>19</v>
      </c>
      <c r="F220" s="252" t="s">
        <v>175</v>
      </c>
      <c r="G220" s="250"/>
      <c r="H220" s="253">
        <v>116.872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9" t="s">
        <v>170</v>
      </c>
      <c r="AU220" s="259" t="s">
        <v>84</v>
      </c>
      <c r="AV220" s="15" t="s">
        <v>165</v>
      </c>
      <c r="AW220" s="15" t="s">
        <v>35</v>
      </c>
      <c r="AX220" s="15" t="s">
        <v>82</v>
      </c>
      <c r="AY220" s="259" t="s">
        <v>158</v>
      </c>
    </row>
    <row r="221" s="2" customFormat="1" ht="24.15" customHeight="1">
      <c r="A221" s="41"/>
      <c r="B221" s="42"/>
      <c r="C221" s="208" t="s">
        <v>267</v>
      </c>
      <c r="D221" s="208" t="s">
        <v>160</v>
      </c>
      <c r="E221" s="209" t="s">
        <v>222</v>
      </c>
      <c r="F221" s="210" t="s">
        <v>223</v>
      </c>
      <c r="G221" s="211" t="s">
        <v>224</v>
      </c>
      <c r="H221" s="212">
        <v>112.88</v>
      </c>
      <c r="I221" s="213"/>
      <c r="J221" s="214">
        <f>ROUND(I221*H221,2)</f>
        <v>0</v>
      </c>
      <c r="K221" s="210" t="s">
        <v>164</v>
      </c>
      <c r="L221" s="47"/>
      <c r="M221" s="215" t="s">
        <v>19</v>
      </c>
      <c r="N221" s="216" t="s">
        <v>45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165</v>
      </c>
      <c r="AT221" s="219" t="s">
        <v>160</v>
      </c>
      <c r="AU221" s="219" t="s">
        <v>84</v>
      </c>
      <c r="AY221" s="20" t="s">
        <v>158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82</v>
      </c>
      <c r="BK221" s="220">
        <f>ROUND(I221*H221,2)</f>
        <v>0</v>
      </c>
      <c r="BL221" s="20" t="s">
        <v>165</v>
      </c>
      <c r="BM221" s="219" t="s">
        <v>2110</v>
      </c>
    </row>
    <row r="222" s="2" customFormat="1">
      <c r="A222" s="41"/>
      <c r="B222" s="42"/>
      <c r="C222" s="43"/>
      <c r="D222" s="221" t="s">
        <v>167</v>
      </c>
      <c r="E222" s="43"/>
      <c r="F222" s="222" t="s">
        <v>223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167</v>
      </c>
      <c r="AU222" s="20" t="s">
        <v>84</v>
      </c>
    </row>
    <row r="223" s="2" customFormat="1">
      <c r="A223" s="41"/>
      <c r="B223" s="42"/>
      <c r="C223" s="43"/>
      <c r="D223" s="226" t="s">
        <v>168</v>
      </c>
      <c r="E223" s="43"/>
      <c r="F223" s="227" t="s">
        <v>226</v>
      </c>
      <c r="G223" s="43"/>
      <c r="H223" s="43"/>
      <c r="I223" s="223"/>
      <c r="J223" s="43"/>
      <c r="K223" s="43"/>
      <c r="L223" s="47"/>
      <c r="M223" s="224"/>
      <c r="N223" s="22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168</v>
      </c>
      <c r="AU223" s="20" t="s">
        <v>84</v>
      </c>
    </row>
    <row r="224" s="14" customFormat="1">
      <c r="A224" s="14"/>
      <c r="B224" s="238"/>
      <c r="C224" s="239"/>
      <c r="D224" s="221" t="s">
        <v>170</v>
      </c>
      <c r="E224" s="240" t="s">
        <v>19</v>
      </c>
      <c r="F224" s="241" t="s">
        <v>2111</v>
      </c>
      <c r="G224" s="239"/>
      <c r="H224" s="242">
        <v>112.88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8" t="s">
        <v>170</v>
      </c>
      <c r="AU224" s="248" t="s">
        <v>84</v>
      </c>
      <c r="AV224" s="14" t="s">
        <v>84</v>
      </c>
      <c r="AW224" s="14" t="s">
        <v>35</v>
      </c>
      <c r="AX224" s="14" t="s">
        <v>82</v>
      </c>
      <c r="AY224" s="248" t="s">
        <v>158</v>
      </c>
    </row>
    <row r="225" s="2" customFormat="1" ht="24.15" customHeight="1">
      <c r="A225" s="41"/>
      <c r="B225" s="42"/>
      <c r="C225" s="208" t="s">
        <v>271</v>
      </c>
      <c r="D225" s="208" t="s">
        <v>160</v>
      </c>
      <c r="E225" s="209" t="s">
        <v>229</v>
      </c>
      <c r="F225" s="210" t="s">
        <v>230</v>
      </c>
      <c r="G225" s="211" t="s">
        <v>163</v>
      </c>
      <c r="H225" s="212">
        <v>62.710999999999999</v>
      </c>
      <c r="I225" s="213"/>
      <c r="J225" s="214">
        <f>ROUND(I225*H225,2)</f>
        <v>0</v>
      </c>
      <c r="K225" s="210" t="s">
        <v>164</v>
      </c>
      <c r="L225" s="47"/>
      <c r="M225" s="215" t="s">
        <v>19</v>
      </c>
      <c r="N225" s="216" t="s">
        <v>45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165</v>
      </c>
      <c r="AT225" s="219" t="s">
        <v>160</v>
      </c>
      <c r="AU225" s="219" t="s">
        <v>84</v>
      </c>
      <c r="AY225" s="20" t="s">
        <v>158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82</v>
      </c>
      <c r="BK225" s="220">
        <f>ROUND(I225*H225,2)</f>
        <v>0</v>
      </c>
      <c r="BL225" s="20" t="s">
        <v>165</v>
      </c>
      <c r="BM225" s="219" t="s">
        <v>2112</v>
      </c>
    </row>
    <row r="226" s="2" customFormat="1">
      <c r="A226" s="41"/>
      <c r="B226" s="42"/>
      <c r="C226" s="43"/>
      <c r="D226" s="221" t="s">
        <v>167</v>
      </c>
      <c r="E226" s="43"/>
      <c r="F226" s="222" t="s">
        <v>230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167</v>
      </c>
      <c r="AU226" s="20" t="s">
        <v>84</v>
      </c>
    </row>
    <row r="227" s="2" customFormat="1">
      <c r="A227" s="41"/>
      <c r="B227" s="42"/>
      <c r="C227" s="43"/>
      <c r="D227" s="226" t="s">
        <v>168</v>
      </c>
      <c r="E227" s="43"/>
      <c r="F227" s="227" t="s">
        <v>232</v>
      </c>
      <c r="G227" s="43"/>
      <c r="H227" s="43"/>
      <c r="I227" s="223"/>
      <c r="J227" s="43"/>
      <c r="K227" s="43"/>
      <c r="L227" s="47"/>
      <c r="M227" s="224"/>
      <c r="N227" s="22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168</v>
      </c>
      <c r="AU227" s="20" t="s">
        <v>84</v>
      </c>
    </row>
    <row r="228" s="2" customFormat="1" ht="24.15" customHeight="1">
      <c r="A228" s="41"/>
      <c r="B228" s="42"/>
      <c r="C228" s="208" t="s">
        <v>278</v>
      </c>
      <c r="D228" s="208" t="s">
        <v>160</v>
      </c>
      <c r="E228" s="209" t="s">
        <v>234</v>
      </c>
      <c r="F228" s="210" t="s">
        <v>235</v>
      </c>
      <c r="G228" s="211" t="s">
        <v>163</v>
      </c>
      <c r="H228" s="212">
        <v>54.161000000000001</v>
      </c>
      <c r="I228" s="213"/>
      <c r="J228" s="214">
        <f>ROUND(I228*H228,2)</f>
        <v>0</v>
      </c>
      <c r="K228" s="210" t="s">
        <v>164</v>
      </c>
      <c r="L228" s="47"/>
      <c r="M228" s="215" t="s">
        <v>19</v>
      </c>
      <c r="N228" s="216" t="s">
        <v>45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165</v>
      </c>
      <c r="AT228" s="219" t="s">
        <v>160</v>
      </c>
      <c r="AU228" s="219" t="s">
        <v>84</v>
      </c>
      <c r="AY228" s="20" t="s">
        <v>158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82</v>
      </c>
      <c r="BK228" s="220">
        <f>ROUND(I228*H228,2)</f>
        <v>0</v>
      </c>
      <c r="BL228" s="20" t="s">
        <v>165</v>
      </c>
      <c r="BM228" s="219" t="s">
        <v>2113</v>
      </c>
    </row>
    <row r="229" s="2" customFormat="1">
      <c r="A229" s="41"/>
      <c r="B229" s="42"/>
      <c r="C229" s="43"/>
      <c r="D229" s="221" t="s">
        <v>167</v>
      </c>
      <c r="E229" s="43"/>
      <c r="F229" s="222" t="s">
        <v>235</v>
      </c>
      <c r="G229" s="43"/>
      <c r="H229" s="43"/>
      <c r="I229" s="223"/>
      <c r="J229" s="43"/>
      <c r="K229" s="43"/>
      <c r="L229" s="47"/>
      <c r="M229" s="224"/>
      <c r="N229" s="22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167</v>
      </c>
      <c r="AU229" s="20" t="s">
        <v>84</v>
      </c>
    </row>
    <row r="230" s="2" customFormat="1">
      <c r="A230" s="41"/>
      <c r="B230" s="42"/>
      <c r="C230" s="43"/>
      <c r="D230" s="226" t="s">
        <v>168</v>
      </c>
      <c r="E230" s="43"/>
      <c r="F230" s="227" t="s">
        <v>237</v>
      </c>
      <c r="G230" s="43"/>
      <c r="H230" s="43"/>
      <c r="I230" s="223"/>
      <c r="J230" s="43"/>
      <c r="K230" s="43"/>
      <c r="L230" s="47"/>
      <c r="M230" s="224"/>
      <c r="N230" s="22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168</v>
      </c>
      <c r="AU230" s="20" t="s">
        <v>84</v>
      </c>
    </row>
    <row r="231" s="13" customFormat="1">
      <c r="A231" s="13"/>
      <c r="B231" s="228"/>
      <c r="C231" s="229"/>
      <c r="D231" s="221" t="s">
        <v>170</v>
      </c>
      <c r="E231" s="230" t="s">
        <v>19</v>
      </c>
      <c r="F231" s="231" t="s">
        <v>2095</v>
      </c>
      <c r="G231" s="229"/>
      <c r="H231" s="230" t="s">
        <v>19</v>
      </c>
      <c r="I231" s="232"/>
      <c r="J231" s="229"/>
      <c r="K231" s="229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170</v>
      </c>
      <c r="AU231" s="237" t="s">
        <v>84</v>
      </c>
      <c r="AV231" s="13" t="s">
        <v>82</v>
      </c>
      <c r="AW231" s="13" t="s">
        <v>35</v>
      </c>
      <c r="AX231" s="13" t="s">
        <v>74</v>
      </c>
      <c r="AY231" s="237" t="s">
        <v>158</v>
      </c>
    </row>
    <row r="232" s="14" customFormat="1">
      <c r="A232" s="14"/>
      <c r="B232" s="238"/>
      <c r="C232" s="239"/>
      <c r="D232" s="221" t="s">
        <v>170</v>
      </c>
      <c r="E232" s="240" t="s">
        <v>19</v>
      </c>
      <c r="F232" s="241" t="s">
        <v>2096</v>
      </c>
      <c r="G232" s="239"/>
      <c r="H232" s="242">
        <v>32.744</v>
      </c>
      <c r="I232" s="243"/>
      <c r="J232" s="239"/>
      <c r="K232" s="239"/>
      <c r="L232" s="244"/>
      <c r="M232" s="245"/>
      <c r="N232" s="246"/>
      <c r="O232" s="246"/>
      <c r="P232" s="246"/>
      <c r="Q232" s="246"/>
      <c r="R232" s="246"/>
      <c r="S232" s="246"/>
      <c r="T232" s="24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8" t="s">
        <v>170</v>
      </c>
      <c r="AU232" s="248" t="s">
        <v>84</v>
      </c>
      <c r="AV232" s="14" t="s">
        <v>84</v>
      </c>
      <c r="AW232" s="14" t="s">
        <v>35</v>
      </c>
      <c r="AX232" s="14" t="s">
        <v>74</v>
      </c>
      <c r="AY232" s="248" t="s">
        <v>158</v>
      </c>
    </row>
    <row r="233" s="14" customFormat="1">
      <c r="A233" s="14"/>
      <c r="B233" s="238"/>
      <c r="C233" s="239"/>
      <c r="D233" s="221" t="s">
        <v>170</v>
      </c>
      <c r="E233" s="240" t="s">
        <v>19</v>
      </c>
      <c r="F233" s="241" t="s">
        <v>2097</v>
      </c>
      <c r="G233" s="239"/>
      <c r="H233" s="242">
        <v>11.279999999999999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170</v>
      </c>
      <c r="AU233" s="248" t="s">
        <v>84</v>
      </c>
      <c r="AV233" s="14" t="s">
        <v>84</v>
      </c>
      <c r="AW233" s="14" t="s">
        <v>35</v>
      </c>
      <c r="AX233" s="14" t="s">
        <v>74</v>
      </c>
      <c r="AY233" s="248" t="s">
        <v>158</v>
      </c>
    </row>
    <row r="234" s="14" customFormat="1">
      <c r="A234" s="14"/>
      <c r="B234" s="238"/>
      <c r="C234" s="239"/>
      <c r="D234" s="221" t="s">
        <v>170</v>
      </c>
      <c r="E234" s="240" t="s">
        <v>19</v>
      </c>
      <c r="F234" s="241" t="s">
        <v>2098</v>
      </c>
      <c r="G234" s="239"/>
      <c r="H234" s="242">
        <v>35.798000000000002</v>
      </c>
      <c r="I234" s="243"/>
      <c r="J234" s="239"/>
      <c r="K234" s="239"/>
      <c r="L234" s="244"/>
      <c r="M234" s="245"/>
      <c r="N234" s="246"/>
      <c r="O234" s="246"/>
      <c r="P234" s="246"/>
      <c r="Q234" s="246"/>
      <c r="R234" s="246"/>
      <c r="S234" s="246"/>
      <c r="T234" s="24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8" t="s">
        <v>170</v>
      </c>
      <c r="AU234" s="248" t="s">
        <v>84</v>
      </c>
      <c r="AV234" s="14" t="s">
        <v>84</v>
      </c>
      <c r="AW234" s="14" t="s">
        <v>35</v>
      </c>
      <c r="AX234" s="14" t="s">
        <v>74</v>
      </c>
      <c r="AY234" s="248" t="s">
        <v>158</v>
      </c>
    </row>
    <row r="235" s="16" customFormat="1">
      <c r="A235" s="16"/>
      <c r="B235" s="261"/>
      <c r="C235" s="262"/>
      <c r="D235" s="221" t="s">
        <v>170</v>
      </c>
      <c r="E235" s="263" t="s">
        <v>19</v>
      </c>
      <c r="F235" s="264" t="s">
        <v>187</v>
      </c>
      <c r="G235" s="262"/>
      <c r="H235" s="265">
        <v>79.822000000000003</v>
      </c>
      <c r="I235" s="266"/>
      <c r="J235" s="262"/>
      <c r="K235" s="262"/>
      <c r="L235" s="267"/>
      <c r="M235" s="268"/>
      <c r="N235" s="269"/>
      <c r="O235" s="269"/>
      <c r="P235" s="269"/>
      <c r="Q235" s="269"/>
      <c r="R235" s="269"/>
      <c r="S235" s="269"/>
      <c r="T235" s="270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1" t="s">
        <v>170</v>
      </c>
      <c r="AU235" s="271" t="s">
        <v>84</v>
      </c>
      <c r="AV235" s="16" t="s">
        <v>188</v>
      </c>
      <c r="AW235" s="16" t="s">
        <v>35</v>
      </c>
      <c r="AX235" s="16" t="s">
        <v>74</v>
      </c>
      <c r="AY235" s="271" t="s">
        <v>158</v>
      </c>
    </row>
    <row r="236" s="13" customFormat="1">
      <c r="A236" s="13"/>
      <c r="B236" s="228"/>
      <c r="C236" s="229"/>
      <c r="D236" s="221" t="s">
        <v>170</v>
      </c>
      <c r="E236" s="230" t="s">
        <v>19</v>
      </c>
      <c r="F236" s="231" t="s">
        <v>2114</v>
      </c>
      <c r="G236" s="229"/>
      <c r="H236" s="230" t="s">
        <v>19</v>
      </c>
      <c r="I236" s="232"/>
      <c r="J236" s="229"/>
      <c r="K236" s="229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170</v>
      </c>
      <c r="AU236" s="237" t="s">
        <v>84</v>
      </c>
      <c r="AV236" s="13" t="s">
        <v>82</v>
      </c>
      <c r="AW236" s="13" t="s">
        <v>35</v>
      </c>
      <c r="AX236" s="13" t="s">
        <v>74</v>
      </c>
      <c r="AY236" s="237" t="s">
        <v>158</v>
      </c>
    </row>
    <row r="237" s="14" customFormat="1">
      <c r="A237" s="14"/>
      <c r="B237" s="238"/>
      <c r="C237" s="239"/>
      <c r="D237" s="221" t="s">
        <v>170</v>
      </c>
      <c r="E237" s="240" t="s">
        <v>19</v>
      </c>
      <c r="F237" s="241" t="s">
        <v>2115</v>
      </c>
      <c r="G237" s="239"/>
      <c r="H237" s="242">
        <v>-5.0549999999999997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170</v>
      </c>
      <c r="AU237" s="248" t="s">
        <v>84</v>
      </c>
      <c r="AV237" s="14" t="s">
        <v>84</v>
      </c>
      <c r="AW237" s="14" t="s">
        <v>35</v>
      </c>
      <c r="AX237" s="14" t="s">
        <v>74</v>
      </c>
      <c r="AY237" s="248" t="s">
        <v>158</v>
      </c>
    </row>
    <row r="238" s="16" customFormat="1">
      <c r="A238" s="16"/>
      <c r="B238" s="261"/>
      <c r="C238" s="262"/>
      <c r="D238" s="221" t="s">
        <v>170</v>
      </c>
      <c r="E238" s="263" t="s">
        <v>19</v>
      </c>
      <c r="F238" s="264" t="s">
        <v>187</v>
      </c>
      <c r="G238" s="262"/>
      <c r="H238" s="265">
        <v>-5.0549999999999997</v>
      </c>
      <c r="I238" s="266"/>
      <c r="J238" s="262"/>
      <c r="K238" s="262"/>
      <c r="L238" s="267"/>
      <c r="M238" s="268"/>
      <c r="N238" s="269"/>
      <c r="O238" s="269"/>
      <c r="P238" s="269"/>
      <c r="Q238" s="269"/>
      <c r="R238" s="269"/>
      <c r="S238" s="269"/>
      <c r="T238" s="270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1" t="s">
        <v>170</v>
      </c>
      <c r="AU238" s="271" t="s">
        <v>84</v>
      </c>
      <c r="AV238" s="16" t="s">
        <v>188</v>
      </c>
      <c r="AW238" s="16" t="s">
        <v>35</v>
      </c>
      <c r="AX238" s="16" t="s">
        <v>74</v>
      </c>
      <c r="AY238" s="271" t="s">
        <v>158</v>
      </c>
    </row>
    <row r="239" s="13" customFormat="1">
      <c r="A239" s="13"/>
      <c r="B239" s="228"/>
      <c r="C239" s="229"/>
      <c r="D239" s="221" t="s">
        <v>170</v>
      </c>
      <c r="E239" s="230" t="s">
        <v>19</v>
      </c>
      <c r="F239" s="231" t="s">
        <v>2116</v>
      </c>
      <c r="G239" s="229"/>
      <c r="H239" s="230" t="s">
        <v>19</v>
      </c>
      <c r="I239" s="232"/>
      <c r="J239" s="229"/>
      <c r="K239" s="229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170</v>
      </c>
      <c r="AU239" s="237" t="s">
        <v>84</v>
      </c>
      <c r="AV239" s="13" t="s">
        <v>82</v>
      </c>
      <c r="AW239" s="13" t="s">
        <v>35</v>
      </c>
      <c r="AX239" s="13" t="s">
        <v>74</v>
      </c>
      <c r="AY239" s="237" t="s">
        <v>158</v>
      </c>
    </row>
    <row r="240" s="14" customFormat="1">
      <c r="A240" s="14"/>
      <c r="B240" s="238"/>
      <c r="C240" s="239"/>
      <c r="D240" s="221" t="s">
        <v>170</v>
      </c>
      <c r="E240" s="240" t="s">
        <v>19</v>
      </c>
      <c r="F240" s="241" t="s">
        <v>2117</v>
      </c>
      <c r="G240" s="239"/>
      <c r="H240" s="242">
        <v>-20.606000000000002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170</v>
      </c>
      <c r="AU240" s="248" t="s">
        <v>84</v>
      </c>
      <c r="AV240" s="14" t="s">
        <v>84</v>
      </c>
      <c r="AW240" s="14" t="s">
        <v>35</v>
      </c>
      <c r="AX240" s="14" t="s">
        <v>74</v>
      </c>
      <c r="AY240" s="248" t="s">
        <v>158</v>
      </c>
    </row>
    <row r="241" s="16" customFormat="1">
      <c r="A241" s="16"/>
      <c r="B241" s="261"/>
      <c r="C241" s="262"/>
      <c r="D241" s="221" t="s">
        <v>170</v>
      </c>
      <c r="E241" s="263" t="s">
        <v>19</v>
      </c>
      <c r="F241" s="264" t="s">
        <v>187</v>
      </c>
      <c r="G241" s="262"/>
      <c r="H241" s="265">
        <v>-20.606000000000002</v>
      </c>
      <c r="I241" s="266"/>
      <c r="J241" s="262"/>
      <c r="K241" s="262"/>
      <c r="L241" s="267"/>
      <c r="M241" s="268"/>
      <c r="N241" s="269"/>
      <c r="O241" s="269"/>
      <c r="P241" s="269"/>
      <c r="Q241" s="269"/>
      <c r="R241" s="269"/>
      <c r="S241" s="269"/>
      <c r="T241" s="270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1" t="s">
        <v>170</v>
      </c>
      <c r="AU241" s="271" t="s">
        <v>84</v>
      </c>
      <c r="AV241" s="16" t="s">
        <v>188</v>
      </c>
      <c r="AW241" s="16" t="s">
        <v>35</v>
      </c>
      <c r="AX241" s="16" t="s">
        <v>74</v>
      </c>
      <c r="AY241" s="271" t="s">
        <v>158</v>
      </c>
    </row>
    <row r="242" s="15" customFormat="1">
      <c r="A242" s="15"/>
      <c r="B242" s="249"/>
      <c r="C242" s="250"/>
      <c r="D242" s="221" t="s">
        <v>170</v>
      </c>
      <c r="E242" s="251" t="s">
        <v>19</v>
      </c>
      <c r="F242" s="252" t="s">
        <v>175</v>
      </c>
      <c r="G242" s="250"/>
      <c r="H242" s="253">
        <v>54.160999999999994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9" t="s">
        <v>170</v>
      </c>
      <c r="AU242" s="259" t="s">
        <v>84</v>
      </c>
      <c r="AV242" s="15" t="s">
        <v>165</v>
      </c>
      <c r="AW242" s="15" t="s">
        <v>35</v>
      </c>
      <c r="AX242" s="15" t="s">
        <v>82</v>
      </c>
      <c r="AY242" s="259" t="s">
        <v>158</v>
      </c>
    </row>
    <row r="243" s="2" customFormat="1" ht="37.8" customHeight="1">
      <c r="A243" s="41"/>
      <c r="B243" s="42"/>
      <c r="C243" s="208" t="s">
        <v>8</v>
      </c>
      <c r="D243" s="208" t="s">
        <v>160</v>
      </c>
      <c r="E243" s="209" t="s">
        <v>2118</v>
      </c>
      <c r="F243" s="210" t="s">
        <v>2119</v>
      </c>
      <c r="G243" s="211" t="s">
        <v>163</v>
      </c>
      <c r="H243" s="212">
        <v>31.350000000000001</v>
      </c>
      <c r="I243" s="213"/>
      <c r="J243" s="214">
        <f>ROUND(I243*H243,2)</f>
        <v>0</v>
      </c>
      <c r="K243" s="210" t="s">
        <v>164</v>
      </c>
      <c r="L243" s="47"/>
      <c r="M243" s="215" t="s">
        <v>19</v>
      </c>
      <c r="N243" s="216" t="s">
        <v>45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165</v>
      </c>
      <c r="AT243" s="219" t="s">
        <v>160</v>
      </c>
      <c r="AU243" s="219" t="s">
        <v>84</v>
      </c>
      <c r="AY243" s="20" t="s">
        <v>158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82</v>
      </c>
      <c r="BK243" s="220">
        <f>ROUND(I243*H243,2)</f>
        <v>0</v>
      </c>
      <c r="BL243" s="20" t="s">
        <v>165</v>
      </c>
      <c r="BM243" s="219" t="s">
        <v>2120</v>
      </c>
    </row>
    <row r="244" s="2" customFormat="1">
      <c r="A244" s="41"/>
      <c r="B244" s="42"/>
      <c r="C244" s="43"/>
      <c r="D244" s="221" t="s">
        <v>167</v>
      </c>
      <c r="E244" s="43"/>
      <c r="F244" s="222" t="s">
        <v>2119</v>
      </c>
      <c r="G244" s="43"/>
      <c r="H244" s="43"/>
      <c r="I244" s="223"/>
      <c r="J244" s="43"/>
      <c r="K244" s="43"/>
      <c r="L244" s="47"/>
      <c r="M244" s="224"/>
      <c r="N244" s="22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167</v>
      </c>
      <c r="AU244" s="20" t="s">
        <v>84</v>
      </c>
    </row>
    <row r="245" s="2" customFormat="1">
      <c r="A245" s="41"/>
      <c r="B245" s="42"/>
      <c r="C245" s="43"/>
      <c r="D245" s="226" t="s">
        <v>168</v>
      </c>
      <c r="E245" s="43"/>
      <c r="F245" s="227" t="s">
        <v>2121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168</v>
      </c>
      <c r="AU245" s="20" t="s">
        <v>84</v>
      </c>
    </row>
    <row r="246" s="13" customFormat="1">
      <c r="A246" s="13"/>
      <c r="B246" s="228"/>
      <c r="C246" s="229"/>
      <c r="D246" s="221" t="s">
        <v>170</v>
      </c>
      <c r="E246" s="230" t="s">
        <v>19</v>
      </c>
      <c r="F246" s="231" t="s">
        <v>2063</v>
      </c>
      <c r="G246" s="229"/>
      <c r="H246" s="230" t="s">
        <v>19</v>
      </c>
      <c r="I246" s="232"/>
      <c r="J246" s="229"/>
      <c r="K246" s="229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170</v>
      </c>
      <c r="AU246" s="237" t="s">
        <v>84</v>
      </c>
      <c r="AV246" s="13" t="s">
        <v>82</v>
      </c>
      <c r="AW246" s="13" t="s">
        <v>35</v>
      </c>
      <c r="AX246" s="13" t="s">
        <v>74</v>
      </c>
      <c r="AY246" s="237" t="s">
        <v>158</v>
      </c>
    </row>
    <row r="247" s="14" customFormat="1">
      <c r="A247" s="14"/>
      <c r="B247" s="238"/>
      <c r="C247" s="239"/>
      <c r="D247" s="221" t="s">
        <v>170</v>
      </c>
      <c r="E247" s="240" t="s">
        <v>19</v>
      </c>
      <c r="F247" s="241" t="s">
        <v>2122</v>
      </c>
      <c r="G247" s="239"/>
      <c r="H247" s="242">
        <v>37.049999999999997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170</v>
      </c>
      <c r="AU247" s="248" t="s">
        <v>84</v>
      </c>
      <c r="AV247" s="14" t="s">
        <v>84</v>
      </c>
      <c r="AW247" s="14" t="s">
        <v>35</v>
      </c>
      <c r="AX247" s="14" t="s">
        <v>74</v>
      </c>
      <c r="AY247" s="248" t="s">
        <v>158</v>
      </c>
    </row>
    <row r="248" s="14" customFormat="1">
      <c r="A248" s="14"/>
      <c r="B248" s="238"/>
      <c r="C248" s="239"/>
      <c r="D248" s="221" t="s">
        <v>170</v>
      </c>
      <c r="E248" s="240" t="s">
        <v>19</v>
      </c>
      <c r="F248" s="241" t="s">
        <v>2123</v>
      </c>
      <c r="G248" s="239"/>
      <c r="H248" s="242">
        <v>-5.7000000000000002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170</v>
      </c>
      <c r="AU248" s="248" t="s">
        <v>84</v>
      </c>
      <c r="AV248" s="14" t="s">
        <v>84</v>
      </c>
      <c r="AW248" s="14" t="s">
        <v>35</v>
      </c>
      <c r="AX248" s="14" t="s">
        <v>74</v>
      </c>
      <c r="AY248" s="248" t="s">
        <v>158</v>
      </c>
    </row>
    <row r="249" s="15" customFormat="1">
      <c r="A249" s="15"/>
      <c r="B249" s="249"/>
      <c r="C249" s="250"/>
      <c r="D249" s="221" t="s">
        <v>170</v>
      </c>
      <c r="E249" s="251" t="s">
        <v>19</v>
      </c>
      <c r="F249" s="252" t="s">
        <v>175</v>
      </c>
      <c r="G249" s="250"/>
      <c r="H249" s="253">
        <v>31.349999999999998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9" t="s">
        <v>170</v>
      </c>
      <c r="AU249" s="259" t="s">
        <v>84</v>
      </c>
      <c r="AV249" s="15" t="s">
        <v>165</v>
      </c>
      <c r="AW249" s="15" t="s">
        <v>35</v>
      </c>
      <c r="AX249" s="15" t="s">
        <v>82</v>
      </c>
      <c r="AY249" s="259" t="s">
        <v>158</v>
      </c>
    </row>
    <row r="250" s="2" customFormat="1" ht="16.5" customHeight="1">
      <c r="A250" s="41"/>
      <c r="B250" s="42"/>
      <c r="C250" s="272" t="s">
        <v>290</v>
      </c>
      <c r="D250" s="272" t="s">
        <v>244</v>
      </c>
      <c r="E250" s="273" t="s">
        <v>2124</v>
      </c>
      <c r="F250" s="274" t="s">
        <v>2125</v>
      </c>
      <c r="G250" s="275" t="s">
        <v>224</v>
      </c>
      <c r="H250" s="276">
        <v>62.700000000000003</v>
      </c>
      <c r="I250" s="277"/>
      <c r="J250" s="278">
        <f>ROUND(I250*H250,2)</f>
        <v>0</v>
      </c>
      <c r="K250" s="274" t="s">
        <v>164</v>
      </c>
      <c r="L250" s="279"/>
      <c r="M250" s="280" t="s">
        <v>19</v>
      </c>
      <c r="N250" s="281" t="s">
        <v>45</v>
      </c>
      <c r="O250" s="87"/>
      <c r="P250" s="217">
        <f>O250*H250</f>
        <v>0</v>
      </c>
      <c r="Q250" s="217">
        <v>1</v>
      </c>
      <c r="R250" s="217">
        <f>Q250*H250</f>
        <v>62.700000000000003</v>
      </c>
      <c r="S250" s="217">
        <v>0</v>
      </c>
      <c r="T250" s="21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9" t="s">
        <v>228</v>
      </c>
      <c r="AT250" s="219" t="s">
        <v>244</v>
      </c>
      <c r="AU250" s="219" t="s">
        <v>84</v>
      </c>
      <c r="AY250" s="20" t="s">
        <v>158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82</v>
      </c>
      <c r="BK250" s="220">
        <f>ROUND(I250*H250,2)</f>
        <v>0</v>
      </c>
      <c r="BL250" s="20" t="s">
        <v>165</v>
      </c>
      <c r="BM250" s="219" t="s">
        <v>2126</v>
      </c>
    </row>
    <row r="251" s="2" customFormat="1">
      <c r="A251" s="41"/>
      <c r="B251" s="42"/>
      <c r="C251" s="43"/>
      <c r="D251" s="221" t="s">
        <v>167</v>
      </c>
      <c r="E251" s="43"/>
      <c r="F251" s="222" t="s">
        <v>2125</v>
      </c>
      <c r="G251" s="43"/>
      <c r="H251" s="43"/>
      <c r="I251" s="223"/>
      <c r="J251" s="43"/>
      <c r="K251" s="43"/>
      <c r="L251" s="47"/>
      <c r="M251" s="224"/>
      <c r="N251" s="22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167</v>
      </c>
      <c r="AU251" s="20" t="s">
        <v>84</v>
      </c>
    </row>
    <row r="252" s="14" customFormat="1">
      <c r="A252" s="14"/>
      <c r="B252" s="238"/>
      <c r="C252" s="239"/>
      <c r="D252" s="221" t="s">
        <v>170</v>
      </c>
      <c r="E252" s="240" t="s">
        <v>19</v>
      </c>
      <c r="F252" s="241" t="s">
        <v>2127</v>
      </c>
      <c r="G252" s="239"/>
      <c r="H252" s="242">
        <v>62.700000000000003</v>
      </c>
      <c r="I252" s="243"/>
      <c r="J252" s="239"/>
      <c r="K252" s="239"/>
      <c r="L252" s="244"/>
      <c r="M252" s="245"/>
      <c r="N252" s="246"/>
      <c r="O252" s="246"/>
      <c r="P252" s="246"/>
      <c r="Q252" s="246"/>
      <c r="R252" s="246"/>
      <c r="S252" s="246"/>
      <c r="T252" s="24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8" t="s">
        <v>170</v>
      </c>
      <c r="AU252" s="248" t="s">
        <v>84</v>
      </c>
      <c r="AV252" s="14" t="s">
        <v>84</v>
      </c>
      <c r="AW252" s="14" t="s">
        <v>35</v>
      </c>
      <c r="AX252" s="14" t="s">
        <v>82</v>
      </c>
      <c r="AY252" s="248" t="s">
        <v>158</v>
      </c>
    </row>
    <row r="253" s="2" customFormat="1" ht="37.8" customHeight="1">
      <c r="A253" s="41"/>
      <c r="B253" s="42"/>
      <c r="C253" s="208" t="s">
        <v>295</v>
      </c>
      <c r="D253" s="208" t="s">
        <v>160</v>
      </c>
      <c r="E253" s="209" t="s">
        <v>2128</v>
      </c>
      <c r="F253" s="210" t="s">
        <v>2129</v>
      </c>
      <c r="G253" s="211" t="s">
        <v>163</v>
      </c>
      <c r="H253" s="212">
        <v>20.606000000000002</v>
      </c>
      <c r="I253" s="213"/>
      <c r="J253" s="214">
        <f>ROUND(I253*H253,2)</f>
        <v>0</v>
      </c>
      <c r="K253" s="210" t="s">
        <v>164</v>
      </c>
      <c r="L253" s="47"/>
      <c r="M253" s="215" t="s">
        <v>19</v>
      </c>
      <c r="N253" s="216" t="s">
        <v>45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165</v>
      </c>
      <c r="AT253" s="219" t="s">
        <v>160</v>
      </c>
      <c r="AU253" s="219" t="s">
        <v>84</v>
      </c>
      <c r="AY253" s="20" t="s">
        <v>158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82</v>
      </c>
      <c r="BK253" s="220">
        <f>ROUND(I253*H253,2)</f>
        <v>0</v>
      </c>
      <c r="BL253" s="20" t="s">
        <v>165</v>
      </c>
      <c r="BM253" s="219" t="s">
        <v>2130</v>
      </c>
    </row>
    <row r="254" s="2" customFormat="1">
      <c r="A254" s="41"/>
      <c r="B254" s="42"/>
      <c r="C254" s="43"/>
      <c r="D254" s="221" t="s">
        <v>167</v>
      </c>
      <c r="E254" s="43"/>
      <c r="F254" s="222" t="s">
        <v>2129</v>
      </c>
      <c r="G254" s="43"/>
      <c r="H254" s="43"/>
      <c r="I254" s="223"/>
      <c r="J254" s="43"/>
      <c r="K254" s="43"/>
      <c r="L254" s="47"/>
      <c r="M254" s="224"/>
      <c r="N254" s="22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167</v>
      </c>
      <c r="AU254" s="20" t="s">
        <v>84</v>
      </c>
    </row>
    <row r="255" s="2" customFormat="1">
      <c r="A255" s="41"/>
      <c r="B255" s="42"/>
      <c r="C255" s="43"/>
      <c r="D255" s="226" t="s">
        <v>168</v>
      </c>
      <c r="E255" s="43"/>
      <c r="F255" s="227" t="s">
        <v>2131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168</v>
      </c>
      <c r="AU255" s="20" t="s">
        <v>84</v>
      </c>
    </row>
    <row r="256" s="13" customFormat="1">
      <c r="A256" s="13"/>
      <c r="B256" s="228"/>
      <c r="C256" s="229"/>
      <c r="D256" s="221" t="s">
        <v>170</v>
      </c>
      <c r="E256" s="230" t="s">
        <v>19</v>
      </c>
      <c r="F256" s="231" t="s">
        <v>2095</v>
      </c>
      <c r="G256" s="229"/>
      <c r="H256" s="230" t="s">
        <v>19</v>
      </c>
      <c r="I256" s="232"/>
      <c r="J256" s="229"/>
      <c r="K256" s="229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170</v>
      </c>
      <c r="AU256" s="237" t="s">
        <v>84</v>
      </c>
      <c r="AV256" s="13" t="s">
        <v>82</v>
      </c>
      <c r="AW256" s="13" t="s">
        <v>35</v>
      </c>
      <c r="AX256" s="13" t="s">
        <v>74</v>
      </c>
      <c r="AY256" s="237" t="s">
        <v>158</v>
      </c>
    </row>
    <row r="257" s="13" customFormat="1">
      <c r="A257" s="13"/>
      <c r="B257" s="228"/>
      <c r="C257" s="229"/>
      <c r="D257" s="221" t="s">
        <v>170</v>
      </c>
      <c r="E257" s="230" t="s">
        <v>19</v>
      </c>
      <c r="F257" s="231" t="s">
        <v>2132</v>
      </c>
      <c r="G257" s="229"/>
      <c r="H257" s="230" t="s">
        <v>19</v>
      </c>
      <c r="I257" s="232"/>
      <c r="J257" s="229"/>
      <c r="K257" s="229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170</v>
      </c>
      <c r="AU257" s="237" t="s">
        <v>84</v>
      </c>
      <c r="AV257" s="13" t="s">
        <v>82</v>
      </c>
      <c r="AW257" s="13" t="s">
        <v>35</v>
      </c>
      <c r="AX257" s="13" t="s">
        <v>74</v>
      </c>
      <c r="AY257" s="237" t="s">
        <v>158</v>
      </c>
    </row>
    <row r="258" s="13" customFormat="1">
      <c r="A258" s="13"/>
      <c r="B258" s="228"/>
      <c r="C258" s="229"/>
      <c r="D258" s="221" t="s">
        <v>170</v>
      </c>
      <c r="E258" s="230" t="s">
        <v>19</v>
      </c>
      <c r="F258" s="231" t="s">
        <v>2040</v>
      </c>
      <c r="G258" s="229"/>
      <c r="H258" s="230" t="s">
        <v>19</v>
      </c>
      <c r="I258" s="232"/>
      <c r="J258" s="229"/>
      <c r="K258" s="229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170</v>
      </c>
      <c r="AU258" s="237" t="s">
        <v>84</v>
      </c>
      <c r="AV258" s="13" t="s">
        <v>82</v>
      </c>
      <c r="AW258" s="13" t="s">
        <v>35</v>
      </c>
      <c r="AX258" s="13" t="s">
        <v>74</v>
      </c>
      <c r="AY258" s="237" t="s">
        <v>158</v>
      </c>
    </row>
    <row r="259" s="14" customFormat="1">
      <c r="A259" s="14"/>
      <c r="B259" s="238"/>
      <c r="C259" s="239"/>
      <c r="D259" s="221" t="s">
        <v>170</v>
      </c>
      <c r="E259" s="240" t="s">
        <v>19</v>
      </c>
      <c r="F259" s="241" t="s">
        <v>2133</v>
      </c>
      <c r="G259" s="239"/>
      <c r="H259" s="242">
        <v>1.968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170</v>
      </c>
      <c r="AU259" s="248" t="s">
        <v>84</v>
      </c>
      <c r="AV259" s="14" t="s">
        <v>84</v>
      </c>
      <c r="AW259" s="14" t="s">
        <v>35</v>
      </c>
      <c r="AX259" s="14" t="s">
        <v>74</v>
      </c>
      <c r="AY259" s="248" t="s">
        <v>158</v>
      </c>
    </row>
    <row r="260" s="14" customFormat="1">
      <c r="A260" s="14"/>
      <c r="B260" s="238"/>
      <c r="C260" s="239"/>
      <c r="D260" s="221" t="s">
        <v>170</v>
      </c>
      <c r="E260" s="240" t="s">
        <v>19</v>
      </c>
      <c r="F260" s="241" t="s">
        <v>2134</v>
      </c>
      <c r="G260" s="239"/>
      <c r="H260" s="242">
        <v>1.02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170</v>
      </c>
      <c r="AU260" s="248" t="s">
        <v>84</v>
      </c>
      <c r="AV260" s="14" t="s">
        <v>84</v>
      </c>
      <c r="AW260" s="14" t="s">
        <v>35</v>
      </c>
      <c r="AX260" s="14" t="s">
        <v>74</v>
      </c>
      <c r="AY260" s="248" t="s">
        <v>158</v>
      </c>
    </row>
    <row r="261" s="16" customFormat="1">
      <c r="A261" s="16"/>
      <c r="B261" s="261"/>
      <c r="C261" s="262"/>
      <c r="D261" s="221" t="s">
        <v>170</v>
      </c>
      <c r="E261" s="263" t="s">
        <v>19</v>
      </c>
      <c r="F261" s="264" t="s">
        <v>187</v>
      </c>
      <c r="G261" s="262"/>
      <c r="H261" s="265">
        <v>2.988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1" t="s">
        <v>170</v>
      </c>
      <c r="AU261" s="271" t="s">
        <v>84</v>
      </c>
      <c r="AV261" s="16" t="s">
        <v>188</v>
      </c>
      <c r="AW261" s="16" t="s">
        <v>35</v>
      </c>
      <c r="AX261" s="16" t="s">
        <v>74</v>
      </c>
      <c r="AY261" s="271" t="s">
        <v>158</v>
      </c>
    </row>
    <row r="262" s="13" customFormat="1">
      <c r="A262" s="13"/>
      <c r="B262" s="228"/>
      <c r="C262" s="229"/>
      <c r="D262" s="221" t="s">
        <v>170</v>
      </c>
      <c r="E262" s="230" t="s">
        <v>19</v>
      </c>
      <c r="F262" s="231" t="s">
        <v>2042</v>
      </c>
      <c r="G262" s="229"/>
      <c r="H262" s="230" t="s">
        <v>19</v>
      </c>
      <c r="I262" s="232"/>
      <c r="J262" s="229"/>
      <c r="K262" s="229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170</v>
      </c>
      <c r="AU262" s="237" t="s">
        <v>84</v>
      </c>
      <c r="AV262" s="13" t="s">
        <v>82</v>
      </c>
      <c r="AW262" s="13" t="s">
        <v>35</v>
      </c>
      <c r="AX262" s="13" t="s">
        <v>74</v>
      </c>
      <c r="AY262" s="237" t="s">
        <v>158</v>
      </c>
    </row>
    <row r="263" s="14" customFormat="1">
      <c r="A263" s="14"/>
      <c r="B263" s="238"/>
      <c r="C263" s="239"/>
      <c r="D263" s="221" t="s">
        <v>170</v>
      </c>
      <c r="E263" s="240" t="s">
        <v>19</v>
      </c>
      <c r="F263" s="241" t="s">
        <v>2135</v>
      </c>
      <c r="G263" s="239"/>
      <c r="H263" s="242">
        <v>1.0800000000000001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8" t="s">
        <v>170</v>
      </c>
      <c r="AU263" s="248" t="s">
        <v>84</v>
      </c>
      <c r="AV263" s="14" t="s">
        <v>84</v>
      </c>
      <c r="AW263" s="14" t="s">
        <v>35</v>
      </c>
      <c r="AX263" s="14" t="s">
        <v>74</v>
      </c>
      <c r="AY263" s="248" t="s">
        <v>158</v>
      </c>
    </row>
    <row r="264" s="16" customFormat="1">
      <c r="A264" s="16"/>
      <c r="B264" s="261"/>
      <c r="C264" s="262"/>
      <c r="D264" s="221" t="s">
        <v>170</v>
      </c>
      <c r="E264" s="263" t="s">
        <v>19</v>
      </c>
      <c r="F264" s="264" t="s">
        <v>187</v>
      </c>
      <c r="G264" s="262"/>
      <c r="H264" s="265">
        <v>1.0800000000000001</v>
      </c>
      <c r="I264" s="266"/>
      <c r="J264" s="262"/>
      <c r="K264" s="262"/>
      <c r="L264" s="267"/>
      <c r="M264" s="268"/>
      <c r="N264" s="269"/>
      <c r="O264" s="269"/>
      <c r="P264" s="269"/>
      <c r="Q264" s="269"/>
      <c r="R264" s="269"/>
      <c r="S264" s="269"/>
      <c r="T264" s="270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1" t="s">
        <v>170</v>
      </c>
      <c r="AU264" s="271" t="s">
        <v>84</v>
      </c>
      <c r="AV264" s="16" t="s">
        <v>188</v>
      </c>
      <c r="AW264" s="16" t="s">
        <v>35</v>
      </c>
      <c r="AX264" s="16" t="s">
        <v>74</v>
      </c>
      <c r="AY264" s="271" t="s">
        <v>158</v>
      </c>
    </row>
    <row r="265" s="13" customFormat="1">
      <c r="A265" s="13"/>
      <c r="B265" s="228"/>
      <c r="C265" s="229"/>
      <c r="D265" s="221" t="s">
        <v>170</v>
      </c>
      <c r="E265" s="230" t="s">
        <v>19</v>
      </c>
      <c r="F265" s="231" t="s">
        <v>2044</v>
      </c>
      <c r="G265" s="229"/>
      <c r="H265" s="230" t="s">
        <v>19</v>
      </c>
      <c r="I265" s="232"/>
      <c r="J265" s="229"/>
      <c r="K265" s="229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170</v>
      </c>
      <c r="AU265" s="237" t="s">
        <v>84</v>
      </c>
      <c r="AV265" s="13" t="s">
        <v>82</v>
      </c>
      <c r="AW265" s="13" t="s">
        <v>35</v>
      </c>
      <c r="AX265" s="13" t="s">
        <v>74</v>
      </c>
      <c r="AY265" s="237" t="s">
        <v>158</v>
      </c>
    </row>
    <row r="266" s="14" customFormat="1">
      <c r="A266" s="14"/>
      <c r="B266" s="238"/>
      <c r="C266" s="239"/>
      <c r="D266" s="221" t="s">
        <v>170</v>
      </c>
      <c r="E266" s="240" t="s">
        <v>19</v>
      </c>
      <c r="F266" s="241" t="s">
        <v>2136</v>
      </c>
      <c r="G266" s="239"/>
      <c r="H266" s="242">
        <v>1.3600000000000001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170</v>
      </c>
      <c r="AU266" s="248" t="s">
        <v>84</v>
      </c>
      <c r="AV266" s="14" t="s">
        <v>84</v>
      </c>
      <c r="AW266" s="14" t="s">
        <v>35</v>
      </c>
      <c r="AX266" s="14" t="s">
        <v>74</v>
      </c>
      <c r="AY266" s="248" t="s">
        <v>158</v>
      </c>
    </row>
    <row r="267" s="16" customFormat="1">
      <c r="A267" s="16"/>
      <c r="B267" s="261"/>
      <c r="C267" s="262"/>
      <c r="D267" s="221" t="s">
        <v>170</v>
      </c>
      <c r="E267" s="263" t="s">
        <v>19</v>
      </c>
      <c r="F267" s="264" t="s">
        <v>187</v>
      </c>
      <c r="G267" s="262"/>
      <c r="H267" s="265">
        <v>1.3600000000000001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71" t="s">
        <v>170</v>
      </c>
      <c r="AU267" s="271" t="s">
        <v>84</v>
      </c>
      <c r="AV267" s="16" t="s">
        <v>188</v>
      </c>
      <c r="AW267" s="16" t="s">
        <v>35</v>
      </c>
      <c r="AX267" s="16" t="s">
        <v>74</v>
      </c>
      <c r="AY267" s="271" t="s">
        <v>158</v>
      </c>
    </row>
    <row r="268" s="13" customFormat="1">
      <c r="A268" s="13"/>
      <c r="B268" s="228"/>
      <c r="C268" s="229"/>
      <c r="D268" s="221" t="s">
        <v>170</v>
      </c>
      <c r="E268" s="230" t="s">
        <v>19</v>
      </c>
      <c r="F268" s="231" t="s">
        <v>2046</v>
      </c>
      <c r="G268" s="229"/>
      <c r="H268" s="230" t="s">
        <v>19</v>
      </c>
      <c r="I268" s="232"/>
      <c r="J268" s="229"/>
      <c r="K268" s="229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170</v>
      </c>
      <c r="AU268" s="237" t="s">
        <v>84</v>
      </c>
      <c r="AV268" s="13" t="s">
        <v>82</v>
      </c>
      <c r="AW268" s="13" t="s">
        <v>35</v>
      </c>
      <c r="AX268" s="13" t="s">
        <v>74</v>
      </c>
      <c r="AY268" s="237" t="s">
        <v>158</v>
      </c>
    </row>
    <row r="269" s="14" customFormat="1">
      <c r="A269" s="14"/>
      <c r="B269" s="238"/>
      <c r="C269" s="239"/>
      <c r="D269" s="221" t="s">
        <v>170</v>
      </c>
      <c r="E269" s="240" t="s">
        <v>19</v>
      </c>
      <c r="F269" s="241" t="s">
        <v>2137</v>
      </c>
      <c r="G269" s="239"/>
      <c r="H269" s="242">
        <v>1.8700000000000001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170</v>
      </c>
      <c r="AU269" s="248" t="s">
        <v>84</v>
      </c>
      <c r="AV269" s="14" t="s">
        <v>84</v>
      </c>
      <c r="AW269" s="14" t="s">
        <v>35</v>
      </c>
      <c r="AX269" s="14" t="s">
        <v>74</v>
      </c>
      <c r="AY269" s="248" t="s">
        <v>158</v>
      </c>
    </row>
    <row r="270" s="16" customFormat="1">
      <c r="A270" s="16"/>
      <c r="B270" s="261"/>
      <c r="C270" s="262"/>
      <c r="D270" s="221" t="s">
        <v>170</v>
      </c>
      <c r="E270" s="263" t="s">
        <v>19</v>
      </c>
      <c r="F270" s="264" t="s">
        <v>187</v>
      </c>
      <c r="G270" s="262"/>
      <c r="H270" s="265">
        <v>1.8700000000000001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71" t="s">
        <v>170</v>
      </c>
      <c r="AU270" s="271" t="s">
        <v>84</v>
      </c>
      <c r="AV270" s="16" t="s">
        <v>188</v>
      </c>
      <c r="AW270" s="16" t="s">
        <v>35</v>
      </c>
      <c r="AX270" s="16" t="s">
        <v>74</v>
      </c>
      <c r="AY270" s="271" t="s">
        <v>158</v>
      </c>
    </row>
    <row r="271" s="13" customFormat="1">
      <c r="A271" s="13"/>
      <c r="B271" s="228"/>
      <c r="C271" s="229"/>
      <c r="D271" s="221" t="s">
        <v>170</v>
      </c>
      <c r="E271" s="230" t="s">
        <v>19</v>
      </c>
      <c r="F271" s="231" t="s">
        <v>2055</v>
      </c>
      <c r="G271" s="229"/>
      <c r="H271" s="230" t="s">
        <v>19</v>
      </c>
      <c r="I271" s="232"/>
      <c r="J271" s="229"/>
      <c r="K271" s="229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170</v>
      </c>
      <c r="AU271" s="237" t="s">
        <v>84</v>
      </c>
      <c r="AV271" s="13" t="s">
        <v>82</v>
      </c>
      <c r="AW271" s="13" t="s">
        <v>35</v>
      </c>
      <c r="AX271" s="13" t="s">
        <v>74</v>
      </c>
      <c r="AY271" s="237" t="s">
        <v>158</v>
      </c>
    </row>
    <row r="272" s="14" customFormat="1">
      <c r="A272" s="14"/>
      <c r="B272" s="238"/>
      <c r="C272" s="239"/>
      <c r="D272" s="221" t="s">
        <v>170</v>
      </c>
      <c r="E272" s="240" t="s">
        <v>19</v>
      </c>
      <c r="F272" s="241" t="s">
        <v>2138</v>
      </c>
      <c r="G272" s="239"/>
      <c r="H272" s="242">
        <v>1.8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170</v>
      </c>
      <c r="AU272" s="248" t="s">
        <v>84</v>
      </c>
      <c r="AV272" s="14" t="s">
        <v>84</v>
      </c>
      <c r="AW272" s="14" t="s">
        <v>35</v>
      </c>
      <c r="AX272" s="14" t="s">
        <v>74</v>
      </c>
      <c r="AY272" s="248" t="s">
        <v>158</v>
      </c>
    </row>
    <row r="273" s="16" customFormat="1">
      <c r="A273" s="16"/>
      <c r="B273" s="261"/>
      <c r="C273" s="262"/>
      <c r="D273" s="221" t="s">
        <v>170</v>
      </c>
      <c r="E273" s="263" t="s">
        <v>19</v>
      </c>
      <c r="F273" s="264" t="s">
        <v>187</v>
      </c>
      <c r="G273" s="262"/>
      <c r="H273" s="265">
        <v>1.8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1" t="s">
        <v>170</v>
      </c>
      <c r="AU273" s="271" t="s">
        <v>84</v>
      </c>
      <c r="AV273" s="16" t="s">
        <v>188</v>
      </c>
      <c r="AW273" s="16" t="s">
        <v>35</v>
      </c>
      <c r="AX273" s="16" t="s">
        <v>74</v>
      </c>
      <c r="AY273" s="271" t="s">
        <v>158</v>
      </c>
    </row>
    <row r="274" s="13" customFormat="1">
      <c r="A274" s="13"/>
      <c r="B274" s="228"/>
      <c r="C274" s="229"/>
      <c r="D274" s="221" t="s">
        <v>170</v>
      </c>
      <c r="E274" s="230" t="s">
        <v>19</v>
      </c>
      <c r="F274" s="231" t="s">
        <v>2064</v>
      </c>
      <c r="G274" s="229"/>
      <c r="H274" s="230" t="s">
        <v>19</v>
      </c>
      <c r="I274" s="232"/>
      <c r="J274" s="229"/>
      <c r="K274" s="229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170</v>
      </c>
      <c r="AU274" s="237" t="s">
        <v>84</v>
      </c>
      <c r="AV274" s="13" t="s">
        <v>82</v>
      </c>
      <c r="AW274" s="13" t="s">
        <v>35</v>
      </c>
      <c r="AX274" s="13" t="s">
        <v>74</v>
      </c>
      <c r="AY274" s="237" t="s">
        <v>158</v>
      </c>
    </row>
    <row r="275" s="14" customFormat="1">
      <c r="A275" s="14"/>
      <c r="B275" s="238"/>
      <c r="C275" s="239"/>
      <c r="D275" s="221" t="s">
        <v>170</v>
      </c>
      <c r="E275" s="240" t="s">
        <v>19</v>
      </c>
      <c r="F275" s="241" t="s">
        <v>2139</v>
      </c>
      <c r="G275" s="239"/>
      <c r="H275" s="242">
        <v>2.4860000000000002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170</v>
      </c>
      <c r="AU275" s="248" t="s">
        <v>84</v>
      </c>
      <c r="AV275" s="14" t="s">
        <v>84</v>
      </c>
      <c r="AW275" s="14" t="s">
        <v>35</v>
      </c>
      <c r="AX275" s="14" t="s">
        <v>74</v>
      </c>
      <c r="AY275" s="248" t="s">
        <v>158</v>
      </c>
    </row>
    <row r="276" s="16" customFormat="1">
      <c r="A276" s="16"/>
      <c r="B276" s="261"/>
      <c r="C276" s="262"/>
      <c r="D276" s="221" t="s">
        <v>170</v>
      </c>
      <c r="E276" s="263" t="s">
        <v>19</v>
      </c>
      <c r="F276" s="264" t="s">
        <v>187</v>
      </c>
      <c r="G276" s="262"/>
      <c r="H276" s="265">
        <v>2.4860000000000002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1" t="s">
        <v>170</v>
      </c>
      <c r="AU276" s="271" t="s">
        <v>84</v>
      </c>
      <c r="AV276" s="16" t="s">
        <v>188</v>
      </c>
      <c r="AW276" s="16" t="s">
        <v>35</v>
      </c>
      <c r="AX276" s="16" t="s">
        <v>74</v>
      </c>
      <c r="AY276" s="271" t="s">
        <v>158</v>
      </c>
    </row>
    <row r="277" s="13" customFormat="1">
      <c r="A277" s="13"/>
      <c r="B277" s="228"/>
      <c r="C277" s="229"/>
      <c r="D277" s="221" t="s">
        <v>170</v>
      </c>
      <c r="E277" s="230" t="s">
        <v>19</v>
      </c>
      <c r="F277" s="231" t="s">
        <v>2066</v>
      </c>
      <c r="G277" s="229"/>
      <c r="H277" s="230" t="s">
        <v>19</v>
      </c>
      <c r="I277" s="232"/>
      <c r="J277" s="229"/>
      <c r="K277" s="229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170</v>
      </c>
      <c r="AU277" s="237" t="s">
        <v>84</v>
      </c>
      <c r="AV277" s="13" t="s">
        <v>82</v>
      </c>
      <c r="AW277" s="13" t="s">
        <v>35</v>
      </c>
      <c r="AX277" s="13" t="s">
        <v>74</v>
      </c>
      <c r="AY277" s="237" t="s">
        <v>158</v>
      </c>
    </row>
    <row r="278" s="14" customFormat="1">
      <c r="A278" s="14"/>
      <c r="B278" s="238"/>
      <c r="C278" s="239"/>
      <c r="D278" s="221" t="s">
        <v>170</v>
      </c>
      <c r="E278" s="240" t="s">
        <v>19</v>
      </c>
      <c r="F278" s="241" t="s">
        <v>2140</v>
      </c>
      <c r="G278" s="239"/>
      <c r="H278" s="242">
        <v>2.2949999999999999</v>
      </c>
      <c r="I278" s="243"/>
      <c r="J278" s="239"/>
      <c r="K278" s="239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170</v>
      </c>
      <c r="AU278" s="248" t="s">
        <v>84</v>
      </c>
      <c r="AV278" s="14" t="s">
        <v>84</v>
      </c>
      <c r="AW278" s="14" t="s">
        <v>35</v>
      </c>
      <c r="AX278" s="14" t="s">
        <v>74</v>
      </c>
      <c r="AY278" s="248" t="s">
        <v>158</v>
      </c>
    </row>
    <row r="279" s="16" customFormat="1">
      <c r="A279" s="16"/>
      <c r="B279" s="261"/>
      <c r="C279" s="262"/>
      <c r="D279" s="221" t="s">
        <v>170</v>
      </c>
      <c r="E279" s="263" t="s">
        <v>19</v>
      </c>
      <c r="F279" s="264" t="s">
        <v>187</v>
      </c>
      <c r="G279" s="262"/>
      <c r="H279" s="265">
        <v>2.2949999999999999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1" t="s">
        <v>170</v>
      </c>
      <c r="AU279" s="271" t="s">
        <v>84</v>
      </c>
      <c r="AV279" s="16" t="s">
        <v>188</v>
      </c>
      <c r="AW279" s="16" t="s">
        <v>35</v>
      </c>
      <c r="AX279" s="16" t="s">
        <v>74</v>
      </c>
      <c r="AY279" s="271" t="s">
        <v>158</v>
      </c>
    </row>
    <row r="280" s="13" customFormat="1">
      <c r="A280" s="13"/>
      <c r="B280" s="228"/>
      <c r="C280" s="229"/>
      <c r="D280" s="221" t="s">
        <v>170</v>
      </c>
      <c r="E280" s="230" t="s">
        <v>19</v>
      </c>
      <c r="F280" s="231" t="s">
        <v>2068</v>
      </c>
      <c r="G280" s="229"/>
      <c r="H280" s="230" t="s">
        <v>19</v>
      </c>
      <c r="I280" s="232"/>
      <c r="J280" s="229"/>
      <c r="K280" s="229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170</v>
      </c>
      <c r="AU280" s="237" t="s">
        <v>84</v>
      </c>
      <c r="AV280" s="13" t="s">
        <v>82</v>
      </c>
      <c r="AW280" s="13" t="s">
        <v>35</v>
      </c>
      <c r="AX280" s="13" t="s">
        <v>74</v>
      </c>
      <c r="AY280" s="237" t="s">
        <v>158</v>
      </c>
    </row>
    <row r="281" s="14" customFormat="1">
      <c r="A281" s="14"/>
      <c r="B281" s="238"/>
      <c r="C281" s="239"/>
      <c r="D281" s="221" t="s">
        <v>170</v>
      </c>
      <c r="E281" s="240" t="s">
        <v>19</v>
      </c>
      <c r="F281" s="241" t="s">
        <v>2141</v>
      </c>
      <c r="G281" s="239"/>
      <c r="H281" s="242">
        <v>0.36899999999999999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170</v>
      </c>
      <c r="AU281" s="248" t="s">
        <v>84</v>
      </c>
      <c r="AV281" s="14" t="s">
        <v>84</v>
      </c>
      <c r="AW281" s="14" t="s">
        <v>35</v>
      </c>
      <c r="AX281" s="14" t="s">
        <v>74</v>
      </c>
      <c r="AY281" s="248" t="s">
        <v>158</v>
      </c>
    </row>
    <row r="282" s="14" customFormat="1">
      <c r="A282" s="14"/>
      <c r="B282" s="238"/>
      <c r="C282" s="239"/>
      <c r="D282" s="221" t="s">
        <v>170</v>
      </c>
      <c r="E282" s="240" t="s">
        <v>19</v>
      </c>
      <c r="F282" s="241" t="s">
        <v>2142</v>
      </c>
      <c r="G282" s="239"/>
      <c r="H282" s="242">
        <v>1.6559999999999999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170</v>
      </c>
      <c r="AU282" s="248" t="s">
        <v>84</v>
      </c>
      <c r="AV282" s="14" t="s">
        <v>84</v>
      </c>
      <c r="AW282" s="14" t="s">
        <v>35</v>
      </c>
      <c r="AX282" s="14" t="s">
        <v>74</v>
      </c>
      <c r="AY282" s="248" t="s">
        <v>158</v>
      </c>
    </row>
    <row r="283" s="16" customFormat="1">
      <c r="A283" s="16"/>
      <c r="B283" s="261"/>
      <c r="C283" s="262"/>
      <c r="D283" s="221" t="s">
        <v>170</v>
      </c>
      <c r="E283" s="263" t="s">
        <v>19</v>
      </c>
      <c r="F283" s="264" t="s">
        <v>187</v>
      </c>
      <c r="G283" s="262"/>
      <c r="H283" s="265">
        <v>2.0249999999999999</v>
      </c>
      <c r="I283" s="266"/>
      <c r="J283" s="262"/>
      <c r="K283" s="262"/>
      <c r="L283" s="267"/>
      <c r="M283" s="268"/>
      <c r="N283" s="269"/>
      <c r="O283" s="269"/>
      <c r="P283" s="269"/>
      <c r="Q283" s="269"/>
      <c r="R283" s="269"/>
      <c r="S283" s="269"/>
      <c r="T283" s="270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1" t="s">
        <v>170</v>
      </c>
      <c r="AU283" s="271" t="s">
        <v>84</v>
      </c>
      <c r="AV283" s="16" t="s">
        <v>188</v>
      </c>
      <c r="AW283" s="16" t="s">
        <v>35</v>
      </c>
      <c r="AX283" s="16" t="s">
        <v>74</v>
      </c>
      <c r="AY283" s="271" t="s">
        <v>158</v>
      </c>
    </row>
    <row r="284" s="13" customFormat="1">
      <c r="A284" s="13"/>
      <c r="B284" s="228"/>
      <c r="C284" s="229"/>
      <c r="D284" s="221" t="s">
        <v>170</v>
      </c>
      <c r="E284" s="230" t="s">
        <v>19</v>
      </c>
      <c r="F284" s="231" t="s">
        <v>2057</v>
      </c>
      <c r="G284" s="229"/>
      <c r="H284" s="230" t="s">
        <v>19</v>
      </c>
      <c r="I284" s="232"/>
      <c r="J284" s="229"/>
      <c r="K284" s="229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170</v>
      </c>
      <c r="AU284" s="237" t="s">
        <v>84</v>
      </c>
      <c r="AV284" s="13" t="s">
        <v>82</v>
      </c>
      <c r="AW284" s="13" t="s">
        <v>35</v>
      </c>
      <c r="AX284" s="13" t="s">
        <v>74</v>
      </c>
      <c r="AY284" s="237" t="s">
        <v>158</v>
      </c>
    </row>
    <row r="285" s="14" customFormat="1">
      <c r="A285" s="14"/>
      <c r="B285" s="238"/>
      <c r="C285" s="239"/>
      <c r="D285" s="221" t="s">
        <v>170</v>
      </c>
      <c r="E285" s="240" t="s">
        <v>19</v>
      </c>
      <c r="F285" s="241" t="s">
        <v>2143</v>
      </c>
      <c r="G285" s="239"/>
      <c r="H285" s="242">
        <v>1.0620000000000001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170</v>
      </c>
      <c r="AU285" s="248" t="s">
        <v>84</v>
      </c>
      <c r="AV285" s="14" t="s">
        <v>84</v>
      </c>
      <c r="AW285" s="14" t="s">
        <v>35</v>
      </c>
      <c r="AX285" s="14" t="s">
        <v>74</v>
      </c>
      <c r="AY285" s="248" t="s">
        <v>158</v>
      </c>
    </row>
    <row r="286" s="16" customFormat="1">
      <c r="A286" s="16"/>
      <c r="B286" s="261"/>
      <c r="C286" s="262"/>
      <c r="D286" s="221" t="s">
        <v>170</v>
      </c>
      <c r="E286" s="263" t="s">
        <v>19</v>
      </c>
      <c r="F286" s="264" t="s">
        <v>187</v>
      </c>
      <c r="G286" s="262"/>
      <c r="H286" s="265">
        <v>1.0620000000000001</v>
      </c>
      <c r="I286" s="266"/>
      <c r="J286" s="262"/>
      <c r="K286" s="262"/>
      <c r="L286" s="267"/>
      <c r="M286" s="268"/>
      <c r="N286" s="269"/>
      <c r="O286" s="269"/>
      <c r="P286" s="269"/>
      <c r="Q286" s="269"/>
      <c r="R286" s="269"/>
      <c r="S286" s="269"/>
      <c r="T286" s="270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1" t="s">
        <v>170</v>
      </c>
      <c r="AU286" s="271" t="s">
        <v>84</v>
      </c>
      <c r="AV286" s="16" t="s">
        <v>188</v>
      </c>
      <c r="AW286" s="16" t="s">
        <v>35</v>
      </c>
      <c r="AX286" s="16" t="s">
        <v>74</v>
      </c>
      <c r="AY286" s="271" t="s">
        <v>158</v>
      </c>
    </row>
    <row r="287" s="13" customFormat="1">
      <c r="A287" s="13"/>
      <c r="B287" s="228"/>
      <c r="C287" s="229"/>
      <c r="D287" s="221" t="s">
        <v>170</v>
      </c>
      <c r="E287" s="230" t="s">
        <v>19</v>
      </c>
      <c r="F287" s="231" t="s">
        <v>2048</v>
      </c>
      <c r="G287" s="229"/>
      <c r="H287" s="230" t="s">
        <v>19</v>
      </c>
      <c r="I287" s="232"/>
      <c r="J287" s="229"/>
      <c r="K287" s="229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170</v>
      </c>
      <c r="AU287" s="237" t="s">
        <v>84</v>
      </c>
      <c r="AV287" s="13" t="s">
        <v>82</v>
      </c>
      <c r="AW287" s="13" t="s">
        <v>35</v>
      </c>
      <c r="AX287" s="13" t="s">
        <v>74</v>
      </c>
      <c r="AY287" s="237" t="s">
        <v>158</v>
      </c>
    </row>
    <row r="288" s="14" customFormat="1">
      <c r="A288" s="14"/>
      <c r="B288" s="238"/>
      <c r="C288" s="239"/>
      <c r="D288" s="221" t="s">
        <v>170</v>
      </c>
      <c r="E288" s="240" t="s">
        <v>19</v>
      </c>
      <c r="F288" s="241" t="s">
        <v>2144</v>
      </c>
      <c r="G288" s="239"/>
      <c r="H288" s="242">
        <v>3.6400000000000001</v>
      </c>
      <c r="I288" s="243"/>
      <c r="J288" s="239"/>
      <c r="K288" s="239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170</v>
      </c>
      <c r="AU288" s="248" t="s">
        <v>84</v>
      </c>
      <c r="AV288" s="14" t="s">
        <v>84</v>
      </c>
      <c r="AW288" s="14" t="s">
        <v>35</v>
      </c>
      <c r="AX288" s="14" t="s">
        <v>74</v>
      </c>
      <c r="AY288" s="248" t="s">
        <v>158</v>
      </c>
    </row>
    <row r="289" s="16" customFormat="1">
      <c r="A289" s="16"/>
      <c r="B289" s="261"/>
      <c r="C289" s="262"/>
      <c r="D289" s="221" t="s">
        <v>170</v>
      </c>
      <c r="E289" s="263" t="s">
        <v>19</v>
      </c>
      <c r="F289" s="264" t="s">
        <v>187</v>
      </c>
      <c r="G289" s="262"/>
      <c r="H289" s="265">
        <v>3.6400000000000001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1" t="s">
        <v>170</v>
      </c>
      <c r="AU289" s="271" t="s">
        <v>84</v>
      </c>
      <c r="AV289" s="16" t="s">
        <v>188</v>
      </c>
      <c r="AW289" s="16" t="s">
        <v>35</v>
      </c>
      <c r="AX289" s="16" t="s">
        <v>74</v>
      </c>
      <c r="AY289" s="271" t="s">
        <v>158</v>
      </c>
    </row>
    <row r="290" s="15" customFormat="1">
      <c r="A290" s="15"/>
      <c r="B290" s="249"/>
      <c r="C290" s="250"/>
      <c r="D290" s="221" t="s">
        <v>170</v>
      </c>
      <c r="E290" s="251" t="s">
        <v>19</v>
      </c>
      <c r="F290" s="252" t="s">
        <v>175</v>
      </c>
      <c r="G290" s="250"/>
      <c r="H290" s="253">
        <v>20.606000000000002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9" t="s">
        <v>170</v>
      </c>
      <c r="AU290" s="259" t="s">
        <v>84</v>
      </c>
      <c r="AV290" s="15" t="s">
        <v>165</v>
      </c>
      <c r="AW290" s="15" t="s">
        <v>35</v>
      </c>
      <c r="AX290" s="15" t="s">
        <v>82</v>
      </c>
      <c r="AY290" s="259" t="s">
        <v>158</v>
      </c>
    </row>
    <row r="291" s="2" customFormat="1" ht="16.5" customHeight="1">
      <c r="A291" s="41"/>
      <c r="B291" s="42"/>
      <c r="C291" s="272" t="s">
        <v>301</v>
      </c>
      <c r="D291" s="272" t="s">
        <v>244</v>
      </c>
      <c r="E291" s="273" t="s">
        <v>2124</v>
      </c>
      <c r="F291" s="274" t="s">
        <v>2125</v>
      </c>
      <c r="G291" s="275" t="s">
        <v>224</v>
      </c>
      <c r="H291" s="276">
        <v>41.212000000000003</v>
      </c>
      <c r="I291" s="277"/>
      <c r="J291" s="278">
        <f>ROUND(I291*H291,2)</f>
        <v>0</v>
      </c>
      <c r="K291" s="274" t="s">
        <v>164</v>
      </c>
      <c r="L291" s="279"/>
      <c r="M291" s="280" t="s">
        <v>19</v>
      </c>
      <c r="N291" s="281" t="s">
        <v>45</v>
      </c>
      <c r="O291" s="87"/>
      <c r="P291" s="217">
        <f>O291*H291</f>
        <v>0</v>
      </c>
      <c r="Q291" s="217">
        <v>1</v>
      </c>
      <c r="R291" s="217">
        <f>Q291*H291</f>
        <v>41.212000000000003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228</v>
      </c>
      <c r="AT291" s="219" t="s">
        <v>244</v>
      </c>
      <c r="AU291" s="219" t="s">
        <v>84</v>
      </c>
      <c r="AY291" s="20" t="s">
        <v>158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82</v>
      </c>
      <c r="BK291" s="220">
        <f>ROUND(I291*H291,2)</f>
        <v>0</v>
      </c>
      <c r="BL291" s="20" t="s">
        <v>165</v>
      </c>
      <c r="BM291" s="219" t="s">
        <v>2145</v>
      </c>
    </row>
    <row r="292" s="2" customFormat="1">
      <c r="A292" s="41"/>
      <c r="B292" s="42"/>
      <c r="C292" s="43"/>
      <c r="D292" s="221" t="s">
        <v>167</v>
      </c>
      <c r="E292" s="43"/>
      <c r="F292" s="222" t="s">
        <v>2125</v>
      </c>
      <c r="G292" s="43"/>
      <c r="H292" s="43"/>
      <c r="I292" s="223"/>
      <c r="J292" s="43"/>
      <c r="K292" s="43"/>
      <c r="L292" s="47"/>
      <c r="M292" s="224"/>
      <c r="N292" s="22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167</v>
      </c>
      <c r="AU292" s="20" t="s">
        <v>84</v>
      </c>
    </row>
    <row r="293" s="14" customFormat="1">
      <c r="A293" s="14"/>
      <c r="B293" s="238"/>
      <c r="C293" s="239"/>
      <c r="D293" s="221" t="s">
        <v>170</v>
      </c>
      <c r="E293" s="240" t="s">
        <v>19</v>
      </c>
      <c r="F293" s="241" t="s">
        <v>2146</v>
      </c>
      <c r="G293" s="239"/>
      <c r="H293" s="242">
        <v>41.212000000000003</v>
      </c>
      <c r="I293" s="243"/>
      <c r="J293" s="239"/>
      <c r="K293" s="239"/>
      <c r="L293" s="244"/>
      <c r="M293" s="245"/>
      <c r="N293" s="246"/>
      <c r="O293" s="246"/>
      <c r="P293" s="246"/>
      <c r="Q293" s="246"/>
      <c r="R293" s="246"/>
      <c r="S293" s="246"/>
      <c r="T293" s="24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8" t="s">
        <v>170</v>
      </c>
      <c r="AU293" s="248" t="s">
        <v>84</v>
      </c>
      <c r="AV293" s="14" t="s">
        <v>84</v>
      </c>
      <c r="AW293" s="14" t="s">
        <v>35</v>
      </c>
      <c r="AX293" s="14" t="s">
        <v>82</v>
      </c>
      <c r="AY293" s="248" t="s">
        <v>158</v>
      </c>
    </row>
    <row r="294" s="12" customFormat="1" ht="22.8" customHeight="1">
      <c r="A294" s="12"/>
      <c r="B294" s="192"/>
      <c r="C294" s="193"/>
      <c r="D294" s="194" t="s">
        <v>73</v>
      </c>
      <c r="E294" s="206" t="s">
        <v>165</v>
      </c>
      <c r="F294" s="206" t="s">
        <v>542</v>
      </c>
      <c r="G294" s="193"/>
      <c r="H294" s="193"/>
      <c r="I294" s="196"/>
      <c r="J294" s="207">
        <f>BK294</f>
        <v>0</v>
      </c>
      <c r="K294" s="193"/>
      <c r="L294" s="198"/>
      <c r="M294" s="199"/>
      <c r="N294" s="200"/>
      <c r="O294" s="200"/>
      <c r="P294" s="201">
        <f>SUM(P295:P336)</f>
        <v>0</v>
      </c>
      <c r="Q294" s="200"/>
      <c r="R294" s="201">
        <f>SUM(R295:R336)</f>
        <v>0</v>
      </c>
      <c r="S294" s="200"/>
      <c r="T294" s="202">
        <f>SUM(T295:T336)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3" t="s">
        <v>82</v>
      </c>
      <c r="AT294" s="204" t="s">
        <v>73</v>
      </c>
      <c r="AU294" s="204" t="s">
        <v>82</v>
      </c>
      <c r="AY294" s="203" t="s">
        <v>158</v>
      </c>
      <c r="BK294" s="205">
        <f>SUM(BK295:BK336)</f>
        <v>0</v>
      </c>
    </row>
    <row r="295" s="2" customFormat="1" ht="16.5" customHeight="1">
      <c r="A295" s="41"/>
      <c r="B295" s="42"/>
      <c r="C295" s="208" t="s">
        <v>307</v>
      </c>
      <c r="D295" s="208" t="s">
        <v>160</v>
      </c>
      <c r="E295" s="209" t="s">
        <v>2147</v>
      </c>
      <c r="F295" s="210" t="s">
        <v>2148</v>
      </c>
      <c r="G295" s="211" t="s">
        <v>163</v>
      </c>
      <c r="H295" s="212">
        <v>5.0549999999999997</v>
      </c>
      <c r="I295" s="213"/>
      <c r="J295" s="214">
        <f>ROUND(I295*H295,2)</f>
        <v>0</v>
      </c>
      <c r="K295" s="210" t="s">
        <v>164</v>
      </c>
      <c r="L295" s="47"/>
      <c r="M295" s="215" t="s">
        <v>19</v>
      </c>
      <c r="N295" s="216" t="s">
        <v>45</v>
      </c>
      <c r="O295" s="87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165</v>
      </c>
      <c r="AT295" s="219" t="s">
        <v>160</v>
      </c>
      <c r="AU295" s="219" t="s">
        <v>84</v>
      </c>
      <c r="AY295" s="20" t="s">
        <v>158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82</v>
      </c>
      <c r="BK295" s="220">
        <f>ROUND(I295*H295,2)</f>
        <v>0</v>
      </c>
      <c r="BL295" s="20" t="s">
        <v>165</v>
      </c>
      <c r="BM295" s="219" t="s">
        <v>2149</v>
      </c>
    </row>
    <row r="296" s="2" customFormat="1">
      <c r="A296" s="41"/>
      <c r="B296" s="42"/>
      <c r="C296" s="43"/>
      <c r="D296" s="221" t="s">
        <v>167</v>
      </c>
      <c r="E296" s="43"/>
      <c r="F296" s="222" t="s">
        <v>2148</v>
      </c>
      <c r="G296" s="43"/>
      <c r="H296" s="43"/>
      <c r="I296" s="223"/>
      <c r="J296" s="43"/>
      <c r="K296" s="43"/>
      <c r="L296" s="47"/>
      <c r="M296" s="224"/>
      <c r="N296" s="225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167</v>
      </c>
      <c r="AU296" s="20" t="s">
        <v>84</v>
      </c>
    </row>
    <row r="297" s="2" customFormat="1">
      <c r="A297" s="41"/>
      <c r="B297" s="42"/>
      <c r="C297" s="43"/>
      <c r="D297" s="226" t="s">
        <v>168</v>
      </c>
      <c r="E297" s="43"/>
      <c r="F297" s="227" t="s">
        <v>2150</v>
      </c>
      <c r="G297" s="43"/>
      <c r="H297" s="43"/>
      <c r="I297" s="223"/>
      <c r="J297" s="43"/>
      <c r="K297" s="43"/>
      <c r="L297" s="47"/>
      <c r="M297" s="224"/>
      <c r="N297" s="22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168</v>
      </c>
      <c r="AU297" s="20" t="s">
        <v>84</v>
      </c>
    </row>
    <row r="298" s="13" customFormat="1">
      <c r="A298" s="13"/>
      <c r="B298" s="228"/>
      <c r="C298" s="229"/>
      <c r="D298" s="221" t="s">
        <v>170</v>
      </c>
      <c r="E298" s="230" t="s">
        <v>19</v>
      </c>
      <c r="F298" s="231" t="s">
        <v>2132</v>
      </c>
      <c r="G298" s="229"/>
      <c r="H298" s="230" t="s">
        <v>19</v>
      </c>
      <c r="I298" s="232"/>
      <c r="J298" s="229"/>
      <c r="K298" s="229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170</v>
      </c>
      <c r="AU298" s="237" t="s">
        <v>84</v>
      </c>
      <c r="AV298" s="13" t="s">
        <v>82</v>
      </c>
      <c r="AW298" s="13" t="s">
        <v>35</v>
      </c>
      <c r="AX298" s="13" t="s">
        <v>74</v>
      </c>
      <c r="AY298" s="237" t="s">
        <v>158</v>
      </c>
    </row>
    <row r="299" s="13" customFormat="1">
      <c r="A299" s="13"/>
      <c r="B299" s="228"/>
      <c r="C299" s="229"/>
      <c r="D299" s="221" t="s">
        <v>170</v>
      </c>
      <c r="E299" s="230" t="s">
        <v>19</v>
      </c>
      <c r="F299" s="231" t="s">
        <v>2040</v>
      </c>
      <c r="G299" s="229"/>
      <c r="H299" s="230" t="s">
        <v>19</v>
      </c>
      <c r="I299" s="232"/>
      <c r="J299" s="229"/>
      <c r="K299" s="229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170</v>
      </c>
      <c r="AU299" s="237" t="s">
        <v>84</v>
      </c>
      <c r="AV299" s="13" t="s">
        <v>82</v>
      </c>
      <c r="AW299" s="13" t="s">
        <v>35</v>
      </c>
      <c r="AX299" s="13" t="s">
        <v>74</v>
      </c>
      <c r="AY299" s="237" t="s">
        <v>158</v>
      </c>
    </row>
    <row r="300" s="14" customFormat="1">
      <c r="A300" s="14"/>
      <c r="B300" s="238"/>
      <c r="C300" s="239"/>
      <c r="D300" s="221" t="s">
        <v>170</v>
      </c>
      <c r="E300" s="240" t="s">
        <v>19</v>
      </c>
      <c r="F300" s="241" t="s">
        <v>2151</v>
      </c>
      <c r="G300" s="239"/>
      <c r="H300" s="242">
        <v>0.71999999999999997</v>
      </c>
      <c r="I300" s="243"/>
      <c r="J300" s="239"/>
      <c r="K300" s="239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170</v>
      </c>
      <c r="AU300" s="248" t="s">
        <v>84</v>
      </c>
      <c r="AV300" s="14" t="s">
        <v>84</v>
      </c>
      <c r="AW300" s="14" t="s">
        <v>35</v>
      </c>
      <c r="AX300" s="14" t="s">
        <v>74</v>
      </c>
      <c r="AY300" s="248" t="s">
        <v>158</v>
      </c>
    </row>
    <row r="301" s="16" customFormat="1">
      <c r="A301" s="16"/>
      <c r="B301" s="261"/>
      <c r="C301" s="262"/>
      <c r="D301" s="221" t="s">
        <v>170</v>
      </c>
      <c r="E301" s="263" t="s">
        <v>19</v>
      </c>
      <c r="F301" s="264" t="s">
        <v>187</v>
      </c>
      <c r="G301" s="262"/>
      <c r="H301" s="265">
        <v>0.71999999999999997</v>
      </c>
      <c r="I301" s="266"/>
      <c r="J301" s="262"/>
      <c r="K301" s="262"/>
      <c r="L301" s="267"/>
      <c r="M301" s="268"/>
      <c r="N301" s="269"/>
      <c r="O301" s="269"/>
      <c r="P301" s="269"/>
      <c r="Q301" s="269"/>
      <c r="R301" s="269"/>
      <c r="S301" s="269"/>
      <c r="T301" s="270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1" t="s">
        <v>170</v>
      </c>
      <c r="AU301" s="271" t="s">
        <v>84</v>
      </c>
      <c r="AV301" s="16" t="s">
        <v>188</v>
      </c>
      <c r="AW301" s="16" t="s">
        <v>35</v>
      </c>
      <c r="AX301" s="16" t="s">
        <v>74</v>
      </c>
      <c r="AY301" s="271" t="s">
        <v>158</v>
      </c>
    </row>
    <row r="302" s="13" customFormat="1">
      <c r="A302" s="13"/>
      <c r="B302" s="228"/>
      <c r="C302" s="229"/>
      <c r="D302" s="221" t="s">
        <v>170</v>
      </c>
      <c r="E302" s="230" t="s">
        <v>19</v>
      </c>
      <c r="F302" s="231" t="s">
        <v>2042</v>
      </c>
      <c r="G302" s="229"/>
      <c r="H302" s="230" t="s">
        <v>19</v>
      </c>
      <c r="I302" s="232"/>
      <c r="J302" s="229"/>
      <c r="K302" s="229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170</v>
      </c>
      <c r="AU302" s="237" t="s">
        <v>84</v>
      </c>
      <c r="AV302" s="13" t="s">
        <v>82</v>
      </c>
      <c r="AW302" s="13" t="s">
        <v>35</v>
      </c>
      <c r="AX302" s="13" t="s">
        <v>74</v>
      </c>
      <c r="AY302" s="237" t="s">
        <v>158</v>
      </c>
    </row>
    <row r="303" s="14" customFormat="1">
      <c r="A303" s="14"/>
      <c r="B303" s="238"/>
      <c r="C303" s="239"/>
      <c r="D303" s="221" t="s">
        <v>170</v>
      </c>
      <c r="E303" s="240" t="s">
        <v>19</v>
      </c>
      <c r="F303" s="241" t="s">
        <v>2152</v>
      </c>
      <c r="G303" s="239"/>
      <c r="H303" s="242">
        <v>0.23999999999999999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170</v>
      </c>
      <c r="AU303" s="248" t="s">
        <v>84</v>
      </c>
      <c r="AV303" s="14" t="s">
        <v>84</v>
      </c>
      <c r="AW303" s="14" t="s">
        <v>35</v>
      </c>
      <c r="AX303" s="14" t="s">
        <v>74</v>
      </c>
      <c r="AY303" s="248" t="s">
        <v>158</v>
      </c>
    </row>
    <row r="304" s="16" customFormat="1">
      <c r="A304" s="16"/>
      <c r="B304" s="261"/>
      <c r="C304" s="262"/>
      <c r="D304" s="221" t="s">
        <v>170</v>
      </c>
      <c r="E304" s="263" t="s">
        <v>19</v>
      </c>
      <c r="F304" s="264" t="s">
        <v>187</v>
      </c>
      <c r="G304" s="262"/>
      <c r="H304" s="265">
        <v>0.23999999999999999</v>
      </c>
      <c r="I304" s="266"/>
      <c r="J304" s="262"/>
      <c r="K304" s="262"/>
      <c r="L304" s="267"/>
      <c r="M304" s="268"/>
      <c r="N304" s="269"/>
      <c r="O304" s="269"/>
      <c r="P304" s="269"/>
      <c r="Q304" s="269"/>
      <c r="R304" s="269"/>
      <c r="S304" s="269"/>
      <c r="T304" s="270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1" t="s">
        <v>170</v>
      </c>
      <c r="AU304" s="271" t="s">
        <v>84</v>
      </c>
      <c r="AV304" s="16" t="s">
        <v>188</v>
      </c>
      <c r="AW304" s="16" t="s">
        <v>35</v>
      </c>
      <c r="AX304" s="16" t="s">
        <v>74</v>
      </c>
      <c r="AY304" s="271" t="s">
        <v>158</v>
      </c>
    </row>
    <row r="305" s="13" customFormat="1">
      <c r="A305" s="13"/>
      <c r="B305" s="228"/>
      <c r="C305" s="229"/>
      <c r="D305" s="221" t="s">
        <v>170</v>
      </c>
      <c r="E305" s="230" t="s">
        <v>19</v>
      </c>
      <c r="F305" s="231" t="s">
        <v>2044</v>
      </c>
      <c r="G305" s="229"/>
      <c r="H305" s="230" t="s">
        <v>19</v>
      </c>
      <c r="I305" s="232"/>
      <c r="J305" s="229"/>
      <c r="K305" s="229"/>
      <c r="L305" s="233"/>
      <c r="M305" s="234"/>
      <c r="N305" s="235"/>
      <c r="O305" s="235"/>
      <c r="P305" s="235"/>
      <c r="Q305" s="235"/>
      <c r="R305" s="235"/>
      <c r="S305" s="235"/>
      <c r="T305" s="23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7" t="s">
        <v>170</v>
      </c>
      <c r="AU305" s="237" t="s">
        <v>84</v>
      </c>
      <c r="AV305" s="13" t="s">
        <v>82</v>
      </c>
      <c r="AW305" s="13" t="s">
        <v>35</v>
      </c>
      <c r="AX305" s="13" t="s">
        <v>74</v>
      </c>
      <c r="AY305" s="237" t="s">
        <v>158</v>
      </c>
    </row>
    <row r="306" s="14" customFormat="1">
      <c r="A306" s="14"/>
      <c r="B306" s="238"/>
      <c r="C306" s="239"/>
      <c r="D306" s="221" t="s">
        <v>170</v>
      </c>
      <c r="E306" s="240" t="s">
        <v>19</v>
      </c>
      <c r="F306" s="241" t="s">
        <v>2153</v>
      </c>
      <c r="G306" s="239"/>
      <c r="H306" s="242">
        <v>0.32000000000000001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8" t="s">
        <v>170</v>
      </c>
      <c r="AU306" s="248" t="s">
        <v>84</v>
      </c>
      <c r="AV306" s="14" t="s">
        <v>84</v>
      </c>
      <c r="AW306" s="14" t="s">
        <v>35</v>
      </c>
      <c r="AX306" s="14" t="s">
        <v>74</v>
      </c>
      <c r="AY306" s="248" t="s">
        <v>158</v>
      </c>
    </row>
    <row r="307" s="16" customFormat="1">
      <c r="A307" s="16"/>
      <c r="B307" s="261"/>
      <c r="C307" s="262"/>
      <c r="D307" s="221" t="s">
        <v>170</v>
      </c>
      <c r="E307" s="263" t="s">
        <v>19</v>
      </c>
      <c r="F307" s="264" t="s">
        <v>187</v>
      </c>
      <c r="G307" s="262"/>
      <c r="H307" s="265">
        <v>0.32000000000000001</v>
      </c>
      <c r="I307" s="266"/>
      <c r="J307" s="262"/>
      <c r="K307" s="262"/>
      <c r="L307" s="267"/>
      <c r="M307" s="268"/>
      <c r="N307" s="269"/>
      <c r="O307" s="269"/>
      <c r="P307" s="269"/>
      <c r="Q307" s="269"/>
      <c r="R307" s="269"/>
      <c r="S307" s="269"/>
      <c r="T307" s="270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1" t="s">
        <v>170</v>
      </c>
      <c r="AU307" s="271" t="s">
        <v>84</v>
      </c>
      <c r="AV307" s="16" t="s">
        <v>188</v>
      </c>
      <c r="AW307" s="16" t="s">
        <v>35</v>
      </c>
      <c r="AX307" s="16" t="s">
        <v>74</v>
      </c>
      <c r="AY307" s="271" t="s">
        <v>158</v>
      </c>
    </row>
    <row r="308" s="13" customFormat="1">
      <c r="A308" s="13"/>
      <c r="B308" s="228"/>
      <c r="C308" s="229"/>
      <c r="D308" s="221" t="s">
        <v>170</v>
      </c>
      <c r="E308" s="230" t="s">
        <v>19</v>
      </c>
      <c r="F308" s="231" t="s">
        <v>2046</v>
      </c>
      <c r="G308" s="229"/>
      <c r="H308" s="230" t="s">
        <v>19</v>
      </c>
      <c r="I308" s="232"/>
      <c r="J308" s="229"/>
      <c r="K308" s="229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170</v>
      </c>
      <c r="AU308" s="237" t="s">
        <v>84</v>
      </c>
      <c r="AV308" s="13" t="s">
        <v>82</v>
      </c>
      <c r="AW308" s="13" t="s">
        <v>35</v>
      </c>
      <c r="AX308" s="13" t="s">
        <v>74</v>
      </c>
      <c r="AY308" s="237" t="s">
        <v>158</v>
      </c>
    </row>
    <row r="309" s="14" customFormat="1">
      <c r="A309" s="14"/>
      <c r="B309" s="238"/>
      <c r="C309" s="239"/>
      <c r="D309" s="221" t="s">
        <v>170</v>
      </c>
      <c r="E309" s="240" t="s">
        <v>19</v>
      </c>
      <c r="F309" s="241" t="s">
        <v>2154</v>
      </c>
      <c r="G309" s="239"/>
      <c r="H309" s="242">
        <v>0.44</v>
      </c>
      <c r="I309" s="243"/>
      <c r="J309" s="239"/>
      <c r="K309" s="239"/>
      <c r="L309" s="244"/>
      <c r="M309" s="245"/>
      <c r="N309" s="246"/>
      <c r="O309" s="246"/>
      <c r="P309" s="246"/>
      <c r="Q309" s="246"/>
      <c r="R309" s="246"/>
      <c r="S309" s="246"/>
      <c r="T309" s="24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8" t="s">
        <v>170</v>
      </c>
      <c r="AU309" s="248" t="s">
        <v>84</v>
      </c>
      <c r="AV309" s="14" t="s">
        <v>84</v>
      </c>
      <c r="AW309" s="14" t="s">
        <v>35</v>
      </c>
      <c r="AX309" s="14" t="s">
        <v>74</v>
      </c>
      <c r="AY309" s="248" t="s">
        <v>158</v>
      </c>
    </row>
    <row r="310" s="16" customFormat="1">
      <c r="A310" s="16"/>
      <c r="B310" s="261"/>
      <c r="C310" s="262"/>
      <c r="D310" s="221" t="s">
        <v>170</v>
      </c>
      <c r="E310" s="263" t="s">
        <v>19</v>
      </c>
      <c r="F310" s="264" t="s">
        <v>187</v>
      </c>
      <c r="G310" s="262"/>
      <c r="H310" s="265">
        <v>0.44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1" t="s">
        <v>170</v>
      </c>
      <c r="AU310" s="271" t="s">
        <v>84</v>
      </c>
      <c r="AV310" s="16" t="s">
        <v>188</v>
      </c>
      <c r="AW310" s="16" t="s">
        <v>35</v>
      </c>
      <c r="AX310" s="16" t="s">
        <v>74</v>
      </c>
      <c r="AY310" s="271" t="s">
        <v>158</v>
      </c>
    </row>
    <row r="311" s="13" customFormat="1">
      <c r="A311" s="13"/>
      <c r="B311" s="228"/>
      <c r="C311" s="229"/>
      <c r="D311" s="221" t="s">
        <v>170</v>
      </c>
      <c r="E311" s="230" t="s">
        <v>19</v>
      </c>
      <c r="F311" s="231" t="s">
        <v>2055</v>
      </c>
      <c r="G311" s="229"/>
      <c r="H311" s="230" t="s">
        <v>19</v>
      </c>
      <c r="I311" s="232"/>
      <c r="J311" s="229"/>
      <c r="K311" s="229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170</v>
      </c>
      <c r="AU311" s="237" t="s">
        <v>84</v>
      </c>
      <c r="AV311" s="13" t="s">
        <v>82</v>
      </c>
      <c r="AW311" s="13" t="s">
        <v>35</v>
      </c>
      <c r="AX311" s="13" t="s">
        <v>74</v>
      </c>
      <c r="AY311" s="237" t="s">
        <v>158</v>
      </c>
    </row>
    <row r="312" s="14" customFormat="1">
      <c r="A312" s="14"/>
      <c r="B312" s="238"/>
      <c r="C312" s="239"/>
      <c r="D312" s="221" t="s">
        <v>170</v>
      </c>
      <c r="E312" s="240" t="s">
        <v>19</v>
      </c>
      <c r="F312" s="241" t="s">
        <v>2155</v>
      </c>
      <c r="G312" s="239"/>
      <c r="H312" s="242">
        <v>0.40000000000000002</v>
      </c>
      <c r="I312" s="243"/>
      <c r="J312" s="239"/>
      <c r="K312" s="239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170</v>
      </c>
      <c r="AU312" s="248" t="s">
        <v>84</v>
      </c>
      <c r="AV312" s="14" t="s">
        <v>84</v>
      </c>
      <c r="AW312" s="14" t="s">
        <v>35</v>
      </c>
      <c r="AX312" s="14" t="s">
        <v>74</v>
      </c>
      <c r="AY312" s="248" t="s">
        <v>158</v>
      </c>
    </row>
    <row r="313" s="16" customFormat="1">
      <c r="A313" s="16"/>
      <c r="B313" s="261"/>
      <c r="C313" s="262"/>
      <c r="D313" s="221" t="s">
        <v>170</v>
      </c>
      <c r="E313" s="263" t="s">
        <v>19</v>
      </c>
      <c r="F313" s="264" t="s">
        <v>187</v>
      </c>
      <c r="G313" s="262"/>
      <c r="H313" s="265">
        <v>0.40000000000000002</v>
      </c>
      <c r="I313" s="266"/>
      <c r="J313" s="262"/>
      <c r="K313" s="262"/>
      <c r="L313" s="267"/>
      <c r="M313" s="268"/>
      <c r="N313" s="269"/>
      <c r="O313" s="269"/>
      <c r="P313" s="269"/>
      <c r="Q313" s="269"/>
      <c r="R313" s="269"/>
      <c r="S313" s="269"/>
      <c r="T313" s="270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1" t="s">
        <v>170</v>
      </c>
      <c r="AU313" s="271" t="s">
        <v>84</v>
      </c>
      <c r="AV313" s="16" t="s">
        <v>188</v>
      </c>
      <c r="AW313" s="16" t="s">
        <v>35</v>
      </c>
      <c r="AX313" s="16" t="s">
        <v>74</v>
      </c>
      <c r="AY313" s="271" t="s">
        <v>158</v>
      </c>
    </row>
    <row r="314" s="13" customFormat="1">
      <c r="A314" s="13"/>
      <c r="B314" s="228"/>
      <c r="C314" s="229"/>
      <c r="D314" s="221" t="s">
        <v>170</v>
      </c>
      <c r="E314" s="230" t="s">
        <v>19</v>
      </c>
      <c r="F314" s="231" t="s">
        <v>2064</v>
      </c>
      <c r="G314" s="229"/>
      <c r="H314" s="230" t="s">
        <v>19</v>
      </c>
      <c r="I314" s="232"/>
      <c r="J314" s="229"/>
      <c r="K314" s="229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170</v>
      </c>
      <c r="AU314" s="237" t="s">
        <v>84</v>
      </c>
      <c r="AV314" s="13" t="s">
        <v>82</v>
      </c>
      <c r="AW314" s="13" t="s">
        <v>35</v>
      </c>
      <c r="AX314" s="13" t="s">
        <v>74</v>
      </c>
      <c r="AY314" s="237" t="s">
        <v>158</v>
      </c>
    </row>
    <row r="315" s="14" customFormat="1">
      <c r="A315" s="14"/>
      <c r="B315" s="238"/>
      <c r="C315" s="239"/>
      <c r="D315" s="221" t="s">
        <v>170</v>
      </c>
      <c r="E315" s="240" t="s">
        <v>19</v>
      </c>
      <c r="F315" s="241" t="s">
        <v>2156</v>
      </c>
      <c r="G315" s="239"/>
      <c r="H315" s="242">
        <v>0.58499999999999996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170</v>
      </c>
      <c r="AU315" s="248" t="s">
        <v>84</v>
      </c>
      <c r="AV315" s="14" t="s">
        <v>84</v>
      </c>
      <c r="AW315" s="14" t="s">
        <v>35</v>
      </c>
      <c r="AX315" s="14" t="s">
        <v>74</v>
      </c>
      <c r="AY315" s="248" t="s">
        <v>158</v>
      </c>
    </row>
    <row r="316" s="16" customFormat="1">
      <c r="A316" s="16"/>
      <c r="B316" s="261"/>
      <c r="C316" s="262"/>
      <c r="D316" s="221" t="s">
        <v>170</v>
      </c>
      <c r="E316" s="263" t="s">
        <v>19</v>
      </c>
      <c r="F316" s="264" t="s">
        <v>187</v>
      </c>
      <c r="G316" s="262"/>
      <c r="H316" s="265">
        <v>0.58499999999999996</v>
      </c>
      <c r="I316" s="266"/>
      <c r="J316" s="262"/>
      <c r="K316" s="262"/>
      <c r="L316" s="267"/>
      <c r="M316" s="268"/>
      <c r="N316" s="269"/>
      <c r="O316" s="269"/>
      <c r="P316" s="269"/>
      <c r="Q316" s="269"/>
      <c r="R316" s="269"/>
      <c r="S316" s="269"/>
      <c r="T316" s="270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1" t="s">
        <v>170</v>
      </c>
      <c r="AU316" s="271" t="s">
        <v>84</v>
      </c>
      <c r="AV316" s="16" t="s">
        <v>188</v>
      </c>
      <c r="AW316" s="16" t="s">
        <v>35</v>
      </c>
      <c r="AX316" s="16" t="s">
        <v>74</v>
      </c>
      <c r="AY316" s="271" t="s">
        <v>158</v>
      </c>
    </row>
    <row r="317" s="13" customFormat="1">
      <c r="A317" s="13"/>
      <c r="B317" s="228"/>
      <c r="C317" s="229"/>
      <c r="D317" s="221" t="s">
        <v>170</v>
      </c>
      <c r="E317" s="230" t="s">
        <v>19</v>
      </c>
      <c r="F317" s="231" t="s">
        <v>2066</v>
      </c>
      <c r="G317" s="229"/>
      <c r="H317" s="230" t="s">
        <v>19</v>
      </c>
      <c r="I317" s="232"/>
      <c r="J317" s="229"/>
      <c r="K317" s="229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170</v>
      </c>
      <c r="AU317" s="237" t="s">
        <v>84</v>
      </c>
      <c r="AV317" s="13" t="s">
        <v>82</v>
      </c>
      <c r="AW317" s="13" t="s">
        <v>35</v>
      </c>
      <c r="AX317" s="13" t="s">
        <v>74</v>
      </c>
      <c r="AY317" s="237" t="s">
        <v>158</v>
      </c>
    </row>
    <row r="318" s="14" customFormat="1">
      <c r="A318" s="14"/>
      <c r="B318" s="238"/>
      <c r="C318" s="239"/>
      <c r="D318" s="221" t="s">
        <v>170</v>
      </c>
      <c r="E318" s="240" t="s">
        <v>19</v>
      </c>
      <c r="F318" s="241" t="s">
        <v>2157</v>
      </c>
      <c r="G318" s="239"/>
      <c r="H318" s="242">
        <v>0.54000000000000004</v>
      </c>
      <c r="I318" s="243"/>
      <c r="J318" s="239"/>
      <c r="K318" s="239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170</v>
      </c>
      <c r="AU318" s="248" t="s">
        <v>84</v>
      </c>
      <c r="AV318" s="14" t="s">
        <v>84</v>
      </c>
      <c r="AW318" s="14" t="s">
        <v>35</v>
      </c>
      <c r="AX318" s="14" t="s">
        <v>74</v>
      </c>
      <c r="AY318" s="248" t="s">
        <v>158</v>
      </c>
    </row>
    <row r="319" s="16" customFormat="1">
      <c r="A319" s="16"/>
      <c r="B319" s="261"/>
      <c r="C319" s="262"/>
      <c r="D319" s="221" t="s">
        <v>170</v>
      </c>
      <c r="E319" s="263" t="s">
        <v>19</v>
      </c>
      <c r="F319" s="264" t="s">
        <v>187</v>
      </c>
      <c r="G319" s="262"/>
      <c r="H319" s="265">
        <v>0.54000000000000004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71" t="s">
        <v>170</v>
      </c>
      <c r="AU319" s="271" t="s">
        <v>84</v>
      </c>
      <c r="AV319" s="16" t="s">
        <v>188</v>
      </c>
      <c r="AW319" s="16" t="s">
        <v>35</v>
      </c>
      <c r="AX319" s="16" t="s">
        <v>74</v>
      </c>
      <c r="AY319" s="271" t="s">
        <v>158</v>
      </c>
    </row>
    <row r="320" s="13" customFormat="1">
      <c r="A320" s="13"/>
      <c r="B320" s="228"/>
      <c r="C320" s="229"/>
      <c r="D320" s="221" t="s">
        <v>170</v>
      </c>
      <c r="E320" s="230" t="s">
        <v>19</v>
      </c>
      <c r="F320" s="231" t="s">
        <v>2068</v>
      </c>
      <c r="G320" s="229"/>
      <c r="H320" s="230" t="s">
        <v>19</v>
      </c>
      <c r="I320" s="232"/>
      <c r="J320" s="229"/>
      <c r="K320" s="229"/>
      <c r="L320" s="233"/>
      <c r="M320" s="234"/>
      <c r="N320" s="235"/>
      <c r="O320" s="235"/>
      <c r="P320" s="235"/>
      <c r="Q320" s="235"/>
      <c r="R320" s="235"/>
      <c r="S320" s="235"/>
      <c r="T320" s="23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7" t="s">
        <v>170</v>
      </c>
      <c r="AU320" s="237" t="s">
        <v>84</v>
      </c>
      <c r="AV320" s="13" t="s">
        <v>82</v>
      </c>
      <c r="AW320" s="13" t="s">
        <v>35</v>
      </c>
      <c r="AX320" s="13" t="s">
        <v>74</v>
      </c>
      <c r="AY320" s="237" t="s">
        <v>158</v>
      </c>
    </row>
    <row r="321" s="14" customFormat="1">
      <c r="A321" s="14"/>
      <c r="B321" s="238"/>
      <c r="C321" s="239"/>
      <c r="D321" s="221" t="s">
        <v>170</v>
      </c>
      <c r="E321" s="240" t="s">
        <v>19</v>
      </c>
      <c r="F321" s="241" t="s">
        <v>2158</v>
      </c>
      <c r="G321" s="239"/>
      <c r="H321" s="242">
        <v>0.45000000000000001</v>
      </c>
      <c r="I321" s="243"/>
      <c r="J321" s="239"/>
      <c r="K321" s="239"/>
      <c r="L321" s="244"/>
      <c r="M321" s="245"/>
      <c r="N321" s="246"/>
      <c r="O321" s="246"/>
      <c r="P321" s="246"/>
      <c r="Q321" s="246"/>
      <c r="R321" s="246"/>
      <c r="S321" s="246"/>
      <c r="T321" s="24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8" t="s">
        <v>170</v>
      </c>
      <c r="AU321" s="248" t="s">
        <v>84</v>
      </c>
      <c r="AV321" s="14" t="s">
        <v>84</v>
      </c>
      <c r="AW321" s="14" t="s">
        <v>35</v>
      </c>
      <c r="AX321" s="14" t="s">
        <v>74</v>
      </c>
      <c r="AY321" s="248" t="s">
        <v>158</v>
      </c>
    </row>
    <row r="322" s="16" customFormat="1">
      <c r="A322" s="16"/>
      <c r="B322" s="261"/>
      <c r="C322" s="262"/>
      <c r="D322" s="221" t="s">
        <v>170</v>
      </c>
      <c r="E322" s="263" t="s">
        <v>19</v>
      </c>
      <c r="F322" s="264" t="s">
        <v>187</v>
      </c>
      <c r="G322" s="262"/>
      <c r="H322" s="265">
        <v>0.45000000000000001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1" t="s">
        <v>170</v>
      </c>
      <c r="AU322" s="271" t="s">
        <v>84</v>
      </c>
      <c r="AV322" s="16" t="s">
        <v>188</v>
      </c>
      <c r="AW322" s="16" t="s">
        <v>35</v>
      </c>
      <c r="AX322" s="16" t="s">
        <v>74</v>
      </c>
      <c r="AY322" s="271" t="s">
        <v>158</v>
      </c>
    </row>
    <row r="323" s="13" customFormat="1">
      <c r="A323" s="13"/>
      <c r="B323" s="228"/>
      <c r="C323" s="229"/>
      <c r="D323" s="221" t="s">
        <v>170</v>
      </c>
      <c r="E323" s="230" t="s">
        <v>19</v>
      </c>
      <c r="F323" s="231" t="s">
        <v>2057</v>
      </c>
      <c r="G323" s="229"/>
      <c r="H323" s="230" t="s">
        <v>19</v>
      </c>
      <c r="I323" s="232"/>
      <c r="J323" s="229"/>
      <c r="K323" s="229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170</v>
      </c>
      <c r="AU323" s="237" t="s">
        <v>84</v>
      </c>
      <c r="AV323" s="13" t="s">
        <v>82</v>
      </c>
      <c r="AW323" s="13" t="s">
        <v>35</v>
      </c>
      <c r="AX323" s="13" t="s">
        <v>74</v>
      </c>
      <c r="AY323" s="237" t="s">
        <v>158</v>
      </c>
    </row>
    <row r="324" s="14" customFormat="1">
      <c r="A324" s="14"/>
      <c r="B324" s="238"/>
      <c r="C324" s="239"/>
      <c r="D324" s="221" t="s">
        <v>170</v>
      </c>
      <c r="E324" s="240" t="s">
        <v>19</v>
      </c>
      <c r="F324" s="241" t="s">
        <v>2153</v>
      </c>
      <c r="G324" s="239"/>
      <c r="H324" s="242">
        <v>0.32000000000000001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170</v>
      </c>
      <c r="AU324" s="248" t="s">
        <v>84</v>
      </c>
      <c r="AV324" s="14" t="s">
        <v>84</v>
      </c>
      <c r="AW324" s="14" t="s">
        <v>35</v>
      </c>
      <c r="AX324" s="14" t="s">
        <v>74</v>
      </c>
      <c r="AY324" s="248" t="s">
        <v>158</v>
      </c>
    </row>
    <row r="325" s="16" customFormat="1">
      <c r="A325" s="16"/>
      <c r="B325" s="261"/>
      <c r="C325" s="262"/>
      <c r="D325" s="221" t="s">
        <v>170</v>
      </c>
      <c r="E325" s="263" t="s">
        <v>19</v>
      </c>
      <c r="F325" s="264" t="s">
        <v>187</v>
      </c>
      <c r="G325" s="262"/>
      <c r="H325" s="265">
        <v>0.32000000000000001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1" t="s">
        <v>170</v>
      </c>
      <c r="AU325" s="271" t="s">
        <v>84</v>
      </c>
      <c r="AV325" s="16" t="s">
        <v>188</v>
      </c>
      <c r="AW325" s="16" t="s">
        <v>35</v>
      </c>
      <c r="AX325" s="16" t="s">
        <v>74</v>
      </c>
      <c r="AY325" s="271" t="s">
        <v>158</v>
      </c>
    </row>
    <row r="326" s="13" customFormat="1">
      <c r="A326" s="13"/>
      <c r="B326" s="228"/>
      <c r="C326" s="229"/>
      <c r="D326" s="221" t="s">
        <v>170</v>
      </c>
      <c r="E326" s="230" t="s">
        <v>19</v>
      </c>
      <c r="F326" s="231" t="s">
        <v>2048</v>
      </c>
      <c r="G326" s="229"/>
      <c r="H326" s="230" t="s">
        <v>19</v>
      </c>
      <c r="I326" s="232"/>
      <c r="J326" s="229"/>
      <c r="K326" s="229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170</v>
      </c>
      <c r="AU326" s="237" t="s">
        <v>84</v>
      </c>
      <c r="AV326" s="13" t="s">
        <v>82</v>
      </c>
      <c r="AW326" s="13" t="s">
        <v>35</v>
      </c>
      <c r="AX326" s="13" t="s">
        <v>74</v>
      </c>
      <c r="AY326" s="237" t="s">
        <v>158</v>
      </c>
    </row>
    <row r="327" s="14" customFormat="1">
      <c r="A327" s="14"/>
      <c r="B327" s="238"/>
      <c r="C327" s="239"/>
      <c r="D327" s="221" t="s">
        <v>170</v>
      </c>
      <c r="E327" s="240" t="s">
        <v>19</v>
      </c>
      <c r="F327" s="241" t="s">
        <v>2159</v>
      </c>
      <c r="G327" s="239"/>
      <c r="H327" s="242">
        <v>1.04</v>
      </c>
      <c r="I327" s="243"/>
      <c r="J327" s="239"/>
      <c r="K327" s="239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170</v>
      </c>
      <c r="AU327" s="248" t="s">
        <v>84</v>
      </c>
      <c r="AV327" s="14" t="s">
        <v>84</v>
      </c>
      <c r="AW327" s="14" t="s">
        <v>35</v>
      </c>
      <c r="AX327" s="14" t="s">
        <v>74</v>
      </c>
      <c r="AY327" s="248" t="s">
        <v>158</v>
      </c>
    </row>
    <row r="328" s="16" customFormat="1">
      <c r="A328" s="16"/>
      <c r="B328" s="261"/>
      <c r="C328" s="262"/>
      <c r="D328" s="221" t="s">
        <v>170</v>
      </c>
      <c r="E328" s="263" t="s">
        <v>19</v>
      </c>
      <c r="F328" s="264" t="s">
        <v>187</v>
      </c>
      <c r="G328" s="262"/>
      <c r="H328" s="265">
        <v>1.04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1" t="s">
        <v>170</v>
      </c>
      <c r="AU328" s="271" t="s">
        <v>84</v>
      </c>
      <c r="AV328" s="16" t="s">
        <v>188</v>
      </c>
      <c r="AW328" s="16" t="s">
        <v>35</v>
      </c>
      <c r="AX328" s="16" t="s">
        <v>74</v>
      </c>
      <c r="AY328" s="271" t="s">
        <v>158</v>
      </c>
    </row>
    <row r="329" s="15" customFormat="1">
      <c r="A329" s="15"/>
      <c r="B329" s="249"/>
      <c r="C329" s="250"/>
      <c r="D329" s="221" t="s">
        <v>170</v>
      </c>
      <c r="E329" s="251" t="s">
        <v>19</v>
      </c>
      <c r="F329" s="252" t="s">
        <v>175</v>
      </c>
      <c r="G329" s="250"/>
      <c r="H329" s="253">
        <v>5.0550000000000006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9" t="s">
        <v>170</v>
      </c>
      <c r="AU329" s="259" t="s">
        <v>84</v>
      </c>
      <c r="AV329" s="15" t="s">
        <v>165</v>
      </c>
      <c r="AW329" s="15" t="s">
        <v>35</v>
      </c>
      <c r="AX329" s="15" t="s">
        <v>82</v>
      </c>
      <c r="AY329" s="259" t="s">
        <v>158</v>
      </c>
    </row>
    <row r="330" s="2" customFormat="1" ht="16.5" customHeight="1">
      <c r="A330" s="41"/>
      <c r="B330" s="42"/>
      <c r="C330" s="208" t="s">
        <v>313</v>
      </c>
      <c r="D330" s="208" t="s">
        <v>160</v>
      </c>
      <c r="E330" s="209" t="s">
        <v>2147</v>
      </c>
      <c r="F330" s="210" t="s">
        <v>2148</v>
      </c>
      <c r="G330" s="211" t="s">
        <v>163</v>
      </c>
      <c r="H330" s="212">
        <v>5.7000000000000002</v>
      </c>
      <c r="I330" s="213"/>
      <c r="J330" s="214">
        <f>ROUND(I330*H330,2)</f>
        <v>0</v>
      </c>
      <c r="K330" s="210" t="s">
        <v>164</v>
      </c>
      <c r="L330" s="47"/>
      <c r="M330" s="215" t="s">
        <v>19</v>
      </c>
      <c r="N330" s="216" t="s">
        <v>45</v>
      </c>
      <c r="O330" s="87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165</v>
      </c>
      <c r="AT330" s="219" t="s">
        <v>160</v>
      </c>
      <c r="AU330" s="219" t="s">
        <v>84</v>
      </c>
      <c r="AY330" s="20" t="s">
        <v>158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82</v>
      </c>
      <c r="BK330" s="220">
        <f>ROUND(I330*H330,2)</f>
        <v>0</v>
      </c>
      <c r="BL330" s="20" t="s">
        <v>165</v>
      </c>
      <c r="BM330" s="219" t="s">
        <v>2160</v>
      </c>
    </row>
    <row r="331" s="2" customFormat="1">
      <c r="A331" s="41"/>
      <c r="B331" s="42"/>
      <c r="C331" s="43"/>
      <c r="D331" s="221" t="s">
        <v>167</v>
      </c>
      <c r="E331" s="43"/>
      <c r="F331" s="222" t="s">
        <v>2148</v>
      </c>
      <c r="G331" s="43"/>
      <c r="H331" s="43"/>
      <c r="I331" s="223"/>
      <c r="J331" s="43"/>
      <c r="K331" s="43"/>
      <c r="L331" s="47"/>
      <c r="M331" s="224"/>
      <c r="N331" s="225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167</v>
      </c>
      <c r="AU331" s="20" t="s">
        <v>84</v>
      </c>
    </row>
    <row r="332" s="2" customFormat="1">
      <c r="A332" s="41"/>
      <c r="B332" s="42"/>
      <c r="C332" s="43"/>
      <c r="D332" s="226" t="s">
        <v>168</v>
      </c>
      <c r="E332" s="43"/>
      <c r="F332" s="227" t="s">
        <v>2150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168</v>
      </c>
      <c r="AU332" s="20" t="s">
        <v>84</v>
      </c>
    </row>
    <row r="333" s="13" customFormat="1">
      <c r="A333" s="13"/>
      <c r="B333" s="228"/>
      <c r="C333" s="229"/>
      <c r="D333" s="221" t="s">
        <v>170</v>
      </c>
      <c r="E333" s="230" t="s">
        <v>19</v>
      </c>
      <c r="F333" s="231" t="s">
        <v>2063</v>
      </c>
      <c r="G333" s="229"/>
      <c r="H333" s="230" t="s">
        <v>19</v>
      </c>
      <c r="I333" s="232"/>
      <c r="J333" s="229"/>
      <c r="K333" s="229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170</v>
      </c>
      <c r="AU333" s="237" t="s">
        <v>84</v>
      </c>
      <c r="AV333" s="13" t="s">
        <v>82</v>
      </c>
      <c r="AW333" s="13" t="s">
        <v>35</v>
      </c>
      <c r="AX333" s="13" t="s">
        <v>74</v>
      </c>
      <c r="AY333" s="237" t="s">
        <v>158</v>
      </c>
    </row>
    <row r="334" s="13" customFormat="1">
      <c r="A334" s="13"/>
      <c r="B334" s="228"/>
      <c r="C334" s="229"/>
      <c r="D334" s="221" t="s">
        <v>170</v>
      </c>
      <c r="E334" s="230" t="s">
        <v>19</v>
      </c>
      <c r="F334" s="231" t="s">
        <v>2071</v>
      </c>
      <c r="G334" s="229"/>
      <c r="H334" s="230" t="s">
        <v>19</v>
      </c>
      <c r="I334" s="232"/>
      <c r="J334" s="229"/>
      <c r="K334" s="229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170</v>
      </c>
      <c r="AU334" s="237" t="s">
        <v>84</v>
      </c>
      <c r="AV334" s="13" t="s">
        <v>82</v>
      </c>
      <c r="AW334" s="13" t="s">
        <v>35</v>
      </c>
      <c r="AX334" s="13" t="s">
        <v>74</v>
      </c>
      <c r="AY334" s="237" t="s">
        <v>158</v>
      </c>
    </row>
    <row r="335" s="14" customFormat="1">
      <c r="A335" s="14"/>
      <c r="B335" s="238"/>
      <c r="C335" s="239"/>
      <c r="D335" s="221" t="s">
        <v>170</v>
      </c>
      <c r="E335" s="240" t="s">
        <v>19</v>
      </c>
      <c r="F335" s="241" t="s">
        <v>2161</v>
      </c>
      <c r="G335" s="239"/>
      <c r="H335" s="242">
        <v>5.7000000000000002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170</v>
      </c>
      <c r="AU335" s="248" t="s">
        <v>84</v>
      </c>
      <c r="AV335" s="14" t="s">
        <v>84</v>
      </c>
      <c r="AW335" s="14" t="s">
        <v>35</v>
      </c>
      <c r="AX335" s="14" t="s">
        <v>74</v>
      </c>
      <c r="AY335" s="248" t="s">
        <v>158</v>
      </c>
    </row>
    <row r="336" s="15" customFormat="1">
      <c r="A336" s="15"/>
      <c r="B336" s="249"/>
      <c r="C336" s="250"/>
      <c r="D336" s="221" t="s">
        <v>170</v>
      </c>
      <c r="E336" s="251" t="s">
        <v>19</v>
      </c>
      <c r="F336" s="252" t="s">
        <v>175</v>
      </c>
      <c r="G336" s="250"/>
      <c r="H336" s="253">
        <v>5.7000000000000002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9" t="s">
        <v>170</v>
      </c>
      <c r="AU336" s="259" t="s">
        <v>84</v>
      </c>
      <c r="AV336" s="15" t="s">
        <v>165</v>
      </c>
      <c r="AW336" s="15" t="s">
        <v>35</v>
      </c>
      <c r="AX336" s="15" t="s">
        <v>82</v>
      </c>
      <c r="AY336" s="259" t="s">
        <v>158</v>
      </c>
    </row>
    <row r="337" s="12" customFormat="1" ht="22.8" customHeight="1">
      <c r="A337" s="12"/>
      <c r="B337" s="192"/>
      <c r="C337" s="193"/>
      <c r="D337" s="194" t="s">
        <v>73</v>
      </c>
      <c r="E337" s="206" t="s">
        <v>228</v>
      </c>
      <c r="F337" s="206" t="s">
        <v>961</v>
      </c>
      <c r="G337" s="193"/>
      <c r="H337" s="193"/>
      <c r="I337" s="196"/>
      <c r="J337" s="207">
        <f>BK337</f>
        <v>0</v>
      </c>
      <c r="K337" s="193"/>
      <c r="L337" s="198"/>
      <c r="M337" s="199"/>
      <c r="N337" s="200"/>
      <c r="O337" s="200"/>
      <c r="P337" s="201">
        <f>SUM(P338:P466)</f>
        <v>0</v>
      </c>
      <c r="Q337" s="200"/>
      <c r="R337" s="201">
        <f>SUM(R338:R466)</f>
        <v>0.37743209</v>
      </c>
      <c r="S337" s="200"/>
      <c r="T337" s="202">
        <f>SUM(T338:T466)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3" t="s">
        <v>82</v>
      </c>
      <c r="AT337" s="204" t="s">
        <v>73</v>
      </c>
      <c r="AU337" s="204" t="s">
        <v>82</v>
      </c>
      <c r="AY337" s="203" t="s">
        <v>158</v>
      </c>
      <c r="BK337" s="205">
        <f>SUM(BK338:BK466)</f>
        <v>0</v>
      </c>
    </row>
    <row r="338" s="2" customFormat="1" ht="24.15" customHeight="1">
      <c r="A338" s="41"/>
      <c r="B338" s="42"/>
      <c r="C338" s="208" t="s">
        <v>7</v>
      </c>
      <c r="D338" s="208" t="s">
        <v>160</v>
      </c>
      <c r="E338" s="209" t="s">
        <v>2162</v>
      </c>
      <c r="F338" s="210" t="s">
        <v>2163</v>
      </c>
      <c r="G338" s="211" t="s">
        <v>316</v>
      </c>
      <c r="H338" s="212">
        <v>4.4800000000000004</v>
      </c>
      <c r="I338" s="213"/>
      <c r="J338" s="214">
        <f>ROUND(I338*H338,2)</f>
        <v>0</v>
      </c>
      <c r="K338" s="210" t="s">
        <v>164</v>
      </c>
      <c r="L338" s="47"/>
      <c r="M338" s="215" t="s">
        <v>19</v>
      </c>
      <c r="N338" s="216" t="s">
        <v>45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165</v>
      </c>
      <c r="AT338" s="219" t="s">
        <v>160</v>
      </c>
      <c r="AU338" s="219" t="s">
        <v>84</v>
      </c>
      <c r="AY338" s="20" t="s">
        <v>158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82</v>
      </c>
      <c r="BK338" s="220">
        <f>ROUND(I338*H338,2)</f>
        <v>0</v>
      </c>
      <c r="BL338" s="20" t="s">
        <v>165</v>
      </c>
      <c r="BM338" s="219" t="s">
        <v>2164</v>
      </c>
    </row>
    <row r="339" s="2" customFormat="1">
      <c r="A339" s="41"/>
      <c r="B339" s="42"/>
      <c r="C339" s="43"/>
      <c r="D339" s="221" t="s">
        <v>167</v>
      </c>
      <c r="E339" s="43"/>
      <c r="F339" s="222" t="s">
        <v>2163</v>
      </c>
      <c r="G339" s="43"/>
      <c r="H339" s="43"/>
      <c r="I339" s="223"/>
      <c r="J339" s="43"/>
      <c r="K339" s="43"/>
      <c r="L339" s="47"/>
      <c r="M339" s="224"/>
      <c r="N339" s="22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167</v>
      </c>
      <c r="AU339" s="20" t="s">
        <v>84</v>
      </c>
    </row>
    <row r="340" s="2" customFormat="1">
      <c r="A340" s="41"/>
      <c r="B340" s="42"/>
      <c r="C340" s="43"/>
      <c r="D340" s="226" t="s">
        <v>168</v>
      </c>
      <c r="E340" s="43"/>
      <c r="F340" s="227" t="s">
        <v>2165</v>
      </c>
      <c r="G340" s="43"/>
      <c r="H340" s="43"/>
      <c r="I340" s="223"/>
      <c r="J340" s="43"/>
      <c r="K340" s="43"/>
      <c r="L340" s="47"/>
      <c r="M340" s="224"/>
      <c r="N340" s="22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168</v>
      </c>
      <c r="AU340" s="20" t="s">
        <v>84</v>
      </c>
    </row>
    <row r="341" s="13" customFormat="1">
      <c r="A341" s="13"/>
      <c r="B341" s="228"/>
      <c r="C341" s="229"/>
      <c r="D341" s="221" t="s">
        <v>170</v>
      </c>
      <c r="E341" s="230" t="s">
        <v>19</v>
      </c>
      <c r="F341" s="231" t="s">
        <v>2166</v>
      </c>
      <c r="G341" s="229"/>
      <c r="H341" s="230" t="s">
        <v>19</v>
      </c>
      <c r="I341" s="232"/>
      <c r="J341" s="229"/>
      <c r="K341" s="229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170</v>
      </c>
      <c r="AU341" s="237" t="s">
        <v>84</v>
      </c>
      <c r="AV341" s="13" t="s">
        <v>82</v>
      </c>
      <c r="AW341" s="13" t="s">
        <v>35</v>
      </c>
      <c r="AX341" s="13" t="s">
        <v>74</v>
      </c>
      <c r="AY341" s="237" t="s">
        <v>158</v>
      </c>
    </row>
    <row r="342" s="13" customFormat="1">
      <c r="A342" s="13"/>
      <c r="B342" s="228"/>
      <c r="C342" s="229"/>
      <c r="D342" s="221" t="s">
        <v>170</v>
      </c>
      <c r="E342" s="230" t="s">
        <v>19</v>
      </c>
      <c r="F342" s="231" t="s">
        <v>2167</v>
      </c>
      <c r="G342" s="229"/>
      <c r="H342" s="230" t="s">
        <v>19</v>
      </c>
      <c r="I342" s="232"/>
      <c r="J342" s="229"/>
      <c r="K342" s="229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170</v>
      </c>
      <c r="AU342" s="237" t="s">
        <v>84</v>
      </c>
      <c r="AV342" s="13" t="s">
        <v>82</v>
      </c>
      <c r="AW342" s="13" t="s">
        <v>35</v>
      </c>
      <c r="AX342" s="13" t="s">
        <v>74</v>
      </c>
      <c r="AY342" s="237" t="s">
        <v>158</v>
      </c>
    </row>
    <row r="343" s="14" customFormat="1">
      <c r="A343" s="14"/>
      <c r="B343" s="238"/>
      <c r="C343" s="239"/>
      <c r="D343" s="221" t="s">
        <v>170</v>
      </c>
      <c r="E343" s="240" t="s">
        <v>19</v>
      </c>
      <c r="F343" s="241" t="s">
        <v>2168</v>
      </c>
      <c r="G343" s="239"/>
      <c r="H343" s="242">
        <v>4.4800000000000004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170</v>
      </c>
      <c r="AU343" s="248" t="s">
        <v>84</v>
      </c>
      <c r="AV343" s="14" t="s">
        <v>84</v>
      </c>
      <c r="AW343" s="14" t="s">
        <v>35</v>
      </c>
      <c r="AX343" s="14" t="s">
        <v>74</v>
      </c>
      <c r="AY343" s="248" t="s">
        <v>158</v>
      </c>
    </row>
    <row r="344" s="15" customFormat="1">
      <c r="A344" s="15"/>
      <c r="B344" s="249"/>
      <c r="C344" s="250"/>
      <c r="D344" s="221" t="s">
        <v>170</v>
      </c>
      <c r="E344" s="251" t="s">
        <v>19</v>
      </c>
      <c r="F344" s="252" t="s">
        <v>175</v>
      </c>
      <c r="G344" s="250"/>
      <c r="H344" s="253">
        <v>4.4800000000000004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9" t="s">
        <v>170</v>
      </c>
      <c r="AU344" s="259" t="s">
        <v>84</v>
      </c>
      <c r="AV344" s="15" t="s">
        <v>165</v>
      </c>
      <c r="AW344" s="15" t="s">
        <v>35</v>
      </c>
      <c r="AX344" s="15" t="s">
        <v>82</v>
      </c>
      <c r="AY344" s="259" t="s">
        <v>158</v>
      </c>
    </row>
    <row r="345" s="2" customFormat="1" ht="16.5" customHeight="1">
      <c r="A345" s="41"/>
      <c r="B345" s="42"/>
      <c r="C345" s="272" t="s">
        <v>326</v>
      </c>
      <c r="D345" s="272" t="s">
        <v>244</v>
      </c>
      <c r="E345" s="273" t="s">
        <v>2169</v>
      </c>
      <c r="F345" s="274" t="s">
        <v>2170</v>
      </c>
      <c r="G345" s="275" t="s">
        <v>316</v>
      </c>
      <c r="H345" s="276">
        <v>4.5469999999999997</v>
      </c>
      <c r="I345" s="277"/>
      <c r="J345" s="278">
        <f>ROUND(I345*H345,2)</f>
        <v>0</v>
      </c>
      <c r="K345" s="274" t="s">
        <v>164</v>
      </c>
      <c r="L345" s="279"/>
      <c r="M345" s="280" t="s">
        <v>19</v>
      </c>
      <c r="N345" s="281" t="s">
        <v>45</v>
      </c>
      <c r="O345" s="87"/>
      <c r="P345" s="217">
        <f>O345*H345</f>
        <v>0</v>
      </c>
      <c r="Q345" s="217">
        <v>0.00027</v>
      </c>
      <c r="R345" s="217">
        <f>Q345*H345</f>
        <v>0.00122769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228</v>
      </c>
      <c r="AT345" s="219" t="s">
        <v>244</v>
      </c>
      <c r="AU345" s="219" t="s">
        <v>84</v>
      </c>
      <c r="AY345" s="20" t="s">
        <v>158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82</v>
      </c>
      <c r="BK345" s="220">
        <f>ROUND(I345*H345,2)</f>
        <v>0</v>
      </c>
      <c r="BL345" s="20" t="s">
        <v>165</v>
      </c>
      <c r="BM345" s="219" t="s">
        <v>2171</v>
      </c>
    </row>
    <row r="346" s="2" customFormat="1">
      <c r="A346" s="41"/>
      <c r="B346" s="42"/>
      <c r="C346" s="43"/>
      <c r="D346" s="221" t="s">
        <v>167</v>
      </c>
      <c r="E346" s="43"/>
      <c r="F346" s="222" t="s">
        <v>2170</v>
      </c>
      <c r="G346" s="43"/>
      <c r="H346" s="43"/>
      <c r="I346" s="223"/>
      <c r="J346" s="43"/>
      <c r="K346" s="43"/>
      <c r="L346" s="47"/>
      <c r="M346" s="224"/>
      <c r="N346" s="225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167</v>
      </c>
      <c r="AU346" s="20" t="s">
        <v>84</v>
      </c>
    </row>
    <row r="347" s="14" customFormat="1">
      <c r="A347" s="14"/>
      <c r="B347" s="238"/>
      <c r="C347" s="239"/>
      <c r="D347" s="221" t="s">
        <v>170</v>
      </c>
      <c r="E347" s="240" t="s">
        <v>19</v>
      </c>
      <c r="F347" s="241" t="s">
        <v>2172</v>
      </c>
      <c r="G347" s="239"/>
      <c r="H347" s="242">
        <v>4.5469999999999997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170</v>
      </c>
      <c r="AU347" s="248" t="s">
        <v>84</v>
      </c>
      <c r="AV347" s="14" t="s">
        <v>84</v>
      </c>
      <c r="AW347" s="14" t="s">
        <v>35</v>
      </c>
      <c r="AX347" s="14" t="s">
        <v>82</v>
      </c>
      <c r="AY347" s="248" t="s">
        <v>158</v>
      </c>
    </row>
    <row r="348" s="2" customFormat="1" ht="24.15" customHeight="1">
      <c r="A348" s="41"/>
      <c r="B348" s="42"/>
      <c r="C348" s="208" t="s">
        <v>335</v>
      </c>
      <c r="D348" s="208" t="s">
        <v>160</v>
      </c>
      <c r="E348" s="209" t="s">
        <v>2173</v>
      </c>
      <c r="F348" s="210" t="s">
        <v>2174</v>
      </c>
      <c r="G348" s="211" t="s">
        <v>316</v>
      </c>
      <c r="H348" s="212">
        <v>7</v>
      </c>
      <c r="I348" s="213"/>
      <c r="J348" s="214">
        <f>ROUND(I348*H348,2)</f>
        <v>0</v>
      </c>
      <c r="K348" s="210" t="s">
        <v>164</v>
      </c>
      <c r="L348" s="47"/>
      <c r="M348" s="215" t="s">
        <v>19</v>
      </c>
      <c r="N348" s="216" t="s">
        <v>45</v>
      </c>
      <c r="O348" s="87"/>
      <c r="P348" s="217">
        <f>O348*H348</f>
        <v>0</v>
      </c>
      <c r="Q348" s="217">
        <v>0.00131</v>
      </c>
      <c r="R348" s="217">
        <f>Q348*H348</f>
        <v>0.0091699999999999993</v>
      </c>
      <c r="S348" s="217">
        <v>0</v>
      </c>
      <c r="T348" s="21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9" t="s">
        <v>165</v>
      </c>
      <c r="AT348" s="219" t="s">
        <v>160</v>
      </c>
      <c r="AU348" s="219" t="s">
        <v>84</v>
      </c>
      <c r="AY348" s="20" t="s">
        <v>158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82</v>
      </c>
      <c r="BK348" s="220">
        <f>ROUND(I348*H348,2)</f>
        <v>0</v>
      </c>
      <c r="BL348" s="20" t="s">
        <v>165</v>
      </c>
      <c r="BM348" s="219" t="s">
        <v>2175</v>
      </c>
    </row>
    <row r="349" s="2" customFormat="1">
      <c r="A349" s="41"/>
      <c r="B349" s="42"/>
      <c r="C349" s="43"/>
      <c r="D349" s="221" t="s">
        <v>167</v>
      </c>
      <c r="E349" s="43"/>
      <c r="F349" s="222" t="s">
        <v>2174</v>
      </c>
      <c r="G349" s="43"/>
      <c r="H349" s="43"/>
      <c r="I349" s="223"/>
      <c r="J349" s="43"/>
      <c r="K349" s="43"/>
      <c r="L349" s="47"/>
      <c r="M349" s="224"/>
      <c r="N349" s="22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167</v>
      </c>
      <c r="AU349" s="20" t="s">
        <v>84</v>
      </c>
    </row>
    <row r="350" s="2" customFormat="1">
      <c r="A350" s="41"/>
      <c r="B350" s="42"/>
      <c r="C350" s="43"/>
      <c r="D350" s="226" t="s">
        <v>168</v>
      </c>
      <c r="E350" s="43"/>
      <c r="F350" s="227" t="s">
        <v>2176</v>
      </c>
      <c r="G350" s="43"/>
      <c r="H350" s="43"/>
      <c r="I350" s="223"/>
      <c r="J350" s="43"/>
      <c r="K350" s="43"/>
      <c r="L350" s="47"/>
      <c r="M350" s="224"/>
      <c r="N350" s="22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168</v>
      </c>
      <c r="AU350" s="20" t="s">
        <v>84</v>
      </c>
    </row>
    <row r="351" s="13" customFormat="1">
      <c r="A351" s="13"/>
      <c r="B351" s="228"/>
      <c r="C351" s="229"/>
      <c r="D351" s="221" t="s">
        <v>170</v>
      </c>
      <c r="E351" s="230" t="s">
        <v>19</v>
      </c>
      <c r="F351" s="231" t="s">
        <v>2063</v>
      </c>
      <c r="G351" s="229"/>
      <c r="H351" s="230" t="s">
        <v>19</v>
      </c>
      <c r="I351" s="232"/>
      <c r="J351" s="229"/>
      <c r="K351" s="229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170</v>
      </c>
      <c r="AU351" s="237" t="s">
        <v>84</v>
      </c>
      <c r="AV351" s="13" t="s">
        <v>82</v>
      </c>
      <c r="AW351" s="13" t="s">
        <v>35</v>
      </c>
      <c r="AX351" s="13" t="s">
        <v>74</v>
      </c>
      <c r="AY351" s="237" t="s">
        <v>158</v>
      </c>
    </row>
    <row r="352" s="13" customFormat="1">
      <c r="A352" s="13"/>
      <c r="B352" s="228"/>
      <c r="C352" s="229"/>
      <c r="D352" s="221" t="s">
        <v>170</v>
      </c>
      <c r="E352" s="230" t="s">
        <v>19</v>
      </c>
      <c r="F352" s="231" t="s">
        <v>2167</v>
      </c>
      <c r="G352" s="229"/>
      <c r="H352" s="230" t="s">
        <v>19</v>
      </c>
      <c r="I352" s="232"/>
      <c r="J352" s="229"/>
      <c r="K352" s="229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170</v>
      </c>
      <c r="AU352" s="237" t="s">
        <v>84</v>
      </c>
      <c r="AV352" s="13" t="s">
        <v>82</v>
      </c>
      <c r="AW352" s="13" t="s">
        <v>35</v>
      </c>
      <c r="AX352" s="13" t="s">
        <v>74</v>
      </c>
      <c r="AY352" s="237" t="s">
        <v>158</v>
      </c>
    </row>
    <row r="353" s="14" customFormat="1">
      <c r="A353" s="14"/>
      <c r="B353" s="238"/>
      <c r="C353" s="239"/>
      <c r="D353" s="221" t="s">
        <v>170</v>
      </c>
      <c r="E353" s="240" t="s">
        <v>19</v>
      </c>
      <c r="F353" s="241" t="s">
        <v>391</v>
      </c>
      <c r="G353" s="239"/>
      <c r="H353" s="242">
        <v>7</v>
      </c>
      <c r="I353" s="243"/>
      <c r="J353" s="239"/>
      <c r="K353" s="239"/>
      <c r="L353" s="244"/>
      <c r="M353" s="245"/>
      <c r="N353" s="246"/>
      <c r="O353" s="246"/>
      <c r="P353" s="246"/>
      <c r="Q353" s="246"/>
      <c r="R353" s="246"/>
      <c r="S353" s="246"/>
      <c r="T353" s="24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8" t="s">
        <v>170</v>
      </c>
      <c r="AU353" s="248" t="s">
        <v>84</v>
      </c>
      <c r="AV353" s="14" t="s">
        <v>84</v>
      </c>
      <c r="AW353" s="14" t="s">
        <v>35</v>
      </c>
      <c r="AX353" s="14" t="s">
        <v>74</v>
      </c>
      <c r="AY353" s="248" t="s">
        <v>158</v>
      </c>
    </row>
    <row r="354" s="15" customFormat="1">
      <c r="A354" s="15"/>
      <c r="B354" s="249"/>
      <c r="C354" s="250"/>
      <c r="D354" s="221" t="s">
        <v>170</v>
      </c>
      <c r="E354" s="251" t="s">
        <v>19</v>
      </c>
      <c r="F354" s="252" t="s">
        <v>175</v>
      </c>
      <c r="G354" s="250"/>
      <c r="H354" s="253">
        <v>7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9" t="s">
        <v>170</v>
      </c>
      <c r="AU354" s="259" t="s">
        <v>84</v>
      </c>
      <c r="AV354" s="15" t="s">
        <v>165</v>
      </c>
      <c r="AW354" s="15" t="s">
        <v>35</v>
      </c>
      <c r="AX354" s="15" t="s">
        <v>82</v>
      </c>
      <c r="AY354" s="259" t="s">
        <v>158</v>
      </c>
    </row>
    <row r="355" s="2" customFormat="1" ht="24.15" customHeight="1">
      <c r="A355" s="41"/>
      <c r="B355" s="42"/>
      <c r="C355" s="208" t="s">
        <v>344</v>
      </c>
      <c r="D355" s="208" t="s">
        <v>160</v>
      </c>
      <c r="E355" s="209" t="s">
        <v>2177</v>
      </c>
      <c r="F355" s="210" t="s">
        <v>2178</v>
      </c>
      <c r="G355" s="211" t="s">
        <v>316</v>
      </c>
      <c r="H355" s="212">
        <v>25</v>
      </c>
      <c r="I355" s="213"/>
      <c r="J355" s="214">
        <f>ROUND(I355*H355,2)</f>
        <v>0</v>
      </c>
      <c r="K355" s="210" t="s">
        <v>164</v>
      </c>
      <c r="L355" s="47"/>
      <c r="M355" s="215" t="s">
        <v>19</v>
      </c>
      <c r="N355" s="216" t="s">
        <v>45</v>
      </c>
      <c r="O355" s="87"/>
      <c r="P355" s="217">
        <f>O355*H355</f>
        <v>0</v>
      </c>
      <c r="Q355" s="217">
        <v>0.0074599999999999996</v>
      </c>
      <c r="R355" s="217">
        <f>Q355*H355</f>
        <v>0.1865</v>
      </c>
      <c r="S355" s="217">
        <v>0</v>
      </c>
      <c r="T355" s="21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9" t="s">
        <v>165</v>
      </c>
      <c r="AT355" s="219" t="s">
        <v>160</v>
      </c>
      <c r="AU355" s="219" t="s">
        <v>84</v>
      </c>
      <c r="AY355" s="20" t="s">
        <v>158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82</v>
      </c>
      <c r="BK355" s="220">
        <f>ROUND(I355*H355,2)</f>
        <v>0</v>
      </c>
      <c r="BL355" s="20" t="s">
        <v>165</v>
      </c>
      <c r="BM355" s="219" t="s">
        <v>2179</v>
      </c>
    </row>
    <row r="356" s="2" customFormat="1">
      <c r="A356" s="41"/>
      <c r="B356" s="42"/>
      <c r="C356" s="43"/>
      <c r="D356" s="221" t="s">
        <v>167</v>
      </c>
      <c r="E356" s="43"/>
      <c r="F356" s="222" t="s">
        <v>2178</v>
      </c>
      <c r="G356" s="43"/>
      <c r="H356" s="43"/>
      <c r="I356" s="223"/>
      <c r="J356" s="43"/>
      <c r="K356" s="43"/>
      <c r="L356" s="47"/>
      <c r="M356" s="224"/>
      <c r="N356" s="225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167</v>
      </c>
      <c r="AU356" s="20" t="s">
        <v>84</v>
      </c>
    </row>
    <row r="357" s="2" customFormat="1">
      <c r="A357" s="41"/>
      <c r="B357" s="42"/>
      <c r="C357" s="43"/>
      <c r="D357" s="226" t="s">
        <v>168</v>
      </c>
      <c r="E357" s="43"/>
      <c r="F357" s="227" t="s">
        <v>2180</v>
      </c>
      <c r="G357" s="43"/>
      <c r="H357" s="43"/>
      <c r="I357" s="223"/>
      <c r="J357" s="43"/>
      <c r="K357" s="43"/>
      <c r="L357" s="47"/>
      <c r="M357" s="224"/>
      <c r="N357" s="22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168</v>
      </c>
      <c r="AU357" s="20" t="s">
        <v>84</v>
      </c>
    </row>
    <row r="358" s="13" customFormat="1">
      <c r="A358" s="13"/>
      <c r="B358" s="228"/>
      <c r="C358" s="229"/>
      <c r="D358" s="221" t="s">
        <v>170</v>
      </c>
      <c r="E358" s="230" t="s">
        <v>19</v>
      </c>
      <c r="F358" s="231" t="s">
        <v>2063</v>
      </c>
      <c r="G358" s="229"/>
      <c r="H358" s="230" t="s">
        <v>19</v>
      </c>
      <c r="I358" s="232"/>
      <c r="J358" s="229"/>
      <c r="K358" s="229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170</v>
      </c>
      <c r="AU358" s="237" t="s">
        <v>84</v>
      </c>
      <c r="AV358" s="13" t="s">
        <v>82</v>
      </c>
      <c r="AW358" s="13" t="s">
        <v>35</v>
      </c>
      <c r="AX358" s="13" t="s">
        <v>74</v>
      </c>
      <c r="AY358" s="237" t="s">
        <v>158</v>
      </c>
    </row>
    <row r="359" s="13" customFormat="1">
      <c r="A359" s="13"/>
      <c r="B359" s="228"/>
      <c r="C359" s="229"/>
      <c r="D359" s="221" t="s">
        <v>170</v>
      </c>
      <c r="E359" s="230" t="s">
        <v>19</v>
      </c>
      <c r="F359" s="231" t="s">
        <v>2167</v>
      </c>
      <c r="G359" s="229"/>
      <c r="H359" s="230" t="s">
        <v>19</v>
      </c>
      <c r="I359" s="232"/>
      <c r="J359" s="229"/>
      <c r="K359" s="229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170</v>
      </c>
      <c r="AU359" s="237" t="s">
        <v>84</v>
      </c>
      <c r="AV359" s="13" t="s">
        <v>82</v>
      </c>
      <c r="AW359" s="13" t="s">
        <v>35</v>
      </c>
      <c r="AX359" s="13" t="s">
        <v>74</v>
      </c>
      <c r="AY359" s="237" t="s">
        <v>158</v>
      </c>
    </row>
    <row r="360" s="14" customFormat="1">
      <c r="A360" s="14"/>
      <c r="B360" s="238"/>
      <c r="C360" s="239"/>
      <c r="D360" s="221" t="s">
        <v>170</v>
      </c>
      <c r="E360" s="240" t="s">
        <v>19</v>
      </c>
      <c r="F360" s="241" t="s">
        <v>2181</v>
      </c>
      <c r="G360" s="239"/>
      <c r="H360" s="242">
        <v>25</v>
      </c>
      <c r="I360" s="243"/>
      <c r="J360" s="239"/>
      <c r="K360" s="239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170</v>
      </c>
      <c r="AU360" s="248" t="s">
        <v>84</v>
      </c>
      <c r="AV360" s="14" t="s">
        <v>84</v>
      </c>
      <c r="AW360" s="14" t="s">
        <v>35</v>
      </c>
      <c r="AX360" s="14" t="s">
        <v>74</v>
      </c>
      <c r="AY360" s="248" t="s">
        <v>158</v>
      </c>
    </row>
    <row r="361" s="15" customFormat="1">
      <c r="A361" s="15"/>
      <c r="B361" s="249"/>
      <c r="C361" s="250"/>
      <c r="D361" s="221" t="s">
        <v>170</v>
      </c>
      <c r="E361" s="251" t="s">
        <v>19</v>
      </c>
      <c r="F361" s="252" t="s">
        <v>175</v>
      </c>
      <c r="G361" s="250"/>
      <c r="H361" s="253">
        <v>25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9" t="s">
        <v>170</v>
      </c>
      <c r="AU361" s="259" t="s">
        <v>84</v>
      </c>
      <c r="AV361" s="15" t="s">
        <v>165</v>
      </c>
      <c r="AW361" s="15" t="s">
        <v>35</v>
      </c>
      <c r="AX361" s="15" t="s">
        <v>82</v>
      </c>
      <c r="AY361" s="259" t="s">
        <v>158</v>
      </c>
    </row>
    <row r="362" s="2" customFormat="1" ht="24.15" customHeight="1">
      <c r="A362" s="41"/>
      <c r="B362" s="42"/>
      <c r="C362" s="208" t="s">
        <v>353</v>
      </c>
      <c r="D362" s="208" t="s">
        <v>160</v>
      </c>
      <c r="E362" s="209" t="s">
        <v>2182</v>
      </c>
      <c r="F362" s="210" t="s">
        <v>2183</v>
      </c>
      <c r="G362" s="211" t="s">
        <v>316</v>
      </c>
      <c r="H362" s="212">
        <v>12</v>
      </c>
      <c r="I362" s="213"/>
      <c r="J362" s="214">
        <f>ROUND(I362*H362,2)</f>
        <v>0</v>
      </c>
      <c r="K362" s="210" t="s">
        <v>164</v>
      </c>
      <c r="L362" s="47"/>
      <c r="M362" s="215" t="s">
        <v>19</v>
      </c>
      <c r="N362" s="216" t="s">
        <v>45</v>
      </c>
      <c r="O362" s="87"/>
      <c r="P362" s="217">
        <f>O362*H362</f>
        <v>0</v>
      </c>
      <c r="Q362" s="217">
        <v>0.01235</v>
      </c>
      <c r="R362" s="217">
        <f>Q362*H362</f>
        <v>0.1482</v>
      </c>
      <c r="S362" s="217">
        <v>0</v>
      </c>
      <c r="T362" s="21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165</v>
      </c>
      <c r="AT362" s="219" t="s">
        <v>160</v>
      </c>
      <c r="AU362" s="219" t="s">
        <v>84</v>
      </c>
      <c r="AY362" s="20" t="s">
        <v>158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82</v>
      </c>
      <c r="BK362" s="220">
        <f>ROUND(I362*H362,2)</f>
        <v>0</v>
      </c>
      <c r="BL362" s="20" t="s">
        <v>165</v>
      </c>
      <c r="BM362" s="219" t="s">
        <v>2184</v>
      </c>
    </row>
    <row r="363" s="2" customFormat="1">
      <c r="A363" s="41"/>
      <c r="B363" s="42"/>
      <c r="C363" s="43"/>
      <c r="D363" s="221" t="s">
        <v>167</v>
      </c>
      <c r="E363" s="43"/>
      <c r="F363" s="222" t="s">
        <v>2183</v>
      </c>
      <c r="G363" s="43"/>
      <c r="H363" s="43"/>
      <c r="I363" s="223"/>
      <c r="J363" s="43"/>
      <c r="K363" s="43"/>
      <c r="L363" s="47"/>
      <c r="M363" s="224"/>
      <c r="N363" s="22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167</v>
      </c>
      <c r="AU363" s="20" t="s">
        <v>84</v>
      </c>
    </row>
    <row r="364" s="2" customFormat="1">
      <c r="A364" s="41"/>
      <c r="B364" s="42"/>
      <c r="C364" s="43"/>
      <c r="D364" s="226" t="s">
        <v>168</v>
      </c>
      <c r="E364" s="43"/>
      <c r="F364" s="227" t="s">
        <v>2185</v>
      </c>
      <c r="G364" s="43"/>
      <c r="H364" s="43"/>
      <c r="I364" s="223"/>
      <c r="J364" s="43"/>
      <c r="K364" s="43"/>
      <c r="L364" s="47"/>
      <c r="M364" s="224"/>
      <c r="N364" s="225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168</v>
      </c>
      <c r="AU364" s="20" t="s">
        <v>84</v>
      </c>
    </row>
    <row r="365" s="13" customFormat="1">
      <c r="A365" s="13"/>
      <c r="B365" s="228"/>
      <c r="C365" s="229"/>
      <c r="D365" s="221" t="s">
        <v>170</v>
      </c>
      <c r="E365" s="230" t="s">
        <v>19</v>
      </c>
      <c r="F365" s="231" t="s">
        <v>2063</v>
      </c>
      <c r="G365" s="229"/>
      <c r="H365" s="230" t="s">
        <v>19</v>
      </c>
      <c r="I365" s="232"/>
      <c r="J365" s="229"/>
      <c r="K365" s="229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170</v>
      </c>
      <c r="AU365" s="237" t="s">
        <v>84</v>
      </c>
      <c r="AV365" s="13" t="s">
        <v>82</v>
      </c>
      <c r="AW365" s="13" t="s">
        <v>35</v>
      </c>
      <c r="AX365" s="13" t="s">
        <v>74</v>
      </c>
      <c r="AY365" s="237" t="s">
        <v>158</v>
      </c>
    </row>
    <row r="366" s="13" customFormat="1">
      <c r="A366" s="13"/>
      <c r="B366" s="228"/>
      <c r="C366" s="229"/>
      <c r="D366" s="221" t="s">
        <v>170</v>
      </c>
      <c r="E366" s="230" t="s">
        <v>19</v>
      </c>
      <c r="F366" s="231" t="s">
        <v>2167</v>
      </c>
      <c r="G366" s="229"/>
      <c r="H366" s="230" t="s">
        <v>19</v>
      </c>
      <c r="I366" s="232"/>
      <c r="J366" s="229"/>
      <c r="K366" s="229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170</v>
      </c>
      <c r="AU366" s="237" t="s">
        <v>84</v>
      </c>
      <c r="AV366" s="13" t="s">
        <v>82</v>
      </c>
      <c r="AW366" s="13" t="s">
        <v>35</v>
      </c>
      <c r="AX366" s="13" t="s">
        <v>74</v>
      </c>
      <c r="AY366" s="237" t="s">
        <v>158</v>
      </c>
    </row>
    <row r="367" s="14" customFormat="1">
      <c r="A367" s="14"/>
      <c r="B367" s="238"/>
      <c r="C367" s="239"/>
      <c r="D367" s="221" t="s">
        <v>170</v>
      </c>
      <c r="E367" s="240" t="s">
        <v>19</v>
      </c>
      <c r="F367" s="241" t="s">
        <v>2186</v>
      </c>
      <c r="G367" s="239"/>
      <c r="H367" s="242">
        <v>12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8" t="s">
        <v>170</v>
      </c>
      <c r="AU367" s="248" t="s">
        <v>84</v>
      </c>
      <c r="AV367" s="14" t="s">
        <v>84</v>
      </c>
      <c r="AW367" s="14" t="s">
        <v>35</v>
      </c>
      <c r="AX367" s="14" t="s">
        <v>74</v>
      </c>
      <c r="AY367" s="248" t="s">
        <v>158</v>
      </c>
    </row>
    <row r="368" s="15" customFormat="1">
      <c r="A368" s="15"/>
      <c r="B368" s="249"/>
      <c r="C368" s="250"/>
      <c r="D368" s="221" t="s">
        <v>170</v>
      </c>
      <c r="E368" s="251" t="s">
        <v>19</v>
      </c>
      <c r="F368" s="252" t="s">
        <v>175</v>
      </c>
      <c r="G368" s="250"/>
      <c r="H368" s="253">
        <v>12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9" t="s">
        <v>170</v>
      </c>
      <c r="AU368" s="259" t="s">
        <v>84</v>
      </c>
      <c r="AV368" s="15" t="s">
        <v>165</v>
      </c>
      <c r="AW368" s="15" t="s">
        <v>35</v>
      </c>
      <c r="AX368" s="15" t="s">
        <v>82</v>
      </c>
      <c r="AY368" s="259" t="s">
        <v>158</v>
      </c>
    </row>
    <row r="369" s="2" customFormat="1" ht="24.15" customHeight="1">
      <c r="A369" s="41"/>
      <c r="B369" s="42"/>
      <c r="C369" s="208" t="s">
        <v>357</v>
      </c>
      <c r="D369" s="208" t="s">
        <v>160</v>
      </c>
      <c r="E369" s="209" t="s">
        <v>2187</v>
      </c>
      <c r="F369" s="210" t="s">
        <v>2188</v>
      </c>
      <c r="G369" s="211" t="s">
        <v>387</v>
      </c>
      <c r="H369" s="212">
        <v>4</v>
      </c>
      <c r="I369" s="213"/>
      <c r="J369" s="214">
        <f>ROUND(I369*H369,2)</f>
        <v>0</v>
      </c>
      <c r="K369" s="210" t="s">
        <v>164</v>
      </c>
      <c r="L369" s="47"/>
      <c r="M369" s="215" t="s">
        <v>19</v>
      </c>
      <c r="N369" s="216" t="s">
        <v>45</v>
      </c>
      <c r="O369" s="87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9" t="s">
        <v>165</v>
      </c>
      <c r="AT369" s="219" t="s">
        <v>160</v>
      </c>
      <c r="AU369" s="219" t="s">
        <v>84</v>
      </c>
      <c r="AY369" s="20" t="s">
        <v>158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82</v>
      </c>
      <c r="BK369" s="220">
        <f>ROUND(I369*H369,2)</f>
        <v>0</v>
      </c>
      <c r="BL369" s="20" t="s">
        <v>165</v>
      </c>
      <c r="BM369" s="219" t="s">
        <v>2189</v>
      </c>
    </row>
    <row r="370" s="2" customFormat="1">
      <c r="A370" s="41"/>
      <c r="B370" s="42"/>
      <c r="C370" s="43"/>
      <c r="D370" s="221" t="s">
        <v>167</v>
      </c>
      <c r="E370" s="43"/>
      <c r="F370" s="222" t="s">
        <v>2188</v>
      </c>
      <c r="G370" s="43"/>
      <c r="H370" s="43"/>
      <c r="I370" s="223"/>
      <c r="J370" s="43"/>
      <c r="K370" s="43"/>
      <c r="L370" s="47"/>
      <c r="M370" s="224"/>
      <c r="N370" s="225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167</v>
      </c>
      <c r="AU370" s="20" t="s">
        <v>84</v>
      </c>
    </row>
    <row r="371" s="2" customFormat="1">
      <c r="A371" s="41"/>
      <c r="B371" s="42"/>
      <c r="C371" s="43"/>
      <c r="D371" s="226" t="s">
        <v>168</v>
      </c>
      <c r="E371" s="43"/>
      <c r="F371" s="227" t="s">
        <v>2190</v>
      </c>
      <c r="G371" s="43"/>
      <c r="H371" s="43"/>
      <c r="I371" s="223"/>
      <c r="J371" s="43"/>
      <c r="K371" s="43"/>
      <c r="L371" s="47"/>
      <c r="M371" s="224"/>
      <c r="N371" s="22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168</v>
      </c>
      <c r="AU371" s="20" t="s">
        <v>84</v>
      </c>
    </row>
    <row r="372" s="13" customFormat="1">
      <c r="A372" s="13"/>
      <c r="B372" s="228"/>
      <c r="C372" s="229"/>
      <c r="D372" s="221" t="s">
        <v>170</v>
      </c>
      <c r="E372" s="230" t="s">
        <v>19</v>
      </c>
      <c r="F372" s="231" t="s">
        <v>2063</v>
      </c>
      <c r="G372" s="229"/>
      <c r="H372" s="230" t="s">
        <v>19</v>
      </c>
      <c r="I372" s="232"/>
      <c r="J372" s="229"/>
      <c r="K372" s="229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170</v>
      </c>
      <c r="AU372" s="237" t="s">
        <v>84</v>
      </c>
      <c r="AV372" s="13" t="s">
        <v>82</v>
      </c>
      <c r="AW372" s="13" t="s">
        <v>35</v>
      </c>
      <c r="AX372" s="13" t="s">
        <v>74</v>
      </c>
      <c r="AY372" s="237" t="s">
        <v>158</v>
      </c>
    </row>
    <row r="373" s="13" customFormat="1">
      <c r="A373" s="13"/>
      <c r="B373" s="228"/>
      <c r="C373" s="229"/>
      <c r="D373" s="221" t="s">
        <v>170</v>
      </c>
      <c r="E373" s="230" t="s">
        <v>19</v>
      </c>
      <c r="F373" s="231" t="s">
        <v>2167</v>
      </c>
      <c r="G373" s="229"/>
      <c r="H373" s="230" t="s">
        <v>19</v>
      </c>
      <c r="I373" s="232"/>
      <c r="J373" s="229"/>
      <c r="K373" s="229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170</v>
      </c>
      <c r="AU373" s="237" t="s">
        <v>84</v>
      </c>
      <c r="AV373" s="13" t="s">
        <v>82</v>
      </c>
      <c r="AW373" s="13" t="s">
        <v>35</v>
      </c>
      <c r="AX373" s="13" t="s">
        <v>74</v>
      </c>
      <c r="AY373" s="237" t="s">
        <v>158</v>
      </c>
    </row>
    <row r="374" s="14" customFormat="1">
      <c r="A374" s="14"/>
      <c r="B374" s="238"/>
      <c r="C374" s="239"/>
      <c r="D374" s="221" t="s">
        <v>170</v>
      </c>
      <c r="E374" s="240" t="s">
        <v>19</v>
      </c>
      <c r="F374" s="241" t="s">
        <v>2191</v>
      </c>
      <c r="G374" s="239"/>
      <c r="H374" s="242">
        <v>4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8" t="s">
        <v>170</v>
      </c>
      <c r="AU374" s="248" t="s">
        <v>84</v>
      </c>
      <c r="AV374" s="14" t="s">
        <v>84</v>
      </c>
      <c r="AW374" s="14" t="s">
        <v>35</v>
      </c>
      <c r="AX374" s="14" t="s">
        <v>74</v>
      </c>
      <c r="AY374" s="248" t="s">
        <v>158</v>
      </c>
    </row>
    <row r="375" s="15" customFormat="1">
      <c r="A375" s="15"/>
      <c r="B375" s="249"/>
      <c r="C375" s="250"/>
      <c r="D375" s="221" t="s">
        <v>170</v>
      </c>
      <c r="E375" s="251" t="s">
        <v>19</v>
      </c>
      <c r="F375" s="252" t="s">
        <v>175</v>
      </c>
      <c r="G375" s="250"/>
      <c r="H375" s="253">
        <v>4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9" t="s">
        <v>170</v>
      </c>
      <c r="AU375" s="259" t="s">
        <v>84</v>
      </c>
      <c r="AV375" s="15" t="s">
        <v>165</v>
      </c>
      <c r="AW375" s="15" t="s">
        <v>35</v>
      </c>
      <c r="AX375" s="15" t="s">
        <v>82</v>
      </c>
      <c r="AY375" s="259" t="s">
        <v>158</v>
      </c>
    </row>
    <row r="376" s="2" customFormat="1" ht="16.5" customHeight="1">
      <c r="A376" s="41"/>
      <c r="B376" s="42"/>
      <c r="C376" s="272" t="s">
        <v>366</v>
      </c>
      <c r="D376" s="272" t="s">
        <v>244</v>
      </c>
      <c r="E376" s="273" t="s">
        <v>2192</v>
      </c>
      <c r="F376" s="274" t="s">
        <v>2193</v>
      </c>
      <c r="G376" s="275" t="s">
        <v>387</v>
      </c>
      <c r="H376" s="276">
        <v>1</v>
      </c>
      <c r="I376" s="277"/>
      <c r="J376" s="278">
        <f>ROUND(I376*H376,2)</f>
        <v>0</v>
      </c>
      <c r="K376" s="274" t="s">
        <v>164</v>
      </c>
      <c r="L376" s="279"/>
      <c r="M376" s="280" t="s">
        <v>19</v>
      </c>
      <c r="N376" s="281" t="s">
        <v>45</v>
      </c>
      <c r="O376" s="87"/>
      <c r="P376" s="217">
        <f>O376*H376</f>
        <v>0</v>
      </c>
      <c r="Q376" s="217">
        <v>0.00022000000000000001</v>
      </c>
      <c r="R376" s="217">
        <f>Q376*H376</f>
        <v>0.00022000000000000001</v>
      </c>
      <c r="S376" s="217">
        <v>0</v>
      </c>
      <c r="T376" s="21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9" t="s">
        <v>228</v>
      </c>
      <c r="AT376" s="219" t="s">
        <v>244</v>
      </c>
      <c r="AU376" s="219" t="s">
        <v>84</v>
      </c>
      <c r="AY376" s="20" t="s">
        <v>158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82</v>
      </c>
      <c r="BK376" s="220">
        <f>ROUND(I376*H376,2)</f>
        <v>0</v>
      </c>
      <c r="BL376" s="20" t="s">
        <v>165</v>
      </c>
      <c r="BM376" s="219" t="s">
        <v>2194</v>
      </c>
    </row>
    <row r="377" s="2" customFormat="1">
      <c r="A377" s="41"/>
      <c r="B377" s="42"/>
      <c r="C377" s="43"/>
      <c r="D377" s="221" t="s">
        <v>167</v>
      </c>
      <c r="E377" s="43"/>
      <c r="F377" s="222" t="s">
        <v>2193</v>
      </c>
      <c r="G377" s="43"/>
      <c r="H377" s="43"/>
      <c r="I377" s="223"/>
      <c r="J377" s="43"/>
      <c r="K377" s="43"/>
      <c r="L377" s="47"/>
      <c r="M377" s="224"/>
      <c r="N377" s="22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167</v>
      </c>
      <c r="AU377" s="20" t="s">
        <v>84</v>
      </c>
    </row>
    <row r="378" s="2" customFormat="1" ht="16.5" customHeight="1">
      <c r="A378" s="41"/>
      <c r="B378" s="42"/>
      <c r="C378" s="272" t="s">
        <v>376</v>
      </c>
      <c r="D378" s="272" t="s">
        <v>244</v>
      </c>
      <c r="E378" s="273" t="s">
        <v>2195</v>
      </c>
      <c r="F378" s="274" t="s">
        <v>2196</v>
      </c>
      <c r="G378" s="275" t="s">
        <v>387</v>
      </c>
      <c r="H378" s="276">
        <v>3</v>
      </c>
      <c r="I378" s="277"/>
      <c r="J378" s="278">
        <f>ROUND(I378*H378,2)</f>
        <v>0</v>
      </c>
      <c r="K378" s="274" t="s">
        <v>164</v>
      </c>
      <c r="L378" s="279"/>
      <c r="M378" s="280" t="s">
        <v>19</v>
      </c>
      <c r="N378" s="281" t="s">
        <v>45</v>
      </c>
      <c r="O378" s="87"/>
      <c r="P378" s="217">
        <f>O378*H378</f>
        <v>0</v>
      </c>
      <c r="Q378" s="217">
        <v>0.00027999999999999998</v>
      </c>
      <c r="R378" s="217">
        <f>Q378*H378</f>
        <v>0.00083999999999999993</v>
      </c>
      <c r="S378" s="217">
        <v>0</v>
      </c>
      <c r="T378" s="21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9" t="s">
        <v>228</v>
      </c>
      <c r="AT378" s="219" t="s">
        <v>244</v>
      </c>
      <c r="AU378" s="219" t="s">
        <v>84</v>
      </c>
      <c r="AY378" s="20" t="s">
        <v>158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82</v>
      </c>
      <c r="BK378" s="220">
        <f>ROUND(I378*H378,2)</f>
        <v>0</v>
      </c>
      <c r="BL378" s="20" t="s">
        <v>165</v>
      </c>
      <c r="BM378" s="219" t="s">
        <v>2197</v>
      </c>
    </row>
    <row r="379" s="2" customFormat="1">
      <c r="A379" s="41"/>
      <c r="B379" s="42"/>
      <c r="C379" s="43"/>
      <c r="D379" s="221" t="s">
        <v>167</v>
      </c>
      <c r="E379" s="43"/>
      <c r="F379" s="222" t="s">
        <v>2196</v>
      </c>
      <c r="G379" s="43"/>
      <c r="H379" s="43"/>
      <c r="I379" s="223"/>
      <c r="J379" s="43"/>
      <c r="K379" s="43"/>
      <c r="L379" s="47"/>
      <c r="M379" s="224"/>
      <c r="N379" s="22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167</v>
      </c>
      <c r="AU379" s="20" t="s">
        <v>84</v>
      </c>
    </row>
    <row r="380" s="2" customFormat="1" ht="24.15" customHeight="1">
      <c r="A380" s="41"/>
      <c r="B380" s="42"/>
      <c r="C380" s="208" t="s">
        <v>384</v>
      </c>
      <c r="D380" s="208" t="s">
        <v>160</v>
      </c>
      <c r="E380" s="209" t="s">
        <v>2198</v>
      </c>
      <c r="F380" s="210" t="s">
        <v>2199</v>
      </c>
      <c r="G380" s="211" t="s">
        <v>387</v>
      </c>
      <c r="H380" s="212">
        <v>17</v>
      </c>
      <c r="I380" s="213"/>
      <c r="J380" s="214">
        <f>ROUND(I380*H380,2)</f>
        <v>0</v>
      </c>
      <c r="K380" s="210" t="s">
        <v>164</v>
      </c>
      <c r="L380" s="47"/>
      <c r="M380" s="215" t="s">
        <v>19</v>
      </c>
      <c r="N380" s="216" t="s">
        <v>45</v>
      </c>
      <c r="O380" s="87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9" t="s">
        <v>165</v>
      </c>
      <c r="AT380" s="219" t="s">
        <v>160</v>
      </c>
      <c r="AU380" s="219" t="s">
        <v>84</v>
      </c>
      <c r="AY380" s="20" t="s">
        <v>158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82</v>
      </c>
      <c r="BK380" s="220">
        <f>ROUND(I380*H380,2)</f>
        <v>0</v>
      </c>
      <c r="BL380" s="20" t="s">
        <v>165</v>
      </c>
      <c r="BM380" s="219" t="s">
        <v>2200</v>
      </c>
    </row>
    <row r="381" s="2" customFormat="1">
      <c r="A381" s="41"/>
      <c r="B381" s="42"/>
      <c r="C381" s="43"/>
      <c r="D381" s="221" t="s">
        <v>167</v>
      </c>
      <c r="E381" s="43"/>
      <c r="F381" s="222" t="s">
        <v>2199</v>
      </c>
      <c r="G381" s="43"/>
      <c r="H381" s="43"/>
      <c r="I381" s="223"/>
      <c r="J381" s="43"/>
      <c r="K381" s="43"/>
      <c r="L381" s="47"/>
      <c r="M381" s="224"/>
      <c r="N381" s="225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167</v>
      </c>
      <c r="AU381" s="20" t="s">
        <v>84</v>
      </c>
    </row>
    <row r="382" s="2" customFormat="1">
      <c r="A382" s="41"/>
      <c r="B382" s="42"/>
      <c r="C382" s="43"/>
      <c r="D382" s="226" t="s">
        <v>168</v>
      </c>
      <c r="E382" s="43"/>
      <c r="F382" s="227" t="s">
        <v>2201</v>
      </c>
      <c r="G382" s="43"/>
      <c r="H382" s="43"/>
      <c r="I382" s="223"/>
      <c r="J382" s="43"/>
      <c r="K382" s="43"/>
      <c r="L382" s="47"/>
      <c r="M382" s="224"/>
      <c r="N382" s="225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168</v>
      </c>
      <c r="AU382" s="20" t="s">
        <v>84</v>
      </c>
    </row>
    <row r="383" s="13" customFormat="1">
      <c r="A383" s="13"/>
      <c r="B383" s="228"/>
      <c r="C383" s="229"/>
      <c r="D383" s="221" t="s">
        <v>170</v>
      </c>
      <c r="E383" s="230" t="s">
        <v>19</v>
      </c>
      <c r="F383" s="231" t="s">
        <v>2063</v>
      </c>
      <c r="G383" s="229"/>
      <c r="H383" s="230" t="s">
        <v>19</v>
      </c>
      <c r="I383" s="232"/>
      <c r="J383" s="229"/>
      <c r="K383" s="229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170</v>
      </c>
      <c r="AU383" s="237" t="s">
        <v>84</v>
      </c>
      <c r="AV383" s="13" t="s">
        <v>82</v>
      </c>
      <c r="AW383" s="13" t="s">
        <v>35</v>
      </c>
      <c r="AX383" s="13" t="s">
        <v>74</v>
      </c>
      <c r="AY383" s="237" t="s">
        <v>158</v>
      </c>
    </row>
    <row r="384" s="13" customFormat="1">
      <c r="A384" s="13"/>
      <c r="B384" s="228"/>
      <c r="C384" s="229"/>
      <c r="D384" s="221" t="s">
        <v>170</v>
      </c>
      <c r="E384" s="230" t="s">
        <v>19</v>
      </c>
      <c r="F384" s="231" t="s">
        <v>2167</v>
      </c>
      <c r="G384" s="229"/>
      <c r="H384" s="230" t="s">
        <v>19</v>
      </c>
      <c r="I384" s="232"/>
      <c r="J384" s="229"/>
      <c r="K384" s="229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170</v>
      </c>
      <c r="AU384" s="237" t="s">
        <v>84</v>
      </c>
      <c r="AV384" s="13" t="s">
        <v>82</v>
      </c>
      <c r="AW384" s="13" t="s">
        <v>35</v>
      </c>
      <c r="AX384" s="13" t="s">
        <v>74</v>
      </c>
      <c r="AY384" s="237" t="s">
        <v>158</v>
      </c>
    </row>
    <row r="385" s="14" customFormat="1">
      <c r="A385" s="14"/>
      <c r="B385" s="238"/>
      <c r="C385" s="239"/>
      <c r="D385" s="221" t="s">
        <v>170</v>
      </c>
      <c r="E385" s="240" t="s">
        <v>19</v>
      </c>
      <c r="F385" s="241" t="s">
        <v>2202</v>
      </c>
      <c r="G385" s="239"/>
      <c r="H385" s="242">
        <v>17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8" t="s">
        <v>170</v>
      </c>
      <c r="AU385" s="248" t="s">
        <v>84</v>
      </c>
      <c r="AV385" s="14" t="s">
        <v>84</v>
      </c>
      <c r="AW385" s="14" t="s">
        <v>35</v>
      </c>
      <c r="AX385" s="14" t="s">
        <v>74</v>
      </c>
      <c r="AY385" s="248" t="s">
        <v>158</v>
      </c>
    </row>
    <row r="386" s="15" customFormat="1">
      <c r="A386" s="15"/>
      <c r="B386" s="249"/>
      <c r="C386" s="250"/>
      <c r="D386" s="221" t="s">
        <v>170</v>
      </c>
      <c r="E386" s="251" t="s">
        <v>19</v>
      </c>
      <c r="F386" s="252" t="s">
        <v>175</v>
      </c>
      <c r="G386" s="250"/>
      <c r="H386" s="253">
        <v>17</v>
      </c>
      <c r="I386" s="254"/>
      <c r="J386" s="250"/>
      <c r="K386" s="250"/>
      <c r="L386" s="255"/>
      <c r="M386" s="256"/>
      <c r="N386" s="257"/>
      <c r="O386" s="257"/>
      <c r="P386" s="257"/>
      <c r="Q386" s="257"/>
      <c r="R386" s="257"/>
      <c r="S386" s="257"/>
      <c r="T386" s="25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9" t="s">
        <v>170</v>
      </c>
      <c r="AU386" s="259" t="s">
        <v>84</v>
      </c>
      <c r="AV386" s="15" t="s">
        <v>165</v>
      </c>
      <c r="AW386" s="15" t="s">
        <v>35</v>
      </c>
      <c r="AX386" s="15" t="s">
        <v>82</v>
      </c>
      <c r="AY386" s="259" t="s">
        <v>158</v>
      </c>
    </row>
    <row r="387" s="2" customFormat="1" ht="16.5" customHeight="1">
      <c r="A387" s="41"/>
      <c r="B387" s="42"/>
      <c r="C387" s="272" t="s">
        <v>392</v>
      </c>
      <c r="D387" s="272" t="s">
        <v>244</v>
      </c>
      <c r="E387" s="273" t="s">
        <v>2203</v>
      </c>
      <c r="F387" s="274" t="s">
        <v>2204</v>
      </c>
      <c r="G387" s="275" t="s">
        <v>387</v>
      </c>
      <c r="H387" s="276">
        <v>7</v>
      </c>
      <c r="I387" s="277"/>
      <c r="J387" s="278">
        <f>ROUND(I387*H387,2)</f>
        <v>0</v>
      </c>
      <c r="K387" s="274" t="s">
        <v>164</v>
      </c>
      <c r="L387" s="279"/>
      <c r="M387" s="280" t="s">
        <v>19</v>
      </c>
      <c r="N387" s="281" t="s">
        <v>45</v>
      </c>
      <c r="O387" s="87"/>
      <c r="P387" s="217">
        <f>O387*H387</f>
        <v>0</v>
      </c>
      <c r="Q387" s="217">
        <v>0.00035</v>
      </c>
      <c r="R387" s="217">
        <f>Q387*H387</f>
        <v>0.0024499999999999999</v>
      </c>
      <c r="S387" s="217">
        <v>0</v>
      </c>
      <c r="T387" s="21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9" t="s">
        <v>228</v>
      </c>
      <c r="AT387" s="219" t="s">
        <v>244</v>
      </c>
      <c r="AU387" s="219" t="s">
        <v>84</v>
      </c>
      <c r="AY387" s="20" t="s">
        <v>158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82</v>
      </c>
      <c r="BK387" s="220">
        <f>ROUND(I387*H387,2)</f>
        <v>0</v>
      </c>
      <c r="BL387" s="20" t="s">
        <v>165</v>
      </c>
      <c r="BM387" s="219" t="s">
        <v>2205</v>
      </c>
    </row>
    <row r="388" s="2" customFormat="1">
      <c r="A388" s="41"/>
      <c r="B388" s="42"/>
      <c r="C388" s="43"/>
      <c r="D388" s="221" t="s">
        <v>167</v>
      </c>
      <c r="E388" s="43"/>
      <c r="F388" s="222" t="s">
        <v>2204</v>
      </c>
      <c r="G388" s="43"/>
      <c r="H388" s="43"/>
      <c r="I388" s="223"/>
      <c r="J388" s="43"/>
      <c r="K388" s="43"/>
      <c r="L388" s="47"/>
      <c r="M388" s="224"/>
      <c r="N388" s="225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167</v>
      </c>
      <c r="AU388" s="20" t="s">
        <v>84</v>
      </c>
    </row>
    <row r="389" s="2" customFormat="1" ht="16.5" customHeight="1">
      <c r="A389" s="41"/>
      <c r="B389" s="42"/>
      <c r="C389" s="272" t="s">
        <v>398</v>
      </c>
      <c r="D389" s="272" t="s">
        <v>244</v>
      </c>
      <c r="E389" s="273" t="s">
        <v>2206</v>
      </c>
      <c r="F389" s="274" t="s">
        <v>2207</v>
      </c>
      <c r="G389" s="275" t="s">
        <v>387</v>
      </c>
      <c r="H389" s="276">
        <v>10</v>
      </c>
      <c r="I389" s="277"/>
      <c r="J389" s="278">
        <f>ROUND(I389*H389,2)</f>
        <v>0</v>
      </c>
      <c r="K389" s="274" t="s">
        <v>164</v>
      </c>
      <c r="L389" s="279"/>
      <c r="M389" s="280" t="s">
        <v>19</v>
      </c>
      <c r="N389" s="281" t="s">
        <v>45</v>
      </c>
      <c r="O389" s="87"/>
      <c r="P389" s="217">
        <f>O389*H389</f>
        <v>0</v>
      </c>
      <c r="Q389" s="217">
        <v>0.00044999999999999999</v>
      </c>
      <c r="R389" s="217">
        <f>Q389*H389</f>
        <v>0.0044999999999999997</v>
      </c>
      <c r="S389" s="217">
        <v>0</v>
      </c>
      <c r="T389" s="21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9" t="s">
        <v>228</v>
      </c>
      <c r="AT389" s="219" t="s">
        <v>244</v>
      </c>
      <c r="AU389" s="219" t="s">
        <v>84</v>
      </c>
      <c r="AY389" s="20" t="s">
        <v>158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82</v>
      </c>
      <c r="BK389" s="220">
        <f>ROUND(I389*H389,2)</f>
        <v>0</v>
      </c>
      <c r="BL389" s="20" t="s">
        <v>165</v>
      </c>
      <c r="BM389" s="219" t="s">
        <v>2208</v>
      </c>
    </row>
    <row r="390" s="2" customFormat="1">
      <c r="A390" s="41"/>
      <c r="B390" s="42"/>
      <c r="C390" s="43"/>
      <c r="D390" s="221" t="s">
        <v>167</v>
      </c>
      <c r="E390" s="43"/>
      <c r="F390" s="222" t="s">
        <v>2207</v>
      </c>
      <c r="G390" s="43"/>
      <c r="H390" s="43"/>
      <c r="I390" s="223"/>
      <c r="J390" s="43"/>
      <c r="K390" s="43"/>
      <c r="L390" s="47"/>
      <c r="M390" s="224"/>
      <c r="N390" s="225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167</v>
      </c>
      <c r="AU390" s="20" t="s">
        <v>84</v>
      </c>
    </row>
    <row r="391" s="2" customFormat="1" ht="24.15" customHeight="1">
      <c r="A391" s="41"/>
      <c r="B391" s="42"/>
      <c r="C391" s="208" t="s">
        <v>403</v>
      </c>
      <c r="D391" s="208" t="s">
        <v>160</v>
      </c>
      <c r="E391" s="209" t="s">
        <v>2209</v>
      </c>
      <c r="F391" s="210" t="s">
        <v>2210</v>
      </c>
      <c r="G391" s="211" t="s">
        <v>387</v>
      </c>
      <c r="H391" s="212">
        <v>4</v>
      </c>
      <c r="I391" s="213"/>
      <c r="J391" s="214">
        <f>ROUND(I391*H391,2)</f>
        <v>0</v>
      </c>
      <c r="K391" s="210" t="s">
        <v>164</v>
      </c>
      <c r="L391" s="47"/>
      <c r="M391" s="215" t="s">
        <v>19</v>
      </c>
      <c r="N391" s="216" t="s">
        <v>45</v>
      </c>
      <c r="O391" s="87"/>
      <c r="P391" s="217">
        <f>O391*H391</f>
        <v>0</v>
      </c>
      <c r="Q391" s="217">
        <v>1.0000000000000001E-05</v>
      </c>
      <c r="R391" s="217">
        <f>Q391*H391</f>
        <v>4.0000000000000003E-05</v>
      </c>
      <c r="S391" s="217">
        <v>0</v>
      </c>
      <c r="T391" s="21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9" t="s">
        <v>165</v>
      </c>
      <c r="AT391" s="219" t="s">
        <v>160</v>
      </c>
      <c r="AU391" s="219" t="s">
        <v>84</v>
      </c>
      <c r="AY391" s="20" t="s">
        <v>158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82</v>
      </c>
      <c r="BK391" s="220">
        <f>ROUND(I391*H391,2)</f>
        <v>0</v>
      </c>
      <c r="BL391" s="20" t="s">
        <v>165</v>
      </c>
      <c r="BM391" s="219" t="s">
        <v>2211</v>
      </c>
    </row>
    <row r="392" s="2" customFormat="1">
      <c r="A392" s="41"/>
      <c r="B392" s="42"/>
      <c r="C392" s="43"/>
      <c r="D392" s="221" t="s">
        <v>167</v>
      </c>
      <c r="E392" s="43"/>
      <c r="F392" s="222" t="s">
        <v>2210</v>
      </c>
      <c r="G392" s="43"/>
      <c r="H392" s="43"/>
      <c r="I392" s="223"/>
      <c r="J392" s="43"/>
      <c r="K392" s="43"/>
      <c r="L392" s="47"/>
      <c r="M392" s="224"/>
      <c r="N392" s="22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167</v>
      </c>
      <c r="AU392" s="20" t="s">
        <v>84</v>
      </c>
    </row>
    <row r="393" s="2" customFormat="1">
      <c r="A393" s="41"/>
      <c r="B393" s="42"/>
      <c r="C393" s="43"/>
      <c r="D393" s="226" t="s">
        <v>168</v>
      </c>
      <c r="E393" s="43"/>
      <c r="F393" s="227" t="s">
        <v>2212</v>
      </c>
      <c r="G393" s="43"/>
      <c r="H393" s="43"/>
      <c r="I393" s="223"/>
      <c r="J393" s="43"/>
      <c r="K393" s="43"/>
      <c r="L393" s="47"/>
      <c r="M393" s="224"/>
      <c r="N393" s="225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168</v>
      </c>
      <c r="AU393" s="20" t="s">
        <v>84</v>
      </c>
    </row>
    <row r="394" s="13" customFormat="1">
      <c r="A394" s="13"/>
      <c r="B394" s="228"/>
      <c r="C394" s="229"/>
      <c r="D394" s="221" t="s">
        <v>170</v>
      </c>
      <c r="E394" s="230" t="s">
        <v>19</v>
      </c>
      <c r="F394" s="231" t="s">
        <v>2063</v>
      </c>
      <c r="G394" s="229"/>
      <c r="H394" s="230" t="s">
        <v>19</v>
      </c>
      <c r="I394" s="232"/>
      <c r="J394" s="229"/>
      <c r="K394" s="229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170</v>
      </c>
      <c r="AU394" s="237" t="s">
        <v>84</v>
      </c>
      <c r="AV394" s="13" t="s">
        <v>82</v>
      </c>
      <c r="AW394" s="13" t="s">
        <v>35</v>
      </c>
      <c r="AX394" s="13" t="s">
        <v>74</v>
      </c>
      <c r="AY394" s="237" t="s">
        <v>158</v>
      </c>
    </row>
    <row r="395" s="13" customFormat="1">
      <c r="A395" s="13"/>
      <c r="B395" s="228"/>
      <c r="C395" s="229"/>
      <c r="D395" s="221" t="s">
        <v>170</v>
      </c>
      <c r="E395" s="230" t="s">
        <v>19</v>
      </c>
      <c r="F395" s="231" t="s">
        <v>2167</v>
      </c>
      <c r="G395" s="229"/>
      <c r="H395" s="230" t="s">
        <v>19</v>
      </c>
      <c r="I395" s="232"/>
      <c r="J395" s="229"/>
      <c r="K395" s="229"/>
      <c r="L395" s="233"/>
      <c r="M395" s="234"/>
      <c r="N395" s="235"/>
      <c r="O395" s="235"/>
      <c r="P395" s="235"/>
      <c r="Q395" s="235"/>
      <c r="R395" s="235"/>
      <c r="S395" s="235"/>
      <c r="T395" s="23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7" t="s">
        <v>170</v>
      </c>
      <c r="AU395" s="237" t="s">
        <v>84</v>
      </c>
      <c r="AV395" s="13" t="s">
        <v>82</v>
      </c>
      <c r="AW395" s="13" t="s">
        <v>35</v>
      </c>
      <c r="AX395" s="13" t="s">
        <v>74</v>
      </c>
      <c r="AY395" s="237" t="s">
        <v>158</v>
      </c>
    </row>
    <row r="396" s="14" customFormat="1">
      <c r="A396" s="14"/>
      <c r="B396" s="238"/>
      <c r="C396" s="239"/>
      <c r="D396" s="221" t="s">
        <v>170</v>
      </c>
      <c r="E396" s="240" t="s">
        <v>19</v>
      </c>
      <c r="F396" s="241" t="s">
        <v>2191</v>
      </c>
      <c r="G396" s="239"/>
      <c r="H396" s="242">
        <v>4</v>
      </c>
      <c r="I396" s="243"/>
      <c r="J396" s="239"/>
      <c r="K396" s="239"/>
      <c r="L396" s="244"/>
      <c r="M396" s="245"/>
      <c r="N396" s="246"/>
      <c r="O396" s="246"/>
      <c r="P396" s="246"/>
      <c r="Q396" s="246"/>
      <c r="R396" s="246"/>
      <c r="S396" s="246"/>
      <c r="T396" s="24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8" t="s">
        <v>170</v>
      </c>
      <c r="AU396" s="248" t="s">
        <v>84</v>
      </c>
      <c r="AV396" s="14" t="s">
        <v>84</v>
      </c>
      <c r="AW396" s="14" t="s">
        <v>35</v>
      </c>
      <c r="AX396" s="14" t="s">
        <v>74</v>
      </c>
      <c r="AY396" s="248" t="s">
        <v>158</v>
      </c>
    </row>
    <row r="397" s="15" customFormat="1">
      <c r="A397" s="15"/>
      <c r="B397" s="249"/>
      <c r="C397" s="250"/>
      <c r="D397" s="221" t="s">
        <v>170</v>
      </c>
      <c r="E397" s="251" t="s">
        <v>19</v>
      </c>
      <c r="F397" s="252" t="s">
        <v>175</v>
      </c>
      <c r="G397" s="250"/>
      <c r="H397" s="253">
        <v>4</v>
      </c>
      <c r="I397" s="254"/>
      <c r="J397" s="250"/>
      <c r="K397" s="250"/>
      <c r="L397" s="255"/>
      <c r="M397" s="256"/>
      <c r="N397" s="257"/>
      <c r="O397" s="257"/>
      <c r="P397" s="257"/>
      <c r="Q397" s="257"/>
      <c r="R397" s="257"/>
      <c r="S397" s="257"/>
      <c r="T397" s="258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9" t="s">
        <v>170</v>
      </c>
      <c r="AU397" s="259" t="s">
        <v>84</v>
      </c>
      <c r="AV397" s="15" t="s">
        <v>165</v>
      </c>
      <c r="AW397" s="15" t="s">
        <v>35</v>
      </c>
      <c r="AX397" s="15" t="s">
        <v>82</v>
      </c>
      <c r="AY397" s="259" t="s">
        <v>158</v>
      </c>
    </row>
    <row r="398" s="2" customFormat="1" ht="16.5" customHeight="1">
      <c r="A398" s="41"/>
      <c r="B398" s="42"/>
      <c r="C398" s="272" t="s">
        <v>409</v>
      </c>
      <c r="D398" s="272" t="s">
        <v>244</v>
      </c>
      <c r="E398" s="273" t="s">
        <v>2213</v>
      </c>
      <c r="F398" s="274" t="s">
        <v>2214</v>
      </c>
      <c r="G398" s="275" t="s">
        <v>387</v>
      </c>
      <c r="H398" s="276">
        <v>3</v>
      </c>
      <c r="I398" s="277"/>
      <c r="J398" s="278">
        <f>ROUND(I398*H398,2)</f>
        <v>0</v>
      </c>
      <c r="K398" s="274" t="s">
        <v>164</v>
      </c>
      <c r="L398" s="279"/>
      <c r="M398" s="280" t="s">
        <v>19</v>
      </c>
      <c r="N398" s="281" t="s">
        <v>45</v>
      </c>
      <c r="O398" s="87"/>
      <c r="P398" s="217">
        <f>O398*H398</f>
        <v>0</v>
      </c>
      <c r="Q398" s="217">
        <v>0.00088000000000000003</v>
      </c>
      <c r="R398" s="217">
        <f>Q398*H398</f>
        <v>0.00264</v>
      </c>
      <c r="S398" s="217">
        <v>0</v>
      </c>
      <c r="T398" s="218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9" t="s">
        <v>228</v>
      </c>
      <c r="AT398" s="219" t="s">
        <v>244</v>
      </c>
      <c r="AU398" s="219" t="s">
        <v>84</v>
      </c>
      <c r="AY398" s="20" t="s">
        <v>158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82</v>
      </c>
      <c r="BK398" s="220">
        <f>ROUND(I398*H398,2)</f>
        <v>0</v>
      </c>
      <c r="BL398" s="20" t="s">
        <v>165</v>
      </c>
      <c r="BM398" s="219" t="s">
        <v>2215</v>
      </c>
    </row>
    <row r="399" s="2" customFormat="1">
      <c r="A399" s="41"/>
      <c r="B399" s="42"/>
      <c r="C399" s="43"/>
      <c r="D399" s="221" t="s">
        <v>167</v>
      </c>
      <c r="E399" s="43"/>
      <c r="F399" s="222" t="s">
        <v>2214</v>
      </c>
      <c r="G399" s="43"/>
      <c r="H399" s="43"/>
      <c r="I399" s="223"/>
      <c r="J399" s="43"/>
      <c r="K399" s="43"/>
      <c r="L399" s="47"/>
      <c r="M399" s="224"/>
      <c r="N399" s="225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167</v>
      </c>
      <c r="AU399" s="20" t="s">
        <v>84</v>
      </c>
    </row>
    <row r="400" s="2" customFormat="1" ht="16.5" customHeight="1">
      <c r="A400" s="41"/>
      <c r="B400" s="42"/>
      <c r="C400" s="272" t="s">
        <v>414</v>
      </c>
      <c r="D400" s="272" t="s">
        <v>244</v>
      </c>
      <c r="E400" s="273" t="s">
        <v>2216</v>
      </c>
      <c r="F400" s="274" t="s">
        <v>2217</v>
      </c>
      <c r="G400" s="275" t="s">
        <v>387</v>
      </c>
      <c r="H400" s="276">
        <v>1</v>
      </c>
      <c r="I400" s="277"/>
      <c r="J400" s="278">
        <f>ROUND(I400*H400,2)</f>
        <v>0</v>
      </c>
      <c r="K400" s="274" t="s">
        <v>247</v>
      </c>
      <c r="L400" s="279"/>
      <c r="M400" s="280" t="s">
        <v>19</v>
      </c>
      <c r="N400" s="281" t="s">
        <v>45</v>
      </c>
      <c r="O400" s="87"/>
      <c r="P400" s="217">
        <f>O400*H400</f>
        <v>0</v>
      </c>
      <c r="Q400" s="217">
        <v>0.00069999999999999999</v>
      </c>
      <c r="R400" s="217">
        <f>Q400*H400</f>
        <v>0.00069999999999999999</v>
      </c>
      <c r="S400" s="217">
        <v>0</v>
      </c>
      <c r="T400" s="218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9" t="s">
        <v>228</v>
      </c>
      <c r="AT400" s="219" t="s">
        <v>244</v>
      </c>
      <c r="AU400" s="219" t="s">
        <v>84</v>
      </c>
      <c r="AY400" s="20" t="s">
        <v>158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82</v>
      </c>
      <c r="BK400" s="220">
        <f>ROUND(I400*H400,2)</f>
        <v>0</v>
      </c>
      <c r="BL400" s="20" t="s">
        <v>165</v>
      </c>
      <c r="BM400" s="219" t="s">
        <v>2218</v>
      </c>
    </row>
    <row r="401" s="2" customFormat="1">
      <c r="A401" s="41"/>
      <c r="B401" s="42"/>
      <c r="C401" s="43"/>
      <c r="D401" s="221" t="s">
        <v>167</v>
      </c>
      <c r="E401" s="43"/>
      <c r="F401" s="222" t="s">
        <v>2217</v>
      </c>
      <c r="G401" s="43"/>
      <c r="H401" s="43"/>
      <c r="I401" s="223"/>
      <c r="J401" s="43"/>
      <c r="K401" s="43"/>
      <c r="L401" s="47"/>
      <c r="M401" s="224"/>
      <c r="N401" s="225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167</v>
      </c>
      <c r="AU401" s="20" t="s">
        <v>84</v>
      </c>
    </row>
    <row r="402" s="2" customFormat="1" ht="24.15" customHeight="1">
      <c r="A402" s="41"/>
      <c r="B402" s="42"/>
      <c r="C402" s="208" t="s">
        <v>425</v>
      </c>
      <c r="D402" s="208" t="s">
        <v>160</v>
      </c>
      <c r="E402" s="209" t="s">
        <v>2219</v>
      </c>
      <c r="F402" s="210" t="s">
        <v>2220</v>
      </c>
      <c r="G402" s="211" t="s">
        <v>387</v>
      </c>
      <c r="H402" s="212">
        <v>9</v>
      </c>
      <c r="I402" s="213"/>
      <c r="J402" s="214">
        <f>ROUND(I402*H402,2)</f>
        <v>0</v>
      </c>
      <c r="K402" s="210" t="s">
        <v>164</v>
      </c>
      <c r="L402" s="47"/>
      <c r="M402" s="215" t="s">
        <v>19</v>
      </c>
      <c r="N402" s="216" t="s">
        <v>45</v>
      </c>
      <c r="O402" s="87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9" t="s">
        <v>165</v>
      </c>
      <c r="AT402" s="219" t="s">
        <v>160</v>
      </c>
      <c r="AU402" s="219" t="s">
        <v>84</v>
      </c>
      <c r="AY402" s="20" t="s">
        <v>158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82</v>
      </c>
      <c r="BK402" s="220">
        <f>ROUND(I402*H402,2)</f>
        <v>0</v>
      </c>
      <c r="BL402" s="20" t="s">
        <v>165</v>
      </c>
      <c r="BM402" s="219" t="s">
        <v>2221</v>
      </c>
    </row>
    <row r="403" s="2" customFormat="1">
      <c r="A403" s="41"/>
      <c r="B403" s="42"/>
      <c r="C403" s="43"/>
      <c r="D403" s="221" t="s">
        <v>167</v>
      </c>
      <c r="E403" s="43"/>
      <c r="F403" s="222" t="s">
        <v>2220</v>
      </c>
      <c r="G403" s="43"/>
      <c r="H403" s="43"/>
      <c r="I403" s="223"/>
      <c r="J403" s="43"/>
      <c r="K403" s="43"/>
      <c r="L403" s="47"/>
      <c r="M403" s="224"/>
      <c r="N403" s="22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167</v>
      </c>
      <c r="AU403" s="20" t="s">
        <v>84</v>
      </c>
    </row>
    <row r="404" s="2" customFormat="1">
      <c r="A404" s="41"/>
      <c r="B404" s="42"/>
      <c r="C404" s="43"/>
      <c r="D404" s="226" t="s">
        <v>168</v>
      </c>
      <c r="E404" s="43"/>
      <c r="F404" s="227" t="s">
        <v>2222</v>
      </c>
      <c r="G404" s="43"/>
      <c r="H404" s="43"/>
      <c r="I404" s="223"/>
      <c r="J404" s="43"/>
      <c r="K404" s="43"/>
      <c r="L404" s="47"/>
      <c r="M404" s="224"/>
      <c r="N404" s="225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168</v>
      </c>
      <c r="AU404" s="20" t="s">
        <v>84</v>
      </c>
    </row>
    <row r="405" s="13" customFormat="1">
      <c r="A405" s="13"/>
      <c r="B405" s="228"/>
      <c r="C405" s="229"/>
      <c r="D405" s="221" t="s">
        <v>170</v>
      </c>
      <c r="E405" s="230" t="s">
        <v>19</v>
      </c>
      <c r="F405" s="231" t="s">
        <v>2063</v>
      </c>
      <c r="G405" s="229"/>
      <c r="H405" s="230" t="s">
        <v>19</v>
      </c>
      <c r="I405" s="232"/>
      <c r="J405" s="229"/>
      <c r="K405" s="229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170</v>
      </c>
      <c r="AU405" s="237" t="s">
        <v>84</v>
      </c>
      <c r="AV405" s="13" t="s">
        <v>82</v>
      </c>
      <c r="AW405" s="13" t="s">
        <v>35</v>
      </c>
      <c r="AX405" s="13" t="s">
        <v>74</v>
      </c>
      <c r="AY405" s="237" t="s">
        <v>158</v>
      </c>
    </row>
    <row r="406" s="13" customFormat="1">
      <c r="A406" s="13"/>
      <c r="B406" s="228"/>
      <c r="C406" s="229"/>
      <c r="D406" s="221" t="s">
        <v>170</v>
      </c>
      <c r="E406" s="230" t="s">
        <v>19</v>
      </c>
      <c r="F406" s="231" t="s">
        <v>2167</v>
      </c>
      <c r="G406" s="229"/>
      <c r="H406" s="230" t="s">
        <v>19</v>
      </c>
      <c r="I406" s="232"/>
      <c r="J406" s="229"/>
      <c r="K406" s="229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170</v>
      </c>
      <c r="AU406" s="237" t="s">
        <v>84</v>
      </c>
      <c r="AV406" s="13" t="s">
        <v>82</v>
      </c>
      <c r="AW406" s="13" t="s">
        <v>35</v>
      </c>
      <c r="AX406" s="13" t="s">
        <v>74</v>
      </c>
      <c r="AY406" s="237" t="s">
        <v>158</v>
      </c>
    </row>
    <row r="407" s="14" customFormat="1">
      <c r="A407" s="14"/>
      <c r="B407" s="238"/>
      <c r="C407" s="239"/>
      <c r="D407" s="221" t="s">
        <v>170</v>
      </c>
      <c r="E407" s="240" t="s">
        <v>19</v>
      </c>
      <c r="F407" s="241" t="s">
        <v>2223</v>
      </c>
      <c r="G407" s="239"/>
      <c r="H407" s="242">
        <v>9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8" t="s">
        <v>170</v>
      </c>
      <c r="AU407" s="248" t="s">
        <v>84</v>
      </c>
      <c r="AV407" s="14" t="s">
        <v>84</v>
      </c>
      <c r="AW407" s="14" t="s">
        <v>35</v>
      </c>
      <c r="AX407" s="14" t="s">
        <v>74</v>
      </c>
      <c r="AY407" s="248" t="s">
        <v>158</v>
      </c>
    </row>
    <row r="408" s="15" customFormat="1">
      <c r="A408" s="15"/>
      <c r="B408" s="249"/>
      <c r="C408" s="250"/>
      <c r="D408" s="221" t="s">
        <v>170</v>
      </c>
      <c r="E408" s="251" t="s">
        <v>19</v>
      </c>
      <c r="F408" s="252" t="s">
        <v>175</v>
      </c>
      <c r="G408" s="250"/>
      <c r="H408" s="253">
        <v>9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9" t="s">
        <v>170</v>
      </c>
      <c r="AU408" s="259" t="s">
        <v>84</v>
      </c>
      <c r="AV408" s="15" t="s">
        <v>165</v>
      </c>
      <c r="AW408" s="15" t="s">
        <v>35</v>
      </c>
      <c r="AX408" s="15" t="s">
        <v>82</v>
      </c>
      <c r="AY408" s="259" t="s">
        <v>158</v>
      </c>
    </row>
    <row r="409" s="2" customFormat="1" ht="16.5" customHeight="1">
      <c r="A409" s="41"/>
      <c r="B409" s="42"/>
      <c r="C409" s="272" t="s">
        <v>435</v>
      </c>
      <c r="D409" s="272" t="s">
        <v>244</v>
      </c>
      <c r="E409" s="273" t="s">
        <v>2224</v>
      </c>
      <c r="F409" s="274" t="s">
        <v>2225</v>
      </c>
      <c r="G409" s="275" t="s">
        <v>387</v>
      </c>
      <c r="H409" s="276">
        <v>3</v>
      </c>
      <c r="I409" s="277"/>
      <c r="J409" s="278">
        <f>ROUND(I409*H409,2)</f>
        <v>0</v>
      </c>
      <c r="K409" s="274" t="s">
        <v>164</v>
      </c>
      <c r="L409" s="279"/>
      <c r="M409" s="280" t="s">
        <v>19</v>
      </c>
      <c r="N409" s="281" t="s">
        <v>45</v>
      </c>
      <c r="O409" s="87"/>
      <c r="P409" s="217">
        <f>O409*H409</f>
        <v>0</v>
      </c>
      <c r="Q409" s="217">
        <v>0.00064999999999999997</v>
      </c>
      <c r="R409" s="217">
        <f>Q409*H409</f>
        <v>0.0019499999999999999</v>
      </c>
      <c r="S409" s="217">
        <v>0</v>
      </c>
      <c r="T409" s="218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9" t="s">
        <v>228</v>
      </c>
      <c r="AT409" s="219" t="s">
        <v>244</v>
      </c>
      <c r="AU409" s="219" t="s">
        <v>84</v>
      </c>
      <c r="AY409" s="20" t="s">
        <v>158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82</v>
      </c>
      <c r="BK409" s="220">
        <f>ROUND(I409*H409,2)</f>
        <v>0</v>
      </c>
      <c r="BL409" s="20" t="s">
        <v>165</v>
      </c>
      <c r="BM409" s="219" t="s">
        <v>2226</v>
      </c>
    </row>
    <row r="410" s="2" customFormat="1">
      <c r="A410" s="41"/>
      <c r="B410" s="42"/>
      <c r="C410" s="43"/>
      <c r="D410" s="221" t="s">
        <v>167</v>
      </c>
      <c r="E410" s="43"/>
      <c r="F410" s="222" t="s">
        <v>2225</v>
      </c>
      <c r="G410" s="43"/>
      <c r="H410" s="43"/>
      <c r="I410" s="223"/>
      <c r="J410" s="43"/>
      <c r="K410" s="43"/>
      <c r="L410" s="47"/>
      <c r="M410" s="224"/>
      <c r="N410" s="225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167</v>
      </c>
      <c r="AU410" s="20" t="s">
        <v>84</v>
      </c>
    </row>
    <row r="411" s="2" customFormat="1" ht="16.5" customHeight="1">
      <c r="A411" s="41"/>
      <c r="B411" s="42"/>
      <c r="C411" s="272" t="s">
        <v>440</v>
      </c>
      <c r="D411" s="272" t="s">
        <v>244</v>
      </c>
      <c r="E411" s="273" t="s">
        <v>2227</v>
      </c>
      <c r="F411" s="274" t="s">
        <v>2228</v>
      </c>
      <c r="G411" s="275" t="s">
        <v>387</v>
      </c>
      <c r="H411" s="276">
        <v>5</v>
      </c>
      <c r="I411" s="277"/>
      <c r="J411" s="278">
        <f>ROUND(I411*H411,2)</f>
        <v>0</v>
      </c>
      <c r="K411" s="274" t="s">
        <v>164</v>
      </c>
      <c r="L411" s="279"/>
      <c r="M411" s="280" t="s">
        <v>19</v>
      </c>
      <c r="N411" s="281" t="s">
        <v>45</v>
      </c>
      <c r="O411" s="87"/>
      <c r="P411" s="217">
        <f>O411*H411</f>
        <v>0</v>
      </c>
      <c r="Q411" s="217">
        <v>0.00088000000000000003</v>
      </c>
      <c r="R411" s="217">
        <f>Q411*H411</f>
        <v>0.0044000000000000003</v>
      </c>
      <c r="S411" s="217">
        <v>0</v>
      </c>
      <c r="T411" s="21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9" t="s">
        <v>228</v>
      </c>
      <c r="AT411" s="219" t="s">
        <v>244</v>
      </c>
      <c r="AU411" s="219" t="s">
        <v>84</v>
      </c>
      <c r="AY411" s="20" t="s">
        <v>158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82</v>
      </c>
      <c r="BK411" s="220">
        <f>ROUND(I411*H411,2)</f>
        <v>0</v>
      </c>
      <c r="BL411" s="20" t="s">
        <v>165</v>
      </c>
      <c r="BM411" s="219" t="s">
        <v>2229</v>
      </c>
    </row>
    <row r="412" s="2" customFormat="1">
      <c r="A412" s="41"/>
      <c r="B412" s="42"/>
      <c r="C412" s="43"/>
      <c r="D412" s="221" t="s">
        <v>167</v>
      </c>
      <c r="E412" s="43"/>
      <c r="F412" s="222" t="s">
        <v>2228</v>
      </c>
      <c r="G412" s="43"/>
      <c r="H412" s="43"/>
      <c r="I412" s="223"/>
      <c r="J412" s="43"/>
      <c r="K412" s="43"/>
      <c r="L412" s="47"/>
      <c r="M412" s="224"/>
      <c r="N412" s="225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167</v>
      </c>
      <c r="AU412" s="20" t="s">
        <v>84</v>
      </c>
    </row>
    <row r="413" s="2" customFormat="1" ht="16.5" customHeight="1">
      <c r="A413" s="41"/>
      <c r="B413" s="42"/>
      <c r="C413" s="272" t="s">
        <v>447</v>
      </c>
      <c r="D413" s="272" t="s">
        <v>244</v>
      </c>
      <c r="E413" s="273" t="s">
        <v>2230</v>
      </c>
      <c r="F413" s="274" t="s">
        <v>2231</v>
      </c>
      <c r="G413" s="275" t="s">
        <v>387</v>
      </c>
      <c r="H413" s="276">
        <v>1</v>
      </c>
      <c r="I413" s="277"/>
      <c r="J413" s="278">
        <f>ROUND(I413*H413,2)</f>
        <v>0</v>
      </c>
      <c r="K413" s="274" t="s">
        <v>164</v>
      </c>
      <c r="L413" s="279"/>
      <c r="M413" s="280" t="s">
        <v>19</v>
      </c>
      <c r="N413" s="281" t="s">
        <v>45</v>
      </c>
      <c r="O413" s="87"/>
      <c r="P413" s="217">
        <f>O413*H413</f>
        <v>0</v>
      </c>
      <c r="Q413" s="217">
        <v>0.00040999999999999999</v>
      </c>
      <c r="R413" s="217">
        <f>Q413*H413</f>
        <v>0.00040999999999999999</v>
      </c>
      <c r="S413" s="217">
        <v>0</v>
      </c>
      <c r="T413" s="218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9" t="s">
        <v>228</v>
      </c>
      <c r="AT413" s="219" t="s">
        <v>244</v>
      </c>
      <c r="AU413" s="219" t="s">
        <v>84</v>
      </c>
      <c r="AY413" s="20" t="s">
        <v>158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82</v>
      </c>
      <c r="BK413" s="220">
        <f>ROUND(I413*H413,2)</f>
        <v>0</v>
      </c>
      <c r="BL413" s="20" t="s">
        <v>165</v>
      </c>
      <c r="BM413" s="219" t="s">
        <v>2232</v>
      </c>
    </row>
    <row r="414" s="2" customFormat="1">
      <c r="A414" s="41"/>
      <c r="B414" s="42"/>
      <c r="C414" s="43"/>
      <c r="D414" s="221" t="s">
        <v>167</v>
      </c>
      <c r="E414" s="43"/>
      <c r="F414" s="222" t="s">
        <v>2231</v>
      </c>
      <c r="G414" s="43"/>
      <c r="H414" s="43"/>
      <c r="I414" s="223"/>
      <c r="J414" s="43"/>
      <c r="K414" s="43"/>
      <c r="L414" s="47"/>
      <c r="M414" s="224"/>
      <c r="N414" s="225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167</v>
      </c>
      <c r="AU414" s="20" t="s">
        <v>84</v>
      </c>
    </row>
    <row r="415" s="2" customFormat="1" ht="24.15" customHeight="1">
      <c r="A415" s="41"/>
      <c r="B415" s="42"/>
      <c r="C415" s="208" t="s">
        <v>454</v>
      </c>
      <c r="D415" s="208" t="s">
        <v>160</v>
      </c>
      <c r="E415" s="209" t="s">
        <v>2233</v>
      </c>
      <c r="F415" s="210" t="s">
        <v>2234</v>
      </c>
      <c r="G415" s="211" t="s">
        <v>387</v>
      </c>
      <c r="H415" s="212">
        <v>4</v>
      </c>
      <c r="I415" s="213"/>
      <c r="J415" s="214">
        <f>ROUND(I415*H415,2)</f>
        <v>0</v>
      </c>
      <c r="K415" s="210" t="s">
        <v>164</v>
      </c>
      <c r="L415" s="47"/>
      <c r="M415" s="215" t="s">
        <v>19</v>
      </c>
      <c r="N415" s="216" t="s">
        <v>45</v>
      </c>
      <c r="O415" s="87"/>
      <c r="P415" s="217">
        <f>O415*H415</f>
        <v>0</v>
      </c>
      <c r="Q415" s="217">
        <v>1.0000000000000001E-05</v>
      </c>
      <c r="R415" s="217">
        <f>Q415*H415</f>
        <v>4.0000000000000003E-05</v>
      </c>
      <c r="S415" s="217">
        <v>0</v>
      </c>
      <c r="T415" s="218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9" t="s">
        <v>165</v>
      </c>
      <c r="AT415" s="219" t="s">
        <v>160</v>
      </c>
      <c r="AU415" s="219" t="s">
        <v>84</v>
      </c>
      <c r="AY415" s="20" t="s">
        <v>158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82</v>
      </c>
      <c r="BK415" s="220">
        <f>ROUND(I415*H415,2)</f>
        <v>0</v>
      </c>
      <c r="BL415" s="20" t="s">
        <v>165</v>
      </c>
      <c r="BM415" s="219" t="s">
        <v>2235</v>
      </c>
    </row>
    <row r="416" s="2" customFormat="1">
      <c r="A416" s="41"/>
      <c r="B416" s="42"/>
      <c r="C416" s="43"/>
      <c r="D416" s="221" t="s">
        <v>167</v>
      </c>
      <c r="E416" s="43"/>
      <c r="F416" s="222" t="s">
        <v>2234</v>
      </c>
      <c r="G416" s="43"/>
      <c r="H416" s="43"/>
      <c r="I416" s="223"/>
      <c r="J416" s="43"/>
      <c r="K416" s="43"/>
      <c r="L416" s="47"/>
      <c r="M416" s="224"/>
      <c r="N416" s="225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167</v>
      </c>
      <c r="AU416" s="20" t="s">
        <v>84</v>
      </c>
    </row>
    <row r="417" s="2" customFormat="1">
      <c r="A417" s="41"/>
      <c r="B417" s="42"/>
      <c r="C417" s="43"/>
      <c r="D417" s="226" t="s">
        <v>168</v>
      </c>
      <c r="E417" s="43"/>
      <c r="F417" s="227" t="s">
        <v>2236</v>
      </c>
      <c r="G417" s="43"/>
      <c r="H417" s="43"/>
      <c r="I417" s="223"/>
      <c r="J417" s="43"/>
      <c r="K417" s="43"/>
      <c r="L417" s="47"/>
      <c r="M417" s="224"/>
      <c r="N417" s="22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168</v>
      </c>
      <c r="AU417" s="20" t="s">
        <v>84</v>
      </c>
    </row>
    <row r="418" s="13" customFormat="1">
      <c r="A418" s="13"/>
      <c r="B418" s="228"/>
      <c r="C418" s="229"/>
      <c r="D418" s="221" t="s">
        <v>170</v>
      </c>
      <c r="E418" s="230" t="s">
        <v>19</v>
      </c>
      <c r="F418" s="231" t="s">
        <v>2063</v>
      </c>
      <c r="G418" s="229"/>
      <c r="H418" s="230" t="s">
        <v>19</v>
      </c>
      <c r="I418" s="232"/>
      <c r="J418" s="229"/>
      <c r="K418" s="229"/>
      <c r="L418" s="233"/>
      <c r="M418" s="234"/>
      <c r="N418" s="235"/>
      <c r="O418" s="235"/>
      <c r="P418" s="235"/>
      <c r="Q418" s="235"/>
      <c r="R418" s="235"/>
      <c r="S418" s="235"/>
      <c r="T418" s="23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7" t="s">
        <v>170</v>
      </c>
      <c r="AU418" s="237" t="s">
        <v>84</v>
      </c>
      <c r="AV418" s="13" t="s">
        <v>82</v>
      </c>
      <c r="AW418" s="13" t="s">
        <v>35</v>
      </c>
      <c r="AX418" s="13" t="s">
        <v>74</v>
      </c>
      <c r="AY418" s="237" t="s">
        <v>158</v>
      </c>
    </row>
    <row r="419" s="13" customFormat="1">
      <c r="A419" s="13"/>
      <c r="B419" s="228"/>
      <c r="C419" s="229"/>
      <c r="D419" s="221" t="s">
        <v>170</v>
      </c>
      <c r="E419" s="230" t="s">
        <v>19</v>
      </c>
      <c r="F419" s="231" t="s">
        <v>2167</v>
      </c>
      <c r="G419" s="229"/>
      <c r="H419" s="230" t="s">
        <v>19</v>
      </c>
      <c r="I419" s="232"/>
      <c r="J419" s="229"/>
      <c r="K419" s="229"/>
      <c r="L419" s="233"/>
      <c r="M419" s="234"/>
      <c r="N419" s="235"/>
      <c r="O419" s="235"/>
      <c r="P419" s="235"/>
      <c r="Q419" s="235"/>
      <c r="R419" s="235"/>
      <c r="S419" s="235"/>
      <c r="T419" s="23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7" t="s">
        <v>170</v>
      </c>
      <c r="AU419" s="237" t="s">
        <v>84</v>
      </c>
      <c r="AV419" s="13" t="s">
        <v>82</v>
      </c>
      <c r="AW419" s="13" t="s">
        <v>35</v>
      </c>
      <c r="AX419" s="13" t="s">
        <v>74</v>
      </c>
      <c r="AY419" s="237" t="s">
        <v>158</v>
      </c>
    </row>
    <row r="420" s="14" customFormat="1">
      <c r="A420" s="14"/>
      <c r="B420" s="238"/>
      <c r="C420" s="239"/>
      <c r="D420" s="221" t="s">
        <v>170</v>
      </c>
      <c r="E420" s="240" t="s">
        <v>19</v>
      </c>
      <c r="F420" s="241" t="s">
        <v>2191</v>
      </c>
      <c r="G420" s="239"/>
      <c r="H420" s="242">
        <v>4</v>
      </c>
      <c r="I420" s="243"/>
      <c r="J420" s="239"/>
      <c r="K420" s="239"/>
      <c r="L420" s="244"/>
      <c r="M420" s="245"/>
      <c r="N420" s="246"/>
      <c r="O420" s="246"/>
      <c r="P420" s="246"/>
      <c r="Q420" s="246"/>
      <c r="R420" s="246"/>
      <c r="S420" s="246"/>
      <c r="T420" s="24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8" t="s">
        <v>170</v>
      </c>
      <c r="AU420" s="248" t="s">
        <v>84</v>
      </c>
      <c r="AV420" s="14" t="s">
        <v>84</v>
      </c>
      <c r="AW420" s="14" t="s">
        <v>35</v>
      </c>
      <c r="AX420" s="14" t="s">
        <v>74</v>
      </c>
      <c r="AY420" s="248" t="s">
        <v>158</v>
      </c>
    </row>
    <row r="421" s="15" customFormat="1">
      <c r="A421" s="15"/>
      <c r="B421" s="249"/>
      <c r="C421" s="250"/>
      <c r="D421" s="221" t="s">
        <v>170</v>
      </c>
      <c r="E421" s="251" t="s">
        <v>19</v>
      </c>
      <c r="F421" s="252" t="s">
        <v>175</v>
      </c>
      <c r="G421" s="250"/>
      <c r="H421" s="253">
        <v>4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9" t="s">
        <v>170</v>
      </c>
      <c r="AU421" s="259" t="s">
        <v>84</v>
      </c>
      <c r="AV421" s="15" t="s">
        <v>165</v>
      </c>
      <c r="AW421" s="15" t="s">
        <v>35</v>
      </c>
      <c r="AX421" s="15" t="s">
        <v>82</v>
      </c>
      <c r="AY421" s="259" t="s">
        <v>158</v>
      </c>
    </row>
    <row r="422" s="2" customFormat="1" ht="16.5" customHeight="1">
      <c r="A422" s="41"/>
      <c r="B422" s="42"/>
      <c r="C422" s="272" t="s">
        <v>460</v>
      </c>
      <c r="D422" s="272" t="s">
        <v>244</v>
      </c>
      <c r="E422" s="273" t="s">
        <v>2237</v>
      </c>
      <c r="F422" s="274" t="s">
        <v>2238</v>
      </c>
      <c r="G422" s="275" t="s">
        <v>387</v>
      </c>
      <c r="H422" s="276">
        <v>1</v>
      </c>
      <c r="I422" s="277"/>
      <c r="J422" s="278">
        <f>ROUND(I422*H422,2)</f>
        <v>0</v>
      </c>
      <c r="K422" s="274" t="s">
        <v>164</v>
      </c>
      <c r="L422" s="279"/>
      <c r="M422" s="280" t="s">
        <v>19</v>
      </c>
      <c r="N422" s="281" t="s">
        <v>45</v>
      </c>
      <c r="O422" s="87"/>
      <c r="P422" s="217">
        <f>O422*H422</f>
        <v>0</v>
      </c>
      <c r="Q422" s="217">
        <v>0.0012800000000000001</v>
      </c>
      <c r="R422" s="217">
        <f>Q422*H422</f>
        <v>0.0012800000000000001</v>
      </c>
      <c r="S422" s="217">
        <v>0</v>
      </c>
      <c r="T422" s="218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9" t="s">
        <v>228</v>
      </c>
      <c r="AT422" s="219" t="s">
        <v>244</v>
      </c>
      <c r="AU422" s="219" t="s">
        <v>84</v>
      </c>
      <c r="AY422" s="20" t="s">
        <v>158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82</v>
      </c>
      <c r="BK422" s="220">
        <f>ROUND(I422*H422,2)</f>
        <v>0</v>
      </c>
      <c r="BL422" s="20" t="s">
        <v>165</v>
      </c>
      <c r="BM422" s="219" t="s">
        <v>2239</v>
      </c>
    </row>
    <row r="423" s="2" customFormat="1">
      <c r="A423" s="41"/>
      <c r="B423" s="42"/>
      <c r="C423" s="43"/>
      <c r="D423" s="221" t="s">
        <v>167</v>
      </c>
      <c r="E423" s="43"/>
      <c r="F423" s="222" t="s">
        <v>2238</v>
      </c>
      <c r="G423" s="43"/>
      <c r="H423" s="43"/>
      <c r="I423" s="223"/>
      <c r="J423" s="43"/>
      <c r="K423" s="43"/>
      <c r="L423" s="47"/>
      <c r="M423" s="224"/>
      <c r="N423" s="225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167</v>
      </c>
      <c r="AU423" s="20" t="s">
        <v>84</v>
      </c>
    </row>
    <row r="424" s="2" customFormat="1" ht="16.5" customHeight="1">
      <c r="A424" s="41"/>
      <c r="B424" s="42"/>
      <c r="C424" s="272" t="s">
        <v>466</v>
      </c>
      <c r="D424" s="272" t="s">
        <v>244</v>
      </c>
      <c r="E424" s="273" t="s">
        <v>2240</v>
      </c>
      <c r="F424" s="274" t="s">
        <v>2241</v>
      </c>
      <c r="G424" s="275" t="s">
        <v>387</v>
      </c>
      <c r="H424" s="276">
        <v>3</v>
      </c>
      <c r="I424" s="277"/>
      <c r="J424" s="278">
        <f>ROUND(I424*H424,2)</f>
        <v>0</v>
      </c>
      <c r="K424" s="274" t="s">
        <v>164</v>
      </c>
      <c r="L424" s="279"/>
      <c r="M424" s="280" t="s">
        <v>19</v>
      </c>
      <c r="N424" s="281" t="s">
        <v>45</v>
      </c>
      <c r="O424" s="87"/>
      <c r="P424" s="217">
        <f>O424*H424</f>
        <v>0</v>
      </c>
      <c r="Q424" s="217">
        <v>0.0014300000000000001</v>
      </c>
      <c r="R424" s="217">
        <f>Q424*H424</f>
        <v>0.0042900000000000004</v>
      </c>
      <c r="S424" s="217">
        <v>0</v>
      </c>
      <c r="T424" s="21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9" t="s">
        <v>228</v>
      </c>
      <c r="AT424" s="219" t="s">
        <v>244</v>
      </c>
      <c r="AU424" s="219" t="s">
        <v>84</v>
      </c>
      <c r="AY424" s="20" t="s">
        <v>158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82</v>
      </c>
      <c r="BK424" s="220">
        <f>ROUND(I424*H424,2)</f>
        <v>0</v>
      </c>
      <c r="BL424" s="20" t="s">
        <v>165</v>
      </c>
      <c r="BM424" s="219" t="s">
        <v>2242</v>
      </c>
    </row>
    <row r="425" s="2" customFormat="1">
      <c r="A425" s="41"/>
      <c r="B425" s="42"/>
      <c r="C425" s="43"/>
      <c r="D425" s="221" t="s">
        <v>167</v>
      </c>
      <c r="E425" s="43"/>
      <c r="F425" s="222" t="s">
        <v>2241</v>
      </c>
      <c r="G425" s="43"/>
      <c r="H425" s="43"/>
      <c r="I425" s="223"/>
      <c r="J425" s="43"/>
      <c r="K425" s="43"/>
      <c r="L425" s="47"/>
      <c r="M425" s="224"/>
      <c r="N425" s="22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167</v>
      </c>
      <c r="AU425" s="20" t="s">
        <v>84</v>
      </c>
    </row>
    <row r="426" s="2" customFormat="1" ht="16.5" customHeight="1">
      <c r="A426" s="41"/>
      <c r="B426" s="42"/>
      <c r="C426" s="208" t="s">
        <v>475</v>
      </c>
      <c r="D426" s="208" t="s">
        <v>160</v>
      </c>
      <c r="E426" s="209" t="s">
        <v>2243</v>
      </c>
      <c r="F426" s="210" t="s">
        <v>2244</v>
      </c>
      <c r="G426" s="211" t="s">
        <v>316</v>
      </c>
      <c r="H426" s="212">
        <v>4.4800000000000004</v>
      </c>
      <c r="I426" s="213"/>
      <c r="J426" s="214">
        <f>ROUND(I426*H426,2)</f>
        <v>0</v>
      </c>
      <c r="K426" s="210" t="s">
        <v>164</v>
      </c>
      <c r="L426" s="47"/>
      <c r="M426" s="215" t="s">
        <v>19</v>
      </c>
      <c r="N426" s="216" t="s">
        <v>45</v>
      </c>
      <c r="O426" s="87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9" t="s">
        <v>165</v>
      </c>
      <c r="AT426" s="219" t="s">
        <v>160</v>
      </c>
      <c r="AU426" s="219" t="s">
        <v>84</v>
      </c>
      <c r="AY426" s="20" t="s">
        <v>158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82</v>
      </c>
      <c r="BK426" s="220">
        <f>ROUND(I426*H426,2)</f>
        <v>0</v>
      </c>
      <c r="BL426" s="20" t="s">
        <v>165</v>
      </c>
      <c r="BM426" s="219" t="s">
        <v>2245</v>
      </c>
    </row>
    <row r="427" s="2" customFormat="1">
      <c r="A427" s="41"/>
      <c r="B427" s="42"/>
      <c r="C427" s="43"/>
      <c r="D427" s="221" t="s">
        <v>167</v>
      </c>
      <c r="E427" s="43"/>
      <c r="F427" s="222" t="s">
        <v>2244</v>
      </c>
      <c r="G427" s="43"/>
      <c r="H427" s="43"/>
      <c r="I427" s="223"/>
      <c r="J427" s="43"/>
      <c r="K427" s="43"/>
      <c r="L427" s="47"/>
      <c r="M427" s="224"/>
      <c r="N427" s="225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167</v>
      </c>
      <c r="AU427" s="20" t="s">
        <v>84</v>
      </c>
    </row>
    <row r="428" s="2" customFormat="1">
      <c r="A428" s="41"/>
      <c r="B428" s="42"/>
      <c r="C428" s="43"/>
      <c r="D428" s="226" t="s">
        <v>168</v>
      </c>
      <c r="E428" s="43"/>
      <c r="F428" s="227" t="s">
        <v>2246</v>
      </c>
      <c r="G428" s="43"/>
      <c r="H428" s="43"/>
      <c r="I428" s="223"/>
      <c r="J428" s="43"/>
      <c r="K428" s="43"/>
      <c r="L428" s="47"/>
      <c r="M428" s="224"/>
      <c r="N428" s="225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168</v>
      </c>
      <c r="AU428" s="20" t="s">
        <v>84</v>
      </c>
    </row>
    <row r="429" s="13" customFormat="1">
      <c r="A429" s="13"/>
      <c r="B429" s="228"/>
      <c r="C429" s="229"/>
      <c r="D429" s="221" t="s">
        <v>170</v>
      </c>
      <c r="E429" s="230" t="s">
        <v>19</v>
      </c>
      <c r="F429" s="231" t="s">
        <v>2166</v>
      </c>
      <c r="G429" s="229"/>
      <c r="H429" s="230" t="s">
        <v>19</v>
      </c>
      <c r="I429" s="232"/>
      <c r="J429" s="229"/>
      <c r="K429" s="229"/>
      <c r="L429" s="233"/>
      <c r="M429" s="234"/>
      <c r="N429" s="235"/>
      <c r="O429" s="235"/>
      <c r="P429" s="235"/>
      <c r="Q429" s="235"/>
      <c r="R429" s="235"/>
      <c r="S429" s="235"/>
      <c r="T429" s="23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7" t="s">
        <v>170</v>
      </c>
      <c r="AU429" s="237" t="s">
        <v>84</v>
      </c>
      <c r="AV429" s="13" t="s">
        <v>82</v>
      </c>
      <c r="AW429" s="13" t="s">
        <v>35</v>
      </c>
      <c r="AX429" s="13" t="s">
        <v>74</v>
      </c>
      <c r="AY429" s="237" t="s">
        <v>158</v>
      </c>
    </row>
    <row r="430" s="13" customFormat="1">
      <c r="A430" s="13"/>
      <c r="B430" s="228"/>
      <c r="C430" s="229"/>
      <c r="D430" s="221" t="s">
        <v>170</v>
      </c>
      <c r="E430" s="230" t="s">
        <v>19</v>
      </c>
      <c r="F430" s="231" t="s">
        <v>2167</v>
      </c>
      <c r="G430" s="229"/>
      <c r="H430" s="230" t="s">
        <v>19</v>
      </c>
      <c r="I430" s="232"/>
      <c r="J430" s="229"/>
      <c r="K430" s="229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170</v>
      </c>
      <c r="AU430" s="237" t="s">
        <v>84</v>
      </c>
      <c r="AV430" s="13" t="s">
        <v>82</v>
      </c>
      <c r="AW430" s="13" t="s">
        <v>35</v>
      </c>
      <c r="AX430" s="13" t="s">
        <v>74</v>
      </c>
      <c r="AY430" s="237" t="s">
        <v>158</v>
      </c>
    </row>
    <row r="431" s="14" customFormat="1">
      <c r="A431" s="14"/>
      <c r="B431" s="238"/>
      <c r="C431" s="239"/>
      <c r="D431" s="221" t="s">
        <v>170</v>
      </c>
      <c r="E431" s="240" t="s">
        <v>19</v>
      </c>
      <c r="F431" s="241" t="s">
        <v>2168</v>
      </c>
      <c r="G431" s="239"/>
      <c r="H431" s="242">
        <v>4.4800000000000004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8" t="s">
        <v>170</v>
      </c>
      <c r="AU431" s="248" t="s">
        <v>84</v>
      </c>
      <c r="AV431" s="14" t="s">
        <v>84</v>
      </c>
      <c r="AW431" s="14" t="s">
        <v>35</v>
      </c>
      <c r="AX431" s="14" t="s">
        <v>74</v>
      </c>
      <c r="AY431" s="248" t="s">
        <v>158</v>
      </c>
    </row>
    <row r="432" s="15" customFormat="1">
      <c r="A432" s="15"/>
      <c r="B432" s="249"/>
      <c r="C432" s="250"/>
      <c r="D432" s="221" t="s">
        <v>170</v>
      </c>
      <c r="E432" s="251" t="s">
        <v>19</v>
      </c>
      <c r="F432" s="252" t="s">
        <v>175</v>
      </c>
      <c r="G432" s="250"/>
      <c r="H432" s="253">
        <v>4.4800000000000004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9" t="s">
        <v>170</v>
      </c>
      <c r="AU432" s="259" t="s">
        <v>84</v>
      </c>
      <c r="AV432" s="15" t="s">
        <v>165</v>
      </c>
      <c r="AW432" s="15" t="s">
        <v>35</v>
      </c>
      <c r="AX432" s="15" t="s">
        <v>82</v>
      </c>
      <c r="AY432" s="259" t="s">
        <v>158</v>
      </c>
    </row>
    <row r="433" s="2" customFormat="1" ht="16.5" customHeight="1">
      <c r="A433" s="41"/>
      <c r="B433" s="42"/>
      <c r="C433" s="208" t="s">
        <v>484</v>
      </c>
      <c r="D433" s="208" t="s">
        <v>160</v>
      </c>
      <c r="E433" s="209" t="s">
        <v>2247</v>
      </c>
      <c r="F433" s="210" t="s">
        <v>2248</v>
      </c>
      <c r="G433" s="211" t="s">
        <v>316</v>
      </c>
      <c r="H433" s="212">
        <v>4.4800000000000004</v>
      </c>
      <c r="I433" s="213"/>
      <c r="J433" s="214">
        <f>ROUND(I433*H433,2)</f>
        <v>0</v>
      </c>
      <c r="K433" s="210" t="s">
        <v>164</v>
      </c>
      <c r="L433" s="47"/>
      <c r="M433" s="215" t="s">
        <v>19</v>
      </c>
      <c r="N433" s="216" t="s">
        <v>45</v>
      </c>
      <c r="O433" s="87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9" t="s">
        <v>165</v>
      </c>
      <c r="AT433" s="219" t="s">
        <v>160</v>
      </c>
      <c r="AU433" s="219" t="s">
        <v>84</v>
      </c>
      <c r="AY433" s="20" t="s">
        <v>158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82</v>
      </c>
      <c r="BK433" s="220">
        <f>ROUND(I433*H433,2)</f>
        <v>0</v>
      </c>
      <c r="BL433" s="20" t="s">
        <v>165</v>
      </c>
      <c r="BM433" s="219" t="s">
        <v>2249</v>
      </c>
    </row>
    <row r="434" s="2" customFormat="1">
      <c r="A434" s="41"/>
      <c r="B434" s="42"/>
      <c r="C434" s="43"/>
      <c r="D434" s="221" t="s">
        <v>167</v>
      </c>
      <c r="E434" s="43"/>
      <c r="F434" s="222" t="s">
        <v>2248</v>
      </c>
      <c r="G434" s="43"/>
      <c r="H434" s="43"/>
      <c r="I434" s="223"/>
      <c r="J434" s="43"/>
      <c r="K434" s="43"/>
      <c r="L434" s="47"/>
      <c r="M434" s="224"/>
      <c r="N434" s="225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167</v>
      </c>
      <c r="AU434" s="20" t="s">
        <v>84</v>
      </c>
    </row>
    <row r="435" s="2" customFormat="1">
      <c r="A435" s="41"/>
      <c r="B435" s="42"/>
      <c r="C435" s="43"/>
      <c r="D435" s="226" t="s">
        <v>168</v>
      </c>
      <c r="E435" s="43"/>
      <c r="F435" s="227" t="s">
        <v>2250</v>
      </c>
      <c r="G435" s="43"/>
      <c r="H435" s="43"/>
      <c r="I435" s="223"/>
      <c r="J435" s="43"/>
      <c r="K435" s="43"/>
      <c r="L435" s="47"/>
      <c r="M435" s="224"/>
      <c r="N435" s="225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168</v>
      </c>
      <c r="AU435" s="20" t="s">
        <v>84</v>
      </c>
    </row>
    <row r="436" s="2" customFormat="1" ht="16.5" customHeight="1">
      <c r="A436" s="41"/>
      <c r="B436" s="42"/>
      <c r="C436" s="208" t="s">
        <v>490</v>
      </c>
      <c r="D436" s="208" t="s">
        <v>160</v>
      </c>
      <c r="E436" s="209" t="s">
        <v>2251</v>
      </c>
      <c r="F436" s="210" t="s">
        <v>2252</v>
      </c>
      <c r="G436" s="211" t="s">
        <v>316</v>
      </c>
      <c r="H436" s="212">
        <v>32</v>
      </c>
      <c r="I436" s="213"/>
      <c r="J436" s="214">
        <f>ROUND(I436*H436,2)</f>
        <v>0</v>
      </c>
      <c r="K436" s="210" t="s">
        <v>164</v>
      </c>
      <c r="L436" s="47"/>
      <c r="M436" s="215" t="s">
        <v>19</v>
      </c>
      <c r="N436" s="216" t="s">
        <v>45</v>
      </c>
      <c r="O436" s="87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9" t="s">
        <v>165</v>
      </c>
      <c r="AT436" s="219" t="s">
        <v>160</v>
      </c>
      <c r="AU436" s="219" t="s">
        <v>84</v>
      </c>
      <c r="AY436" s="20" t="s">
        <v>158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82</v>
      </c>
      <c r="BK436" s="220">
        <f>ROUND(I436*H436,2)</f>
        <v>0</v>
      </c>
      <c r="BL436" s="20" t="s">
        <v>165</v>
      </c>
      <c r="BM436" s="219" t="s">
        <v>2253</v>
      </c>
    </row>
    <row r="437" s="2" customFormat="1">
      <c r="A437" s="41"/>
      <c r="B437" s="42"/>
      <c r="C437" s="43"/>
      <c r="D437" s="221" t="s">
        <v>167</v>
      </c>
      <c r="E437" s="43"/>
      <c r="F437" s="222" t="s">
        <v>2252</v>
      </c>
      <c r="G437" s="43"/>
      <c r="H437" s="43"/>
      <c r="I437" s="223"/>
      <c r="J437" s="43"/>
      <c r="K437" s="43"/>
      <c r="L437" s="47"/>
      <c r="M437" s="224"/>
      <c r="N437" s="225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167</v>
      </c>
      <c r="AU437" s="20" t="s">
        <v>84</v>
      </c>
    </row>
    <row r="438" s="2" customFormat="1">
      <c r="A438" s="41"/>
      <c r="B438" s="42"/>
      <c r="C438" s="43"/>
      <c r="D438" s="226" t="s">
        <v>168</v>
      </c>
      <c r="E438" s="43"/>
      <c r="F438" s="227" t="s">
        <v>2254</v>
      </c>
      <c r="G438" s="43"/>
      <c r="H438" s="43"/>
      <c r="I438" s="223"/>
      <c r="J438" s="43"/>
      <c r="K438" s="43"/>
      <c r="L438" s="47"/>
      <c r="M438" s="224"/>
      <c r="N438" s="225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168</v>
      </c>
      <c r="AU438" s="20" t="s">
        <v>84</v>
      </c>
    </row>
    <row r="439" s="13" customFormat="1">
      <c r="A439" s="13"/>
      <c r="B439" s="228"/>
      <c r="C439" s="229"/>
      <c r="D439" s="221" t="s">
        <v>170</v>
      </c>
      <c r="E439" s="230" t="s">
        <v>19</v>
      </c>
      <c r="F439" s="231" t="s">
        <v>2063</v>
      </c>
      <c r="G439" s="229"/>
      <c r="H439" s="230" t="s">
        <v>19</v>
      </c>
      <c r="I439" s="232"/>
      <c r="J439" s="229"/>
      <c r="K439" s="229"/>
      <c r="L439" s="233"/>
      <c r="M439" s="234"/>
      <c r="N439" s="235"/>
      <c r="O439" s="235"/>
      <c r="P439" s="235"/>
      <c r="Q439" s="235"/>
      <c r="R439" s="235"/>
      <c r="S439" s="235"/>
      <c r="T439" s="23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7" t="s">
        <v>170</v>
      </c>
      <c r="AU439" s="237" t="s">
        <v>84</v>
      </c>
      <c r="AV439" s="13" t="s">
        <v>82</v>
      </c>
      <c r="AW439" s="13" t="s">
        <v>35</v>
      </c>
      <c r="AX439" s="13" t="s">
        <v>74</v>
      </c>
      <c r="AY439" s="237" t="s">
        <v>158</v>
      </c>
    </row>
    <row r="440" s="13" customFormat="1">
      <c r="A440" s="13"/>
      <c r="B440" s="228"/>
      <c r="C440" s="229"/>
      <c r="D440" s="221" t="s">
        <v>170</v>
      </c>
      <c r="E440" s="230" t="s">
        <v>19</v>
      </c>
      <c r="F440" s="231" t="s">
        <v>2167</v>
      </c>
      <c r="G440" s="229"/>
      <c r="H440" s="230" t="s">
        <v>19</v>
      </c>
      <c r="I440" s="232"/>
      <c r="J440" s="229"/>
      <c r="K440" s="229"/>
      <c r="L440" s="233"/>
      <c r="M440" s="234"/>
      <c r="N440" s="235"/>
      <c r="O440" s="235"/>
      <c r="P440" s="235"/>
      <c r="Q440" s="235"/>
      <c r="R440" s="235"/>
      <c r="S440" s="235"/>
      <c r="T440" s="23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7" t="s">
        <v>170</v>
      </c>
      <c r="AU440" s="237" t="s">
        <v>84</v>
      </c>
      <c r="AV440" s="13" t="s">
        <v>82</v>
      </c>
      <c r="AW440" s="13" t="s">
        <v>35</v>
      </c>
      <c r="AX440" s="13" t="s">
        <v>74</v>
      </c>
      <c r="AY440" s="237" t="s">
        <v>158</v>
      </c>
    </row>
    <row r="441" s="14" customFormat="1">
      <c r="A441" s="14"/>
      <c r="B441" s="238"/>
      <c r="C441" s="239"/>
      <c r="D441" s="221" t="s">
        <v>170</v>
      </c>
      <c r="E441" s="240" t="s">
        <v>19</v>
      </c>
      <c r="F441" s="241" t="s">
        <v>2255</v>
      </c>
      <c r="G441" s="239"/>
      <c r="H441" s="242">
        <v>32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8" t="s">
        <v>170</v>
      </c>
      <c r="AU441" s="248" t="s">
        <v>84</v>
      </c>
      <c r="AV441" s="14" t="s">
        <v>84</v>
      </c>
      <c r="AW441" s="14" t="s">
        <v>35</v>
      </c>
      <c r="AX441" s="14" t="s">
        <v>74</v>
      </c>
      <c r="AY441" s="248" t="s">
        <v>158</v>
      </c>
    </row>
    <row r="442" s="15" customFormat="1">
      <c r="A442" s="15"/>
      <c r="B442" s="249"/>
      <c r="C442" s="250"/>
      <c r="D442" s="221" t="s">
        <v>170</v>
      </c>
      <c r="E442" s="251" t="s">
        <v>19</v>
      </c>
      <c r="F442" s="252" t="s">
        <v>175</v>
      </c>
      <c r="G442" s="250"/>
      <c r="H442" s="253">
        <v>32</v>
      </c>
      <c r="I442" s="254"/>
      <c r="J442" s="250"/>
      <c r="K442" s="250"/>
      <c r="L442" s="255"/>
      <c r="M442" s="256"/>
      <c r="N442" s="257"/>
      <c r="O442" s="257"/>
      <c r="P442" s="257"/>
      <c r="Q442" s="257"/>
      <c r="R442" s="257"/>
      <c r="S442" s="257"/>
      <c r="T442" s="25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9" t="s">
        <v>170</v>
      </c>
      <c r="AU442" s="259" t="s">
        <v>84</v>
      </c>
      <c r="AV442" s="15" t="s">
        <v>165</v>
      </c>
      <c r="AW442" s="15" t="s">
        <v>35</v>
      </c>
      <c r="AX442" s="15" t="s">
        <v>82</v>
      </c>
      <c r="AY442" s="259" t="s">
        <v>158</v>
      </c>
    </row>
    <row r="443" s="2" customFormat="1" ht="16.5" customHeight="1">
      <c r="A443" s="41"/>
      <c r="B443" s="42"/>
      <c r="C443" s="208" t="s">
        <v>496</v>
      </c>
      <c r="D443" s="208" t="s">
        <v>160</v>
      </c>
      <c r="E443" s="209" t="s">
        <v>2256</v>
      </c>
      <c r="F443" s="210" t="s">
        <v>2257</v>
      </c>
      <c r="G443" s="211" t="s">
        <v>316</v>
      </c>
      <c r="H443" s="212">
        <v>12</v>
      </c>
      <c r="I443" s="213"/>
      <c r="J443" s="214">
        <f>ROUND(I443*H443,2)</f>
        <v>0</v>
      </c>
      <c r="K443" s="210" t="s">
        <v>164</v>
      </c>
      <c r="L443" s="47"/>
      <c r="M443" s="215" t="s">
        <v>19</v>
      </c>
      <c r="N443" s="216" t="s">
        <v>45</v>
      </c>
      <c r="O443" s="87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9" t="s">
        <v>165</v>
      </c>
      <c r="AT443" s="219" t="s">
        <v>160</v>
      </c>
      <c r="AU443" s="219" t="s">
        <v>84</v>
      </c>
      <c r="AY443" s="20" t="s">
        <v>158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82</v>
      </c>
      <c r="BK443" s="220">
        <f>ROUND(I443*H443,2)</f>
        <v>0</v>
      </c>
      <c r="BL443" s="20" t="s">
        <v>165</v>
      </c>
      <c r="BM443" s="219" t="s">
        <v>2258</v>
      </c>
    </row>
    <row r="444" s="2" customFormat="1">
      <c r="A444" s="41"/>
      <c r="B444" s="42"/>
      <c r="C444" s="43"/>
      <c r="D444" s="221" t="s">
        <v>167</v>
      </c>
      <c r="E444" s="43"/>
      <c r="F444" s="222" t="s">
        <v>2257</v>
      </c>
      <c r="G444" s="43"/>
      <c r="H444" s="43"/>
      <c r="I444" s="223"/>
      <c r="J444" s="43"/>
      <c r="K444" s="43"/>
      <c r="L444" s="47"/>
      <c r="M444" s="224"/>
      <c r="N444" s="225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167</v>
      </c>
      <c r="AU444" s="20" t="s">
        <v>84</v>
      </c>
    </row>
    <row r="445" s="2" customFormat="1">
      <c r="A445" s="41"/>
      <c r="B445" s="42"/>
      <c r="C445" s="43"/>
      <c r="D445" s="226" t="s">
        <v>168</v>
      </c>
      <c r="E445" s="43"/>
      <c r="F445" s="227" t="s">
        <v>2259</v>
      </c>
      <c r="G445" s="43"/>
      <c r="H445" s="43"/>
      <c r="I445" s="223"/>
      <c r="J445" s="43"/>
      <c r="K445" s="43"/>
      <c r="L445" s="47"/>
      <c r="M445" s="224"/>
      <c r="N445" s="225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168</v>
      </c>
      <c r="AU445" s="20" t="s">
        <v>84</v>
      </c>
    </row>
    <row r="446" s="13" customFormat="1">
      <c r="A446" s="13"/>
      <c r="B446" s="228"/>
      <c r="C446" s="229"/>
      <c r="D446" s="221" t="s">
        <v>170</v>
      </c>
      <c r="E446" s="230" t="s">
        <v>19</v>
      </c>
      <c r="F446" s="231" t="s">
        <v>2063</v>
      </c>
      <c r="G446" s="229"/>
      <c r="H446" s="230" t="s">
        <v>19</v>
      </c>
      <c r="I446" s="232"/>
      <c r="J446" s="229"/>
      <c r="K446" s="229"/>
      <c r="L446" s="233"/>
      <c r="M446" s="234"/>
      <c r="N446" s="235"/>
      <c r="O446" s="235"/>
      <c r="P446" s="235"/>
      <c r="Q446" s="235"/>
      <c r="R446" s="235"/>
      <c r="S446" s="235"/>
      <c r="T446" s="23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7" t="s">
        <v>170</v>
      </c>
      <c r="AU446" s="237" t="s">
        <v>84</v>
      </c>
      <c r="AV446" s="13" t="s">
        <v>82</v>
      </c>
      <c r="AW446" s="13" t="s">
        <v>35</v>
      </c>
      <c r="AX446" s="13" t="s">
        <v>74</v>
      </c>
      <c r="AY446" s="237" t="s">
        <v>158</v>
      </c>
    </row>
    <row r="447" s="13" customFormat="1">
      <c r="A447" s="13"/>
      <c r="B447" s="228"/>
      <c r="C447" s="229"/>
      <c r="D447" s="221" t="s">
        <v>170</v>
      </c>
      <c r="E447" s="230" t="s">
        <v>19</v>
      </c>
      <c r="F447" s="231" t="s">
        <v>2167</v>
      </c>
      <c r="G447" s="229"/>
      <c r="H447" s="230" t="s">
        <v>19</v>
      </c>
      <c r="I447" s="232"/>
      <c r="J447" s="229"/>
      <c r="K447" s="229"/>
      <c r="L447" s="233"/>
      <c r="M447" s="234"/>
      <c r="N447" s="235"/>
      <c r="O447" s="235"/>
      <c r="P447" s="235"/>
      <c r="Q447" s="235"/>
      <c r="R447" s="235"/>
      <c r="S447" s="235"/>
      <c r="T447" s="23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7" t="s">
        <v>170</v>
      </c>
      <c r="AU447" s="237" t="s">
        <v>84</v>
      </c>
      <c r="AV447" s="13" t="s">
        <v>82</v>
      </c>
      <c r="AW447" s="13" t="s">
        <v>35</v>
      </c>
      <c r="AX447" s="13" t="s">
        <v>74</v>
      </c>
      <c r="AY447" s="237" t="s">
        <v>158</v>
      </c>
    </row>
    <row r="448" s="14" customFormat="1">
      <c r="A448" s="14"/>
      <c r="B448" s="238"/>
      <c r="C448" s="239"/>
      <c r="D448" s="221" t="s">
        <v>170</v>
      </c>
      <c r="E448" s="240" t="s">
        <v>19</v>
      </c>
      <c r="F448" s="241" t="s">
        <v>2186</v>
      </c>
      <c r="G448" s="239"/>
      <c r="H448" s="242">
        <v>12</v>
      </c>
      <c r="I448" s="243"/>
      <c r="J448" s="239"/>
      <c r="K448" s="239"/>
      <c r="L448" s="244"/>
      <c r="M448" s="245"/>
      <c r="N448" s="246"/>
      <c r="O448" s="246"/>
      <c r="P448" s="246"/>
      <c r="Q448" s="246"/>
      <c r="R448" s="246"/>
      <c r="S448" s="246"/>
      <c r="T448" s="24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8" t="s">
        <v>170</v>
      </c>
      <c r="AU448" s="248" t="s">
        <v>84</v>
      </c>
      <c r="AV448" s="14" t="s">
        <v>84</v>
      </c>
      <c r="AW448" s="14" t="s">
        <v>35</v>
      </c>
      <c r="AX448" s="14" t="s">
        <v>74</v>
      </c>
      <c r="AY448" s="248" t="s">
        <v>158</v>
      </c>
    </row>
    <row r="449" s="15" customFormat="1">
      <c r="A449" s="15"/>
      <c r="B449" s="249"/>
      <c r="C449" s="250"/>
      <c r="D449" s="221" t="s">
        <v>170</v>
      </c>
      <c r="E449" s="251" t="s">
        <v>19</v>
      </c>
      <c r="F449" s="252" t="s">
        <v>175</v>
      </c>
      <c r="G449" s="250"/>
      <c r="H449" s="253">
        <v>12</v>
      </c>
      <c r="I449" s="254"/>
      <c r="J449" s="250"/>
      <c r="K449" s="250"/>
      <c r="L449" s="255"/>
      <c r="M449" s="256"/>
      <c r="N449" s="257"/>
      <c r="O449" s="257"/>
      <c r="P449" s="257"/>
      <c r="Q449" s="257"/>
      <c r="R449" s="257"/>
      <c r="S449" s="257"/>
      <c r="T449" s="25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9" t="s">
        <v>170</v>
      </c>
      <c r="AU449" s="259" t="s">
        <v>84</v>
      </c>
      <c r="AV449" s="15" t="s">
        <v>165</v>
      </c>
      <c r="AW449" s="15" t="s">
        <v>35</v>
      </c>
      <c r="AX449" s="15" t="s">
        <v>82</v>
      </c>
      <c r="AY449" s="259" t="s">
        <v>158</v>
      </c>
    </row>
    <row r="450" s="2" customFormat="1" ht="16.5" customHeight="1">
      <c r="A450" s="41"/>
      <c r="B450" s="42"/>
      <c r="C450" s="208" t="s">
        <v>503</v>
      </c>
      <c r="D450" s="208" t="s">
        <v>160</v>
      </c>
      <c r="E450" s="209" t="s">
        <v>2260</v>
      </c>
      <c r="F450" s="210" t="s">
        <v>2261</v>
      </c>
      <c r="G450" s="211" t="s">
        <v>316</v>
      </c>
      <c r="H450" s="212">
        <v>16.48</v>
      </c>
      <c r="I450" s="213"/>
      <c r="J450" s="214">
        <f>ROUND(I450*H450,2)</f>
        <v>0</v>
      </c>
      <c r="K450" s="210" t="s">
        <v>164</v>
      </c>
      <c r="L450" s="47"/>
      <c r="M450" s="215" t="s">
        <v>19</v>
      </c>
      <c r="N450" s="216" t="s">
        <v>45</v>
      </c>
      <c r="O450" s="87"/>
      <c r="P450" s="217">
        <f>O450*H450</f>
        <v>0</v>
      </c>
      <c r="Q450" s="217">
        <v>0.00019000000000000001</v>
      </c>
      <c r="R450" s="217">
        <f>Q450*H450</f>
        <v>0.0031312000000000002</v>
      </c>
      <c r="S450" s="217">
        <v>0</v>
      </c>
      <c r="T450" s="218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9" t="s">
        <v>165</v>
      </c>
      <c r="AT450" s="219" t="s">
        <v>160</v>
      </c>
      <c r="AU450" s="219" t="s">
        <v>84</v>
      </c>
      <c r="AY450" s="20" t="s">
        <v>158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82</v>
      </c>
      <c r="BK450" s="220">
        <f>ROUND(I450*H450,2)</f>
        <v>0</v>
      </c>
      <c r="BL450" s="20" t="s">
        <v>165</v>
      </c>
      <c r="BM450" s="219" t="s">
        <v>2262</v>
      </c>
    </row>
    <row r="451" s="2" customFormat="1">
      <c r="A451" s="41"/>
      <c r="B451" s="42"/>
      <c r="C451" s="43"/>
      <c r="D451" s="221" t="s">
        <v>167</v>
      </c>
      <c r="E451" s="43"/>
      <c r="F451" s="222" t="s">
        <v>2261</v>
      </c>
      <c r="G451" s="43"/>
      <c r="H451" s="43"/>
      <c r="I451" s="223"/>
      <c r="J451" s="43"/>
      <c r="K451" s="43"/>
      <c r="L451" s="47"/>
      <c r="M451" s="224"/>
      <c r="N451" s="225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167</v>
      </c>
      <c r="AU451" s="20" t="s">
        <v>84</v>
      </c>
    </row>
    <row r="452" s="2" customFormat="1">
      <c r="A452" s="41"/>
      <c r="B452" s="42"/>
      <c r="C452" s="43"/>
      <c r="D452" s="226" t="s">
        <v>168</v>
      </c>
      <c r="E452" s="43"/>
      <c r="F452" s="227" t="s">
        <v>2263</v>
      </c>
      <c r="G452" s="43"/>
      <c r="H452" s="43"/>
      <c r="I452" s="223"/>
      <c r="J452" s="43"/>
      <c r="K452" s="43"/>
      <c r="L452" s="47"/>
      <c r="M452" s="224"/>
      <c r="N452" s="225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168</v>
      </c>
      <c r="AU452" s="20" t="s">
        <v>84</v>
      </c>
    </row>
    <row r="453" s="13" customFormat="1">
      <c r="A453" s="13"/>
      <c r="B453" s="228"/>
      <c r="C453" s="229"/>
      <c r="D453" s="221" t="s">
        <v>170</v>
      </c>
      <c r="E453" s="230" t="s">
        <v>19</v>
      </c>
      <c r="F453" s="231" t="s">
        <v>2264</v>
      </c>
      <c r="G453" s="229"/>
      <c r="H453" s="230" t="s">
        <v>19</v>
      </c>
      <c r="I453" s="232"/>
      <c r="J453" s="229"/>
      <c r="K453" s="229"/>
      <c r="L453" s="233"/>
      <c r="M453" s="234"/>
      <c r="N453" s="235"/>
      <c r="O453" s="235"/>
      <c r="P453" s="235"/>
      <c r="Q453" s="235"/>
      <c r="R453" s="235"/>
      <c r="S453" s="235"/>
      <c r="T453" s="23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7" t="s">
        <v>170</v>
      </c>
      <c r="AU453" s="237" t="s">
        <v>84</v>
      </c>
      <c r="AV453" s="13" t="s">
        <v>82</v>
      </c>
      <c r="AW453" s="13" t="s">
        <v>35</v>
      </c>
      <c r="AX453" s="13" t="s">
        <v>74</v>
      </c>
      <c r="AY453" s="237" t="s">
        <v>158</v>
      </c>
    </row>
    <row r="454" s="13" customFormat="1">
      <c r="A454" s="13"/>
      <c r="B454" s="228"/>
      <c r="C454" s="229"/>
      <c r="D454" s="221" t="s">
        <v>170</v>
      </c>
      <c r="E454" s="230" t="s">
        <v>19</v>
      </c>
      <c r="F454" s="231" t="s">
        <v>2167</v>
      </c>
      <c r="G454" s="229"/>
      <c r="H454" s="230" t="s">
        <v>19</v>
      </c>
      <c r="I454" s="232"/>
      <c r="J454" s="229"/>
      <c r="K454" s="229"/>
      <c r="L454" s="233"/>
      <c r="M454" s="234"/>
      <c r="N454" s="235"/>
      <c r="O454" s="235"/>
      <c r="P454" s="235"/>
      <c r="Q454" s="235"/>
      <c r="R454" s="235"/>
      <c r="S454" s="235"/>
      <c r="T454" s="23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7" t="s">
        <v>170</v>
      </c>
      <c r="AU454" s="237" t="s">
        <v>84</v>
      </c>
      <c r="AV454" s="13" t="s">
        <v>82</v>
      </c>
      <c r="AW454" s="13" t="s">
        <v>35</v>
      </c>
      <c r="AX454" s="13" t="s">
        <v>74</v>
      </c>
      <c r="AY454" s="237" t="s">
        <v>158</v>
      </c>
    </row>
    <row r="455" s="14" customFormat="1">
      <c r="A455" s="14"/>
      <c r="B455" s="238"/>
      <c r="C455" s="239"/>
      <c r="D455" s="221" t="s">
        <v>170</v>
      </c>
      <c r="E455" s="240" t="s">
        <v>19</v>
      </c>
      <c r="F455" s="241" t="s">
        <v>2265</v>
      </c>
      <c r="G455" s="239"/>
      <c r="H455" s="242">
        <v>4.4800000000000004</v>
      </c>
      <c r="I455" s="243"/>
      <c r="J455" s="239"/>
      <c r="K455" s="239"/>
      <c r="L455" s="244"/>
      <c r="M455" s="245"/>
      <c r="N455" s="246"/>
      <c r="O455" s="246"/>
      <c r="P455" s="246"/>
      <c r="Q455" s="246"/>
      <c r="R455" s="246"/>
      <c r="S455" s="246"/>
      <c r="T455" s="24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8" t="s">
        <v>170</v>
      </c>
      <c r="AU455" s="248" t="s">
        <v>84</v>
      </c>
      <c r="AV455" s="14" t="s">
        <v>84</v>
      </c>
      <c r="AW455" s="14" t="s">
        <v>35</v>
      </c>
      <c r="AX455" s="14" t="s">
        <v>74</v>
      </c>
      <c r="AY455" s="248" t="s">
        <v>158</v>
      </c>
    </row>
    <row r="456" s="14" customFormat="1">
      <c r="A456" s="14"/>
      <c r="B456" s="238"/>
      <c r="C456" s="239"/>
      <c r="D456" s="221" t="s">
        <v>170</v>
      </c>
      <c r="E456" s="240" t="s">
        <v>19</v>
      </c>
      <c r="F456" s="241" t="s">
        <v>2266</v>
      </c>
      <c r="G456" s="239"/>
      <c r="H456" s="242">
        <v>12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170</v>
      </c>
      <c r="AU456" s="248" t="s">
        <v>84</v>
      </c>
      <c r="AV456" s="14" t="s">
        <v>84</v>
      </c>
      <c r="AW456" s="14" t="s">
        <v>35</v>
      </c>
      <c r="AX456" s="14" t="s">
        <v>74</v>
      </c>
      <c r="AY456" s="248" t="s">
        <v>158</v>
      </c>
    </row>
    <row r="457" s="15" customFormat="1">
      <c r="A457" s="15"/>
      <c r="B457" s="249"/>
      <c r="C457" s="250"/>
      <c r="D457" s="221" t="s">
        <v>170</v>
      </c>
      <c r="E457" s="251" t="s">
        <v>19</v>
      </c>
      <c r="F457" s="252" t="s">
        <v>175</v>
      </c>
      <c r="G457" s="250"/>
      <c r="H457" s="253">
        <v>16.48</v>
      </c>
      <c r="I457" s="254"/>
      <c r="J457" s="250"/>
      <c r="K457" s="250"/>
      <c r="L457" s="255"/>
      <c r="M457" s="256"/>
      <c r="N457" s="257"/>
      <c r="O457" s="257"/>
      <c r="P457" s="257"/>
      <c r="Q457" s="257"/>
      <c r="R457" s="257"/>
      <c r="S457" s="257"/>
      <c r="T457" s="25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9" t="s">
        <v>170</v>
      </c>
      <c r="AU457" s="259" t="s">
        <v>84</v>
      </c>
      <c r="AV457" s="15" t="s">
        <v>165</v>
      </c>
      <c r="AW457" s="15" t="s">
        <v>35</v>
      </c>
      <c r="AX457" s="15" t="s">
        <v>82</v>
      </c>
      <c r="AY457" s="259" t="s">
        <v>158</v>
      </c>
    </row>
    <row r="458" s="2" customFormat="1" ht="16.5" customHeight="1">
      <c r="A458" s="41"/>
      <c r="B458" s="42"/>
      <c r="C458" s="208" t="s">
        <v>517</v>
      </c>
      <c r="D458" s="208" t="s">
        <v>160</v>
      </c>
      <c r="E458" s="209" t="s">
        <v>2267</v>
      </c>
      <c r="F458" s="210" t="s">
        <v>2268</v>
      </c>
      <c r="G458" s="211" t="s">
        <v>316</v>
      </c>
      <c r="H458" s="212">
        <v>60.479999999999997</v>
      </c>
      <c r="I458" s="213"/>
      <c r="J458" s="214">
        <f>ROUND(I458*H458,2)</f>
        <v>0</v>
      </c>
      <c r="K458" s="210" t="s">
        <v>164</v>
      </c>
      <c r="L458" s="47"/>
      <c r="M458" s="215" t="s">
        <v>19</v>
      </c>
      <c r="N458" s="216" t="s">
        <v>45</v>
      </c>
      <c r="O458" s="87"/>
      <c r="P458" s="217">
        <f>O458*H458</f>
        <v>0</v>
      </c>
      <c r="Q458" s="217">
        <v>9.0000000000000006E-05</v>
      </c>
      <c r="R458" s="217">
        <f>Q458*H458</f>
        <v>0.0054432000000000005</v>
      </c>
      <c r="S458" s="217">
        <v>0</v>
      </c>
      <c r="T458" s="218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9" t="s">
        <v>165</v>
      </c>
      <c r="AT458" s="219" t="s">
        <v>160</v>
      </c>
      <c r="AU458" s="219" t="s">
        <v>84</v>
      </c>
      <c r="AY458" s="20" t="s">
        <v>158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82</v>
      </c>
      <c r="BK458" s="220">
        <f>ROUND(I458*H458,2)</f>
        <v>0</v>
      </c>
      <c r="BL458" s="20" t="s">
        <v>165</v>
      </c>
      <c r="BM458" s="219" t="s">
        <v>2269</v>
      </c>
    </row>
    <row r="459" s="2" customFormat="1">
      <c r="A459" s="41"/>
      <c r="B459" s="42"/>
      <c r="C459" s="43"/>
      <c r="D459" s="221" t="s">
        <v>167</v>
      </c>
      <c r="E459" s="43"/>
      <c r="F459" s="222" t="s">
        <v>2268</v>
      </c>
      <c r="G459" s="43"/>
      <c r="H459" s="43"/>
      <c r="I459" s="223"/>
      <c r="J459" s="43"/>
      <c r="K459" s="43"/>
      <c r="L459" s="47"/>
      <c r="M459" s="224"/>
      <c r="N459" s="225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167</v>
      </c>
      <c r="AU459" s="20" t="s">
        <v>84</v>
      </c>
    </row>
    <row r="460" s="2" customFormat="1">
      <c r="A460" s="41"/>
      <c r="B460" s="42"/>
      <c r="C460" s="43"/>
      <c r="D460" s="226" t="s">
        <v>168</v>
      </c>
      <c r="E460" s="43"/>
      <c r="F460" s="227" t="s">
        <v>2270</v>
      </c>
      <c r="G460" s="43"/>
      <c r="H460" s="43"/>
      <c r="I460" s="223"/>
      <c r="J460" s="43"/>
      <c r="K460" s="43"/>
      <c r="L460" s="47"/>
      <c r="M460" s="224"/>
      <c r="N460" s="225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168</v>
      </c>
      <c r="AU460" s="20" t="s">
        <v>84</v>
      </c>
    </row>
    <row r="461" s="13" customFormat="1">
      <c r="A461" s="13"/>
      <c r="B461" s="228"/>
      <c r="C461" s="229"/>
      <c r="D461" s="221" t="s">
        <v>170</v>
      </c>
      <c r="E461" s="230" t="s">
        <v>19</v>
      </c>
      <c r="F461" s="231" t="s">
        <v>2132</v>
      </c>
      <c r="G461" s="229"/>
      <c r="H461" s="230" t="s">
        <v>19</v>
      </c>
      <c r="I461" s="232"/>
      <c r="J461" s="229"/>
      <c r="K461" s="229"/>
      <c r="L461" s="233"/>
      <c r="M461" s="234"/>
      <c r="N461" s="235"/>
      <c r="O461" s="235"/>
      <c r="P461" s="235"/>
      <c r="Q461" s="235"/>
      <c r="R461" s="235"/>
      <c r="S461" s="235"/>
      <c r="T461" s="23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7" t="s">
        <v>170</v>
      </c>
      <c r="AU461" s="237" t="s">
        <v>84</v>
      </c>
      <c r="AV461" s="13" t="s">
        <v>82</v>
      </c>
      <c r="AW461" s="13" t="s">
        <v>35</v>
      </c>
      <c r="AX461" s="13" t="s">
        <v>74</v>
      </c>
      <c r="AY461" s="237" t="s">
        <v>158</v>
      </c>
    </row>
    <row r="462" s="13" customFormat="1">
      <c r="A462" s="13"/>
      <c r="B462" s="228"/>
      <c r="C462" s="229"/>
      <c r="D462" s="221" t="s">
        <v>170</v>
      </c>
      <c r="E462" s="230" t="s">
        <v>19</v>
      </c>
      <c r="F462" s="231" t="s">
        <v>2167</v>
      </c>
      <c r="G462" s="229"/>
      <c r="H462" s="230" t="s">
        <v>19</v>
      </c>
      <c r="I462" s="232"/>
      <c r="J462" s="229"/>
      <c r="K462" s="229"/>
      <c r="L462" s="233"/>
      <c r="M462" s="234"/>
      <c r="N462" s="235"/>
      <c r="O462" s="235"/>
      <c r="P462" s="235"/>
      <c r="Q462" s="235"/>
      <c r="R462" s="235"/>
      <c r="S462" s="235"/>
      <c r="T462" s="23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7" t="s">
        <v>170</v>
      </c>
      <c r="AU462" s="237" t="s">
        <v>84</v>
      </c>
      <c r="AV462" s="13" t="s">
        <v>82</v>
      </c>
      <c r="AW462" s="13" t="s">
        <v>35</v>
      </c>
      <c r="AX462" s="13" t="s">
        <v>74</v>
      </c>
      <c r="AY462" s="237" t="s">
        <v>158</v>
      </c>
    </row>
    <row r="463" s="14" customFormat="1">
      <c r="A463" s="14"/>
      <c r="B463" s="238"/>
      <c r="C463" s="239"/>
      <c r="D463" s="221" t="s">
        <v>170</v>
      </c>
      <c r="E463" s="240" t="s">
        <v>19</v>
      </c>
      <c r="F463" s="241" t="s">
        <v>2265</v>
      </c>
      <c r="G463" s="239"/>
      <c r="H463" s="242">
        <v>4.4800000000000004</v>
      </c>
      <c r="I463" s="243"/>
      <c r="J463" s="239"/>
      <c r="K463" s="239"/>
      <c r="L463" s="244"/>
      <c r="M463" s="245"/>
      <c r="N463" s="246"/>
      <c r="O463" s="246"/>
      <c r="P463" s="246"/>
      <c r="Q463" s="246"/>
      <c r="R463" s="246"/>
      <c r="S463" s="246"/>
      <c r="T463" s="24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8" t="s">
        <v>170</v>
      </c>
      <c r="AU463" s="248" t="s">
        <v>84</v>
      </c>
      <c r="AV463" s="14" t="s">
        <v>84</v>
      </c>
      <c r="AW463" s="14" t="s">
        <v>35</v>
      </c>
      <c r="AX463" s="14" t="s">
        <v>74</v>
      </c>
      <c r="AY463" s="248" t="s">
        <v>158</v>
      </c>
    </row>
    <row r="464" s="14" customFormat="1">
      <c r="A464" s="14"/>
      <c r="B464" s="238"/>
      <c r="C464" s="239"/>
      <c r="D464" s="221" t="s">
        <v>170</v>
      </c>
      <c r="E464" s="240" t="s">
        <v>19</v>
      </c>
      <c r="F464" s="241" t="s">
        <v>2266</v>
      </c>
      <c r="G464" s="239"/>
      <c r="H464" s="242">
        <v>12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8" t="s">
        <v>170</v>
      </c>
      <c r="AU464" s="248" t="s">
        <v>84</v>
      </c>
      <c r="AV464" s="14" t="s">
        <v>84</v>
      </c>
      <c r="AW464" s="14" t="s">
        <v>35</v>
      </c>
      <c r="AX464" s="14" t="s">
        <v>74</v>
      </c>
      <c r="AY464" s="248" t="s">
        <v>158</v>
      </c>
    </row>
    <row r="465" s="14" customFormat="1">
      <c r="A465" s="14"/>
      <c r="B465" s="238"/>
      <c r="C465" s="239"/>
      <c r="D465" s="221" t="s">
        <v>170</v>
      </c>
      <c r="E465" s="240" t="s">
        <v>19</v>
      </c>
      <c r="F465" s="241" t="s">
        <v>2271</v>
      </c>
      <c r="G465" s="239"/>
      <c r="H465" s="242">
        <v>44</v>
      </c>
      <c r="I465" s="243"/>
      <c r="J465" s="239"/>
      <c r="K465" s="239"/>
      <c r="L465" s="244"/>
      <c r="M465" s="245"/>
      <c r="N465" s="246"/>
      <c r="O465" s="246"/>
      <c r="P465" s="246"/>
      <c r="Q465" s="246"/>
      <c r="R465" s="246"/>
      <c r="S465" s="246"/>
      <c r="T465" s="24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8" t="s">
        <v>170</v>
      </c>
      <c r="AU465" s="248" t="s">
        <v>84</v>
      </c>
      <c r="AV465" s="14" t="s">
        <v>84</v>
      </c>
      <c r="AW465" s="14" t="s">
        <v>35</v>
      </c>
      <c r="AX465" s="14" t="s">
        <v>74</v>
      </c>
      <c r="AY465" s="248" t="s">
        <v>158</v>
      </c>
    </row>
    <row r="466" s="15" customFormat="1">
      <c r="A466" s="15"/>
      <c r="B466" s="249"/>
      <c r="C466" s="250"/>
      <c r="D466" s="221" t="s">
        <v>170</v>
      </c>
      <c r="E466" s="251" t="s">
        <v>19</v>
      </c>
      <c r="F466" s="252" t="s">
        <v>175</v>
      </c>
      <c r="G466" s="250"/>
      <c r="H466" s="253">
        <v>60.480000000000004</v>
      </c>
      <c r="I466" s="254"/>
      <c r="J466" s="250"/>
      <c r="K466" s="250"/>
      <c r="L466" s="255"/>
      <c r="M466" s="256"/>
      <c r="N466" s="257"/>
      <c r="O466" s="257"/>
      <c r="P466" s="257"/>
      <c r="Q466" s="257"/>
      <c r="R466" s="257"/>
      <c r="S466" s="257"/>
      <c r="T466" s="25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9" t="s">
        <v>170</v>
      </c>
      <c r="AU466" s="259" t="s">
        <v>84</v>
      </c>
      <c r="AV466" s="15" t="s">
        <v>165</v>
      </c>
      <c r="AW466" s="15" t="s">
        <v>35</v>
      </c>
      <c r="AX466" s="15" t="s">
        <v>82</v>
      </c>
      <c r="AY466" s="259" t="s">
        <v>158</v>
      </c>
    </row>
    <row r="467" s="12" customFormat="1" ht="22.8" customHeight="1">
      <c r="A467" s="12"/>
      <c r="B467" s="192"/>
      <c r="C467" s="193"/>
      <c r="D467" s="194" t="s">
        <v>73</v>
      </c>
      <c r="E467" s="206" t="s">
        <v>233</v>
      </c>
      <c r="F467" s="206" t="s">
        <v>1004</v>
      </c>
      <c r="G467" s="193"/>
      <c r="H467" s="193"/>
      <c r="I467" s="196"/>
      <c r="J467" s="207">
        <f>BK467</f>
        <v>0</v>
      </c>
      <c r="K467" s="193"/>
      <c r="L467" s="198"/>
      <c r="M467" s="199"/>
      <c r="N467" s="200"/>
      <c r="O467" s="200"/>
      <c r="P467" s="201">
        <f>SUM(P468:P487)</f>
        <v>0</v>
      </c>
      <c r="Q467" s="200"/>
      <c r="R467" s="201">
        <f>SUM(R468:R487)</f>
        <v>0</v>
      </c>
      <c r="S467" s="200"/>
      <c r="T467" s="202">
        <f>SUM(T468:T487)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3" t="s">
        <v>82</v>
      </c>
      <c r="AT467" s="204" t="s">
        <v>73</v>
      </c>
      <c r="AU467" s="204" t="s">
        <v>82</v>
      </c>
      <c r="AY467" s="203" t="s">
        <v>158</v>
      </c>
      <c r="BK467" s="205">
        <f>SUM(BK468:BK487)</f>
        <v>0</v>
      </c>
    </row>
    <row r="468" s="2" customFormat="1" ht="24.15" customHeight="1">
      <c r="A468" s="41"/>
      <c r="B468" s="42"/>
      <c r="C468" s="208" t="s">
        <v>526</v>
      </c>
      <c r="D468" s="208" t="s">
        <v>160</v>
      </c>
      <c r="E468" s="209" t="s">
        <v>2272</v>
      </c>
      <c r="F468" s="210" t="s">
        <v>2273</v>
      </c>
      <c r="G468" s="211" t="s">
        <v>1692</v>
      </c>
      <c r="H468" s="212">
        <v>1</v>
      </c>
      <c r="I468" s="213"/>
      <c r="J468" s="214">
        <f>ROUND(I468*H468,2)</f>
        <v>0</v>
      </c>
      <c r="K468" s="210" t="s">
        <v>247</v>
      </c>
      <c r="L468" s="47"/>
      <c r="M468" s="215" t="s">
        <v>19</v>
      </c>
      <c r="N468" s="216" t="s">
        <v>45</v>
      </c>
      <c r="O468" s="87"/>
      <c r="P468" s="217">
        <f>O468*H468</f>
        <v>0</v>
      </c>
      <c r="Q468" s="217">
        <v>0</v>
      </c>
      <c r="R468" s="217">
        <f>Q468*H468</f>
        <v>0</v>
      </c>
      <c r="S468" s="217">
        <v>0</v>
      </c>
      <c r="T468" s="218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9" t="s">
        <v>165</v>
      </c>
      <c r="AT468" s="219" t="s">
        <v>160</v>
      </c>
      <c r="AU468" s="219" t="s">
        <v>84</v>
      </c>
      <c r="AY468" s="20" t="s">
        <v>158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82</v>
      </c>
      <c r="BK468" s="220">
        <f>ROUND(I468*H468,2)</f>
        <v>0</v>
      </c>
      <c r="BL468" s="20" t="s">
        <v>165</v>
      </c>
      <c r="BM468" s="219" t="s">
        <v>2274</v>
      </c>
    </row>
    <row r="469" s="2" customFormat="1">
      <c r="A469" s="41"/>
      <c r="B469" s="42"/>
      <c r="C469" s="43"/>
      <c r="D469" s="221" t="s">
        <v>167</v>
      </c>
      <c r="E469" s="43"/>
      <c r="F469" s="222" t="s">
        <v>2273</v>
      </c>
      <c r="G469" s="43"/>
      <c r="H469" s="43"/>
      <c r="I469" s="223"/>
      <c r="J469" s="43"/>
      <c r="K469" s="43"/>
      <c r="L469" s="47"/>
      <c r="M469" s="224"/>
      <c r="N469" s="225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167</v>
      </c>
      <c r="AU469" s="20" t="s">
        <v>84</v>
      </c>
    </row>
    <row r="470" s="2" customFormat="1" ht="24.15" customHeight="1">
      <c r="A470" s="41"/>
      <c r="B470" s="42"/>
      <c r="C470" s="208" t="s">
        <v>538</v>
      </c>
      <c r="D470" s="208" t="s">
        <v>160</v>
      </c>
      <c r="E470" s="209" t="s">
        <v>2275</v>
      </c>
      <c r="F470" s="210" t="s">
        <v>2276</v>
      </c>
      <c r="G470" s="211" t="s">
        <v>1692</v>
      </c>
      <c r="H470" s="212">
        <v>1</v>
      </c>
      <c r="I470" s="213"/>
      <c r="J470" s="214">
        <f>ROUND(I470*H470,2)</f>
        <v>0</v>
      </c>
      <c r="K470" s="210" t="s">
        <v>247</v>
      </c>
      <c r="L470" s="47"/>
      <c r="M470" s="215" t="s">
        <v>19</v>
      </c>
      <c r="N470" s="216" t="s">
        <v>45</v>
      </c>
      <c r="O470" s="87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9" t="s">
        <v>165</v>
      </c>
      <c r="AT470" s="219" t="s">
        <v>160</v>
      </c>
      <c r="AU470" s="219" t="s">
        <v>84</v>
      </c>
      <c r="AY470" s="20" t="s">
        <v>158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82</v>
      </c>
      <c r="BK470" s="220">
        <f>ROUND(I470*H470,2)</f>
        <v>0</v>
      </c>
      <c r="BL470" s="20" t="s">
        <v>165</v>
      </c>
      <c r="BM470" s="219" t="s">
        <v>2277</v>
      </c>
    </row>
    <row r="471" s="2" customFormat="1">
      <c r="A471" s="41"/>
      <c r="B471" s="42"/>
      <c r="C471" s="43"/>
      <c r="D471" s="221" t="s">
        <v>167</v>
      </c>
      <c r="E471" s="43"/>
      <c r="F471" s="222" t="s">
        <v>2276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167</v>
      </c>
      <c r="AU471" s="20" t="s">
        <v>84</v>
      </c>
    </row>
    <row r="472" s="2" customFormat="1" ht="24.15" customHeight="1">
      <c r="A472" s="41"/>
      <c r="B472" s="42"/>
      <c r="C472" s="208" t="s">
        <v>543</v>
      </c>
      <c r="D472" s="208" t="s">
        <v>160</v>
      </c>
      <c r="E472" s="209" t="s">
        <v>2278</v>
      </c>
      <c r="F472" s="210" t="s">
        <v>2279</v>
      </c>
      <c r="G472" s="211" t="s">
        <v>1692</v>
      </c>
      <c r="H472" s="212">
        <v>1</v>
      </c>
      <c r="I472" s="213"/>
      <c r="J472" s="214">
        <f>ROUND(I472*H472,2)</f>
        <v>0</v>
      </c>
      <c r="K472" s="210" t="s">
        <v>247</v>
      </c>
      <c r="L472" s="47"/>
      <c r="M472" s="215" t="s">
        <v>19</v>
      </c>
      <c r="N472" s="216" t="s">
        <v>45</v>
      </c>
      <c r="O472" s="87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9" t="s">
        <v>165</v>
      </c>
      <c r="AT472" s="219" t="s">
        <v>160</v>
      </c>
      <c r="AU472" s="219" t="s">
        <v>84</v>
      </c>
      <c r="AY472" s="20" t="s">
        <v>158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82</v>
      </c>
      <c r="BK472" s="220">
        <f>ROUND(I472*H472,2)</f>
        <v>0</v>
      </c>
      <c r="BL472" s="20" t="s">
        <v>165</v>
      </c>
      <c r="BM472" s="219" t="s">
        <v>2280</v>
      </c>
    </row>
    <row r="473" s="2" customFormat="1">
      <c r="A473" s="41"/>
      <c r="B473" s="42"/>
      <c r="C473" s="43"/>
      <c r="D473" s="221" t="s">
        <v>167</v>
      </c>
      <c r="E473" s="43"/>
      <c r="F473" s="222" t="s">
        <v>2279</v>
      </c>
      <c r="G473" s="43"/>
      <c r="H473" s="43"/>
      <c r="I473" s="223"/>
      <c r="J473" s="43"/>
      <c r="K473" s="43"/>
      <c r="L473" s="47"/>
      <c r="M473" s="224"/>
      <c r="N473" s="225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167</v>
      </c>
      <c r="AU473" s="20" t="s">
        <v>84</v>
      </c>
    </row>
    <row r="474" s="2" customFormat="1" ht="16.5" customHeight="1">
      <c r="A474" s="41"/>
      <c r="B474" s="42"/>
      <c r="C474" s="208" t="s">
        <v>550</v>
      </c>
      <c r="D474" s="208" t="s">
        <v>160</v>
      </c>
      <c r="E474" s="209" t="s">
        <v>2281</v>
      </c>
      <c r="F474" s="210" t="s">
        <v>2282</v>
      </c>
      <c r="G474" s="211" t="s">
        <v>387</v>
      </c>
      <c r="H474" s="212">
        <v>2</v>
      </c>
      <c r="I474" s="213"/>
      <c r="J474" s="214">
        <f>ROUND(I474*H474,2)</f>
        <v>0</v>
      </c>
      <c r="K474" s="210" t="s">
        <v>247</v>
      </c>
      <c r="L474" s="47"/>
      <c r="M474" s="215" t="s">
        <v>19</v>
      </c>
      <c r="N474" s="216" t="s">
        <v>45</v>
      </c>
      <c r="O474" s="87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9" t="s">
        <v>165</v>
      </c>
      <c r="AT474" s="219" t="s">
        <v>160</v>
      </c>
      <c r="AU474" s="219" t="s">
        <v>84</v>
      </c>
      <c r="AY474" s="20" t="s">
        <v>158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82</v>
      </c>
      <c r="BK474" s="220">
        <f>ROUND(I474*H474,2)</f>
        <v>0</v>
      </c>
      <c r="BL474" s="20" t="s">
        <v>165</v>
      </c>
      <c r="BM474" s="219" t="s">
        <v>2283</v>
      </c>
    </row>
    <row r="475" s="2" customFormat="1">
      <c r="A475" s="41"/>
      <c r="B475" s="42"/>
      <c r="C475" s="43"/>
      <c r="D475" s="221" t="s">
        <v>167</v>
      </c>
      <c r="E475" s="43"/>
      <c r="F475" s="222" t="s">
        <v>2282</v>
      </c>
      <c r="G475" s="43"/>
      <c r="H475" s="43"/>
      <c r="I475" s="223"/>
      <c r="J475" s="43"/>
      <c r="K475" s="43"/>
      <c r="L475" s="47"/>
      <c r="M475" s="224"/>
      <c r="N475" s="225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167</v>
      </c>
      <c r="AU475" s="20" t="s">
        <v>84</v>
      </c>
    </row>
    <row r="476" s="2" customFormat="1" ht="16.5" customHeight="1">
      <c r="A476" s="41"/>
      <c r="B476" s="42"/>
      <c r="C476" s="208" t="s">
        <v>558</v>
      </c>
      <c r="D476" s="208" t="s">
        <v>160</v>
      </c>
      <c r="E476" s="209" t="s">
        <v>2284</v>
      </c>
      <c r="F476" s="210" t="s">
        <v>2285</v>
      </c>
      <c r="G476" s="211" t="s">
        <v>387</v>
      </c>
      <c r="H476" s="212">
        <v>1</v>
      </c>
      <c r="I476" s="213"/>
      <c r="J476" s="214">
        <f>ROUND(I476*H476,2)</f>
        <v>0</v>
      </c>
      <c r="K476" s="210" t="s">
        <v>247</v>
      </c>
      <c r="L476" s="47"/>
      <c r="M476" s="215" t="s">
        <v>19</v>
      </c>
      <c r="N476" s="216" t="s">
        <v>45</v>
      </c>
      <c r="O476" s="87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9" t="s">
        <v>165</v>
      </c>
      <c r="AT476" s="219" t="s">
        <v>160</v>
      </c>
      <c r="AU476" s="219" t="s">
        <v>84</v>
      </c>
      <c r="AY476" s="20" t="s">
        <v>158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82</v>
      </c>
      <c r="BK476" s="220">
        <f>ROUND(I476*H476,2)</f>
        <v>0</v>
      </c>
      <c r="BL476" s="20" t="s">
        <v>165</v>
      </c>
      <c r="BM476" s="219" t="s">
        <v>2286</v>
      </c>
    </row>
    <row r="477" s="2" customFormat="1">
      <c r="A477" s="41"/>
      <c r="B477" s="42"/>
      <c r="C477" s="43"/>
      <c r="D477" s="221" t="s">
        <v>167</v>
      </c>
      <c r="E477" s="43"/>
      <c r="F477" s="222" t="s">
        <v>2285</v>
      </c>
      <c r="G477" s="43"/>
      <c r="H477" s="43"/>
      <c r="I477" s="223"/>
      <c r="J477" s="43"/>
      <c r="K477" s="43"/>
      <c r="L477" s="47"/>
      <c r="M477" s="224"/>
      <c r="N477" s="225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167</v>
      </c>
      <c r="AU477" s="20" t="s">
        <v>84</v>
      </c>
    </row>
    <row r="478" s="2" customFormat="1" ht="16.5" customHeight="1">
      <c r="A478" s="41"/>
      <c r="B478" s="42"/>
      <c r="C478" s="208" t="s">
        <v>612</v>
      </c>
      <c r="D478" s="208" t="s">
        <v>160</v>
      </c>
      <c r="E478" s="209" t="s">
        <v>2287</v>
      </c>
      <c r="F478" s="210" t="s">
        <v>2288</v>
      </c>
      <c r="G478" s="211" t="s">
        <v>387</v>
      </c>
      <c r="H478" s="212">
        <v>1</v>
      </c>
      <c r="I478" s="213"/>
      <c r="J478" s="214">
        <f>ROUND(I478*H478,2)</f>
        <v>0</v>
      </c>
      <c r="K478" s="210" t="s">
        <v>247</v>
      </c>
      <c r="L478" s="47"/>
      <c r="M478" s="215" t="s">
        <v>19</v>
      </c>
      <c r="N478" s="216" t="s">
        <v>45</v>
      </c>
      <c r="O478" s="87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9" t="s">
        <v>165</v>
      </c>
      <c r="AT478" s="219" t="s">
        <v>160</v>
      </c>
      <c r="AU478" s="219" t="s">
        <v>84</v>
      </c>
      <c r="AY478" s="20" t="s">
        <v>158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82</v>
      </c>
      <c r="BK478" s="220">
        <f>ROUND(I478*H478,2)</f>
        <v>0</v>
      </c>
      <c r="BL478" s="20" t="s">
        <v>165</v>
      </c>
      <c r="BM478" s="219" t="s">
        <v>2289</v>
      </c>
    </row>
    <row r="479" s="2" customFormat="1">
      <c r="A479" s="41"/>
      <c r="B479" s="42"/>
      <c r="C479" s="43"/>
      <c r="D479" s="221" t="s">
        <v>167</v>
      </c>
      <c r="E479" s="43"/>
      <c r="F479" s="222" t="s">
        <v>2288</v>
      </c>
      <c r="G479" s="43"/>
      <c r="H479" s="43"/>
      <c r="I479" s="223"/>
      <c r="J479" s="43"/>
      <c r="K479" s="43"/>
      <c r="L479" s="47"/>
      <c r="M479" s="224"/>
      <c r="N479" s="225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167</v>
      </c>
      <c r="AU479" s="20" t="s">
        <v>84</v>
      </c>
    </row>
    <row r="480" s="2" customFormat="1" ht="24.15" customHeight="1">
      <c r="A480" s="41"/>
      <c r="B480" s="42"/>
      <c r="C480" s="208" t="s">
        <v>617</v>
      </c>
      <c r="D480" s="208" t="s">
        <v>160</v>
      </c>
      <c r="E480" s="209" t="s">
        <v>2290</v>
      </c>
      <c r="F480" s="210" t="s">
        <v>2291</v>
      </c>
      <c r="G480" s="211" t="s">
        <v>1692</v>
      </c>
      <c r="H480" s="212">
        <v>1</v>
      </c>
      <c r="I480" s="213"/>
      <c r="J480" s="214">
        <f>ROUND(I480*H480,2)</f>
        <v>0</v>
      </c>
      <c r="K480" s="210" t="s">
        <v>247</v>
      </c>
      <c r="L480" s="47"/>
      <c r="M480" s="215" t="s">
        <v>19</v>
      </c>
      <c r="N480" s="216" t="s">
        <v>45</v>
      </c>
      <c r="O480" s="87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9" t="s">
        <v>165</v>
      </c>
      <c r="AT480" s="219" t="s">
        <v>160</v>
      </c>
      <c r="AU480" s="219" t="s">
        <v>84</v>
      </c>
      <c r="AY480" s="20" t="s">
        <v>158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82</v>
      </c>
      <c r="BK480" s="220">
        <f>ROUND(I480*H480,2)</f>
        <v>0</v>
      </c>
      <c r="BL480" s="20" t="s">
        <v>165</v>
      </c>
      <c r="BM480" s="219" t="s">
        <v>2292</v>
      </c>
    </row>
    <row r="481" s="2" customFormat="1">
      <c r="A481" s="41"/>
      <c r="B481" s="42"/>
      <c r="C481" s="43"/>
      <c r="D481" s="221" t="s">
        <v>167</v>
      </c>
      <c r="E481" s="43"/>
      <c r="F481" s="222" t="s">
        <v>2291</v>
      </c>
      <c r="G481" s="43"/>
      <c r="H481" s="43"/>
      <c r="I481" s="223"/>
      <c r="J481" s="43"/>
      <c r="K481" s="43"/>
      <c r="L481" s="47"/>
      <c r="M481" s="224"/>
      <c r="N481" s="225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167</v>
      </c>
      <c r="AU481" s="20" t="s">
        <v>84</v>
      </c>
    </row>
    <row r="482" s="2" customFormat="1" ht="21.75" customHeight="1">
      <c r="A482" s="41"/>
      <c r="B482" s="42"/>
      <c r="C482" s="208" t="s">
        <v>622</v>
      </c>
      <c r="D482" s="208" t="s">
        <v>160</v>
      </c>
      <c r="E482" s="209" t="s">
        <v>2293</v>
      </c>
      <c r="F482" s="210" t="s">
        <v>2294</v>
      </c>
      <c r="G482" s="211" t="s">
        <v>1692</v>
      </c>
      <c r="H482" s="212">
        <v>1</v>
      </c>
      <c r="I482" s="213"/>
      <c r="J482" s="214">
        <f>ROUND(I482*H482,2)</f>
        <v>0</v>
      </c>
      <c r="K482" s="210" t="s">
        <v>247</v>
      </c>
      <c r="L482" s="47"/>
      <c r="M482" s="215" t="s">
        <v>19</v>
      </c>
      <c r="N482" s="216" t="s">
        <v>45</v>
      </c>
      <c r="O482" s="87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9" t="s">
        <v>165</v>
      </c>
      <c r="AT482" s="219" t="s">
        <v>160</v>
      </c>
      <c r="AU482" s="219" t="s">
        <v>84</v>
      </c>
      <c r="AY482" s="20" t="s">
        <v>158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82</v>
      </c>
      <c r="BK482" s="220">
        <f>ROUND(I482*H482,2)</f>
        <v>0</v>
      </c>
      <c r="BL482" s="20" t="s">
        <v>165</v>
      </c>
      <c r="BM482" s="219" t="s">
        <v>2295</v>
      </c>
    </row>
    <row r="483" s="2" customFormat="1">
      <c r="A483" s="41"/>
      <c r="B483" s="42"/>
      <c r="C483" s="43"/>
      <c r="D483" s="221" t="s">
        <v>167</v>
      </c>
      <c r="E483" s="43"/>
      <c r="F483" s="222" t="s">
        <v>2294</v>
      </c>
      <c r="G483" s="43"/>
      <c r="H483" s="43"/>
      <c r="I483" s="223"/>
      <c r="J483" s="43"/>
      <c r="K483" s="43"/>
      <c r="L483" s="47"/>
      <c r="M483" s="224"/>
      <c r="N483" s="22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167</v>
      </c>
      <c r="AU483" s="20" t="s">
        <v>84</v>
      </c>
    </row>
    <row r="484" s="2" customFormat="1" ht="24.15" customHeight="1">
      <c r="A484" s="41"/>
      <c r="B484" s="42"/>
      <c r="C484" s="208" t="s">
        <v>630</v>
      </c>
      <c r="D484" s="208" t="s">
        <v>160</v>
      </c>
      <c r="E484" s="209" t="s">
        <v>2296</v>
      </c>
      <c r="F484" s="210" t="s">
        <v>2297</v>
      </c>
      <c r="G484" s="211" t="s">
        <v>1692</v>
      </c>
      <c r="H484" s="212">
        <v>1</v>
      </c>
      <c r="I484" s="213"/>
      <c r="J484" s="214">
        <f>ROUND(I484*H484,2)</f>
        <v>0</v>
      </c>
      <c r="K484" s="210" t="s">
        <v>247</v>
      </c>
      <c r="L484" s="47"/>
      <c r="M484" s="215" t="s">
        <v>19</v>
      </c>
      <c r="N484" s="216" t="s">
        <v>45</v>
      </c>
      <c r="O484" s="87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9" t="s">
        <v>165</v>
      </c>
      <c r="AT484" s="219" t="s">
        <v>160</v>
      </c>
      <c r="AU484" s="219" t="s">
        <v>84</v>
      </c>
      <c r="AY484" s="20" t="s">
        <v>158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82</v>
      </c>
      <c r="BK484" s="220">
        <f>ROUND(I484*H484,2)</f>
        <v>0</v>
      </c>
      <c r="BL484" s="20" t="s">
        <v>165</v>
      </c>
      <c r="BM484" s="219" t="s">
        <v>2298</v>
      </c>
    </row>
    <row r="485" s="2" customFormat="1">
      <c r="A485" s="41"/>
      <c r="B485" s="42"/>
      <c r="C485" s="43"/>
      <c r="D485" s="221" t="s">
        <v>167</v>
      </c>
      <c r="E485" s="43"/>
      <c r="F485" s="222" t="s">
        <v>2297</v>
      </c>
      <c r="G485" s="43"/>
      <c r="H485" s="43"/>
      <c r="I485" s="223"/>
      <c r="J485" s="43"/>
      <c r="K485" s="43"/>
      <c r="L485" s="47"/>
      <c r="M485" s="224"/>
      <c r="N485" s="22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167</v>
      </c>
      <c r="AU485" s="20" t="s">
        <v>84</v>
      </c>
    </row>
    <row r="486" s="2" customFormat="1" ht="16.5" customHeight="1">
      <c r="A486" s="41"/>
      <c r="B486" s="42"/>
      <c r="C486" s="208" t="s">
        <v>697</v>
      </c>
      <c r="D486" s="208" t="s">
        <v>160</v>
      </c>
      <c r="E486" s="209" t="s">
        <v>2299</v>
      </c>
      <c r="F486" s="210" t="s">
        <v>2300</v>
      </c>
      <c r="G486" s="211" t="s">
        <v>1692</v>
      </c>
      <c r="H486" s="212">
        <v>1</v>
      </c>
      <c r="I486" s="213"/>
      <c r="J486" s="214">
        <f>ROUND(I486*H486,2)</f>
        <v>0</v>
      </c>
      <c r="K486" s="210" t="s">
        <v>247</v>
      </c>
      <c r="L486" s="47"/>
      <c r="M486" s="215" t="s">
        <v>19</v>
      </c>
      <c r="N486" s="216" t="s">
        <v>45</v>
      </c>
      <c r="O486" s="87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9" t="s">
        <v>165</v>
      </c>
      <c r="AT486" s="219" t="s">
        <v>160</v>
      </c>
      <c r="AU486" s="219" t="s">
        <v>84</v>
      </c>
      <c r="AY486" s="20" t="s">
        <v>158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82</v>
      </c>
      <c r="BK486" s="220">
        <f>ROUND(I486*H486,2)</f>
        <v>0</v>
      </c>
      <c r="BL486" s="20" t="s">
        <v>165</v>
      </c>
      <c r="BM486" s="219" t="s">
        <v>2301</v>
      </c>
    </row>
    <row r="487" s="2" customFormat="1">
      <c r="A487" s="41"/>
      <c r="B487" s="42"/>
      <c r="C487" s="43"/>
      <c r="D487" s="221" t="s">
        <v>167</v>
      </c>
      <c r="E487" s="43"/>
      <c r="F487" s="222" t="s">
        <v>2300</v>
      </c>
      <c r="G487" s="43"/>
      <c r="H487" s="43"/>
      <c r="I487" s="223"/>
      <c r="J487" s="43"/>
      <c r="K487" s="43"/>
      <c r="L487" s="47"/>
      <c r="M487" s="224"/>
      <c r="N487" s="225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167</v>
      </c>
      <c r="AU487" s="20" t="s">
        <v>84</v>
      </c>
    </row>
    <row r="488" s="12" customFormat="1" ht="22.8" customHeight="1">
      <c r="A488" s="12"/>
      <c r="B488" s="192"/>
      <c r="C488" s="193"/>
      <c r="D488" s="194" t="s">
        <v>73</v>
      </c>
      <c r="E488" s="206" t="s">
        <v>1266</v>
      </c>
      <c r="F488" s="206" t="s">
        <v>1267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SUM(P489:P507)</f>
        <v>0</v>
      </c>
      <c r="Q488" s="200"/>
      <c r="R488" s="201">
        <f>SUM(R489:R507)</f>
        <v>0</v>
      </c>
      <c r="S488" s="200"/>
      <c r="T488" s="202">
        <f>SUM(T489:T507)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3" t="s">
        <v>82</v>
      </c>
      <c r="AT488" s="204" t="s">
        <v>73</v>
      </c>
      <c r="AU488" s="204" t="s">
        <v>82</v>
      </c>
      <c r="AY488" s="203" t="s">
        <v>158</v>
      </c>
      <c r="BK488" s="205">
        <f>SUM(BK489:BK507)</f>
        <v>0</v>
      </c>
    </row>
    <row r="489" s="2" customFormat="1" ht="24.15" customHeight="1">
      <c r="A489" s="41"/>
      <c r="B489" s="42"/>
      <c r="C489" s="208" t="s">
        <v>703</v>
      </c>
      <c r="D489" s="208" t="s">
        <v>160</v>
      </c>
      <c r="E489" s="209" t="s">
        <v>1269</v>
      </c>
      <c r="F489" s="210" t="s">
        <v>1270</v>
      </c>
      <c r="G489" s="211" t="s">
        <v>224</v>
      </c>
      <c r="H489" s="212">
        <v>1.5880000000000001</v>
      </c>
      <c r="I489" s="213"/>
      <c r="J489" s="214">
        <f>ROUND(I489*H489,2)</f>
        <v>0</v>
      </c>
      <c r="K489" s="210" t="s">
        <v>164</v>
      </c>
      <c r="L489" s="47"/>
      <c r="M489" s="215" t="s">
        <v>19</v>
      </c>
      <c r="N489" s="216" t="s">
        <v>45</v>
      </c>
      <c r="O489" s="87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9" t="s">
        <v>165</v>
      </c>
      <c r="AT489" s="219" t="s">
        <v>160</v>
      </c>
      <c r="AU489" s="219" t="s">
        <v>84</v>
      </c>
      <c r="AY489" s="20" t="s">
        <v>158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82</v>
      </c>
      <c r="BK489" s="220">
        <f>ROUND(I489*H489,2)</f>
        <v>0</v>
      </c>
      <c r="BL489" s="20" t="s">
        <v>165</v>
      </c>
      <c r="BM489" s="219" t="s">
        <v>2302</v>
      </c>
    </row>
    <row r="490" s="2" customFormat="1">
      <c r="A490" s="41"/>
      <c r="B490" s="42"/>
      <c r="C490" s="43"/>
      <c r="D490" s="221" t="s">
        <v>167</v>
      </c>
      <c r="E490" s="43"/>
      <c r="F490" s="222" t="s">
        <v>1270</v>
      </c>
      <c r="G490" s="43"/>
      <c r="H490" s="43"/>
      <c r="I490" s="223"/>
      <c r="J490" s="43"/>
      <c r="K490" s="43"/>
      <c r="L490" s="47"/>
      <c r="M490" s="224"/>
      <c r="N490" s="225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167</v>
      </c>
      <c r="AU490" s="20" t="s">
        <v>84</v>
      </c>
    </row>
    <row r="491" s="2" customFormat="1">
      <c r="A491" s="41"/>
      <c r="B491" s="42"/>
      <c r="C491" s="43"/>
      <c r="D491" s="226" t="s">
        <v>168</v>
      </c>
      <c r="E491" s="43"/>
      <c r="F491" s="227" t="s">
        <v>1272</v>
      </c>
      <c r="G491" s="43"/>
      <c r="H491" s="43"/>
      <c r="I491" s="223"/>
      <c r="J491" s="43"/>
      <c r="K491" s="43"/>
      <c r="L491" s="47"/>
      <c r="M491" s="224"/>
      <c r="N491" s="225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168</v>
      </c>
      <c r="AU491" s="20" t="s">
        <v>84</v>
      </c>
    </row>
    <row r="492" s="2" customFormat="1" ht="33" customHeight="1">
      <c r="A492" s="41"/>
      <c r="B492" s="42"/>
      <c r="C492" s="208" t="s">
        <v>708</v>
      </c>
      <c r="D492" s="208" t="s">
        <v>160</v>
      </c>
      <c r="E492" s="209" t="s">
        <v>1274</v>
      </c>
      <c r="F492" s="210" t="s">
        <v>1275</v>
      </c>
      <c r="G492" s="211" t="s">
        <v>224</v>
      </c>
      <c r="H492" s="212">
        <v>7.9400000000000004</v>
      </c>
      <c r="I492" s="213"/>
      <c r="J492" s="214">
        <f>ROUND(I492*H492,2)</f>
        <v>0</v>
      </c>
      <c r="K492" s="210" t="s">
        <v>164</v>
      </c>
      <c r="L492" s="47"/>
      <c r="M492" s="215" t="s">
        <v>19</v>
      </c>
      <c r="N492" s="216" t="s">
        <v>45</v>
      </c>
      <c r="O492" s="87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9" t="s">
        <v>165</v>
      </c>
      <c r="AT492" s="219" t="s">
        <v>160</v>
      </c>
      <c r="AU492" s="219" t="s">
        <v>84</v>
      </c>
      <c r="AY492" s="20" t="s">
        <v>158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82</v>
      </c>
      <c r="BK492" s="220">
        <f>ROUND(I492*H492,2)</f>
        <v>0</v>
      </c>
      <c r="BL492" s="20" t="s">
        <v>165</v>
      </c>
      <c r="BM492" s="219" t="s">
        <v>2303</v>
      </c>
    </row>
    <row r="493" s="2" customFormat="1">
      <c r="A493" s="41"/>
      <c r="B493" s="42"/>
      <c r="C493" s="43"/>
      <c r="D493" s="221" t="s">
        <v>167</v>
      </c>
      <c r="E493" s="43"/>
      <c r="F493" s="222" t="s">
        <v>1275</v>
      </c>
      <c r="G493" s="43"/>
      <c r="H493" s="43"/>
      <c r="I493" s="223"/>
      <c r="J493" s="43"/>
      <c r="K493" s="43"/>
      <c r="L493" s="47"/>
      <c r="M493" s="224"/>
      <c r="N493" s="225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167</v>
      </c>
      <c r="AU493" s="20" t="s">
        <v>84</v>
      </c>
    </row>
    <row r="494" s="2" customFormat="1">
      <c r="A494" s="41"/>
      <c r="B494" s="42"/>
      <c r="C494" s="43"/>
      <c r="D494" s="226" t="s">
        <v>168</v>
      </c>
      <c r="E494" s="43"/>
      <c r="F494" s="227" t="s">
        <v>1277</v>
      </c>
      <c r="G494" s="43"/>
      <c r="H494" s="43"/>
      <c r="I494" s="223"/>
      <c r="J494" s="43"/>
      <c r="K494" s="43"/>
      <c r="L494" s="47"/>
      <c r="M494" s="224"/>
      <c r="N494" s="225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168</v>
      </c>
      <c r="AU494" s="20" t="s">
        <v>84</v>
      </c>
    </row>
    <row r="495" s="14" customFormat="1">
      <c r="A495" s="14"/>
      <c r="B495" s="238"/>
      <c r="C495" s="239"/>
      <c r="D495" s="221" t="s">
        <v>170</v>
      </c>
      <c r="E495" s="240" t="s">
        <v>19</v>
      </c>
      <c r="F495" s="241" t="s">
        <v>2304</v>
      </c>
      <c r="G495" s="239"/>
      <c r="H495" s="242">
        <v>7.9400000000000004</v>
      </c>
      <c r="I495" s="243"/>
      <c r="J495" s="239"/>
      <c r="K495" s="239"/>
      <c r="L495" s="244"/>
      <c r="M495" s="245"/>
      <c r="N495" s="246"/>
      <c r="O495" s="246"/>
      <c r="P495" s="246"/>
      <c r="Q495" s="246"/>
      <c r="R495" s="246"/>
      <c r="S495" s="246"/>
      <c r="T495" s="24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8" t="s">
        <v>170</v>
      </c>
      <c r="AU495" s="248" t="s">
        <v>84</v>
      </c>
      <c r="AV495" s="14" t="s">
        <v>84</v>
      </c>
      <c r="AW495" s="14" t="s">
        <v>35</v>
      </c>
      <c r="AX495" s="14" t="s">
        <v>74</v>
      </c>
      <c r="AY495" s="248" t="s">
        <v>158</v>
      </c>
    </row>
    <row r="496" s="15" customFormat="1">
      <c r="A496" s="15"/>
      <c r="B496" s="249"/>
      <c r="C496" s="250"/>
      <c r="D496" s="221" t="s">
        <v>170</v>
      </c>
      <c r="E496" s="251" t="s">
        <v>19</v>
      </c>
      <c r="F496" s="252" t="s">
        <v>175</v>
      </c>
      <c r="G496" s="250"/>
      <c r="H496" s="253">
        <v>7.9400000000000004</v>
      </c>
      <c r="I496" s="254"/>
      <c r="J496" s="250"/>
      <c r="K496" s="250"/>
      <c r="L496" s="255"/>
      <c r="M496" s="256"/>
      <c r="N496" s="257"/>
      <c r="O496" s="257"/>
      <c r="P496" s="257"/>
      <c r="Q496" s="257"/>
      <c r="R496" s="257"/>
      <c r="S496" s="257"/>
      <c r="T496" s="258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59" t="s">
        <v>170</v>
      </c>
      <c r="AU496" s="259" t="s">
        <v>84</v>
      </c>
      <c r="AV496" s="15" t="s">
        <v>165</v>
      </c>
      <c r="AW496" s="15" t="s">
        <v>35</v>
      </c>
      <c r="AX496" s="15" t="s">
        <v>82</v>
      </c>
      <c r="AY496" s="259" t="s">
        <v>158</v>
      </c>
    </row>
    <row r="497" s="2" customFormat="1" ht="21.75" customHeight="1">
      <c r="A497" s="41"/>
      <c r="B497" s="42"/>
      <c r="C497" s="208" t="s">
        <v>715</v>
      </c>
      <c r="D497" s="208" t="s">
        <v>160</v>
      </c>
      <c r="E497" s="209" t="s">
        <v>1280</v>
      </c>
      <c r="F497" s="210" t="s">
        <v>1281</v>
      </c>
      <c r="G497" s="211" t="s">
        <v>224</v>
      </c>
      <c r="H497" s="212">
        <v>1.5880000000000001</v>
      </c>
      <c r="I497" s="213"/>
      <c r="J497" s="214">
        <f>ROUND(I497*H497,2)</f>
        <v>0</v>
      </c>
      <c r="K497" s="210" t="s">
        <v>164</v>
      </c>
      <c r="L497" s="47"/>
      <c r="M497" s="215" t="s">
        <v>19</v>
      </c>
      <c r="N497" s="216" t="s">
        <v>45</v>
      </c>
      <c r="O497" s="87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9" t="s">
        <v>165</v>
      </c>
      <c r="AT497" s="219" t="s">
        <v>160</v>
      </c>
      <c r="AU497" s="219" t="s">
        <v>84</v>
      </c>
      <c r="AY497" s="20" t="s">
        <v>158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82</v>
      </c>
      <c r="BK497" s="220">
        <f>ROUND(I497*H497,2)</f>
        <v>0</v>
      </c>
      <c r="BL497" s="20" t="s">
        <v>165</v>
      </c>
      <c r="BM497" s="219" t="s">
        <v>2305</v>
      </c>
    </row>
    <row r="498" s="2" customFormat="1">
      <c r="A498" s="41"/>
      <c r="B498" s="42"/>
      <c r="C498" s="43"/>
      <c r="D498" s="221" t="s">
        <v>167</v>
      </c>
      <c r="E498" s="43"/>
      <c r="F498" s="222" t="s">
        <v>1281</v>
      </c>
      <c r="G498" s="43"/>
      <c r="H498" s="43"/>
      <c r="I498" s="223"/>
      <c r="J498" s="43"/>
      <c r="K498" s="43"/>
      <c r="L498" s="47"/>
      <c r="M498" s="224"/>
      <c r="N498" s="225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167</v>
      </c>
      <c r="AU498" s="20" t="s">
        <v>84</v>
      </c>
    </row>
    <row r="499" s="2" customFormat="1">
      <c r="A499" s="41"/>
      <c r="B499" s="42"/>
      <c r="C499" s="43"/>
      <c r="D499" s="226" t="s">
        <v>168</v>
      </c>
      <c r="E499" s="43"/>
      <c r="F499" s="227" t="s">
        <v>1283</v>
      </c>
      <c r="G499" s="43"/>
      <c r="H499" s="43"/>
      <c r="I499" s="223"/>
      <c r="J499" s="43"/>
      <c r="K499" s="43"/>
      <c r="L499" s="47"/>
      <c r="M499" s="224"/>
      <c r="N499" s="225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168</v>
      </c>
      <c r="AU499" s="20" t="s">
        <v>84</v>
      </c>
    </row>
    <row r="500" s="2" customFormat="1" ht="24.15" customHeight="1">
      <c r="A500" s="41"/>
      <c r="B500" s="42"/>
      <c r="C500" s="208" t="s">
        <v>723</v>
      </c>
      <c r="D500" s="208" t="s">
        <v>160</v>
      </c>
      <c r="E500" s="209" t="s">
        <v>1285</v>
      </c>
      <c r="F500" s="210" t="s">
        <v>1286</v>
      </c>
      <c r="G500" s="211" t="s">
        <v>224</v>
      </c>
      <c r="H500" s="212">
        <v>14.292</v>
      </c>
      <c r="I500" s="213"/>
      <c r="J500" s="214">
        <f>ROUND(I500*H500,2)</f>
        <v>0</v>
      </c>
      <c r="K500" s="210" t="s">
        <v>164</v>
      </c>
      <c r="L500" s="47"/>
      <c r="M500" s="215" t="s">
        <v>19</v>
      </c>
      <c r="N500" s="216" t="s">
        <v>45</v>
      </c>
      <c r="O500" s="87"/>
      <c r="P500" s="217">
        <f>O500*H500</f>
        <v>0</v>
      </c>
      <c r="Q500" s="217">
        <v>0</v>
      </c>
      <c r="R500" s="217">
        <f>Q500*H500</f>
        <v>0</v>
      </c>
      <c r="S500" s="217">
        <v>0</v>
      </c>
      <c r="T500" s="218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9" t="s">
        <v>165</v>
      </c>
      <c r="AT500" s="219" t="s">
        <v>160</v>
      </c>
      <c r="AU500" s="219" t="s">
        <v>84</v>
      </c>
      <c r="AY500" s="20" t="s">
        <v>158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82</v>
      </c>
      <c r="BK500" s="220">
        <f>ROUND(I500*H500,2)</f>
        <v>0</v>
      </c>
      <c r="BL500" s="20" t="s">
        <v>165</v>
      </c>
      <c r="BM500" s="219" t="s">
        <v>2306</v>
      </c>
    </row>
    <row r="501" s="2" customFormat="1">
      <c r="A501" s="41"/>
      <c r="B501" s="42"/>
      <c r="C501" s="43"/>
      <c r="D501" s="221" t="s">
        <v>167</v>
      </c>
      <c r="E501" s="43"/>
      <c r="F501" s="222" t="s">
        <v>1286</v>
      </c>
      <c r="G501" s="43"/>
      <c r="H501" s="43"/>
      <c r="I501" s="223"/>
      <c r="J501" s="43"/>
      <c r="K501" s="43"/>
      <c r="L501" s="47"/>
      <c r="M501" s="224"/>
      <c r="N501" s="225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167</v>
      </c>
      <c r="AU501" s="20" t="s">
        <v>84</v>
      </c>
    </row>
    <row r="502" s="2" customFormat="1">
      <c r="A502" s="41"/>
      <c r="B502" s="42"/>
      <c r="C502" s="43"/>
      <c r="D502" s="226" t="s">
        <v>168</v>
      </c>
      <c r="E502" s="43"/>
      <c r="F502" s="227" t="s">
        <v>1288</v>
      </c>
      <c r="G502" s="43"/>
      <c r="H502" s="43"/>
      <c r="I502" s="223"/>
      <c r="J502" s="43"/>
      <c r="K502" s="43"/>
      <c r="L502" s="47"/>
      <c r="M502" s="224"/>
      <c r="N502" s="225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168</v>
      </c>
      <c r="AU502" s="20" t="s">
        <v>84</v>
      </c>
    </row>
    <row r="503" s="14" customFormat="1">
      <c r="A503" s="14"/>
      <c r="B503" s="238"/>
      <c r="C503" s="239"/>
      <c r="D503" s="221" t="s">
        <v>170</v>
      </c>
      <c r="E503" s="240" t="s">
        <v>19</v>
      </c>
      <c r="F503" s="241" t="s">
        <v>2307</v>
      </c>
      <c r="G503" s="239"/>
      <c r="H503" s="242">
        <v>14.292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8" t="s">
        <v>170</v>
      </c>
      <c r="AU503" s="248" t="s">
        <v>84</v>
      </c>
      <c r="AV503" s="14" t="s">
        <v>84</v>
      </c>
      <c r="AW503" s="14" t="s">
        <v>35</v>
      </c>
      <c r="AX503" s="14" t="s">
        <v>74</v>
      </c>
      <c r="AY503" s="248" t="s">
        <v>158</v>
      </c>
    </row>
    <row r="504" s="15" customFormat="1">
      <c r="A504" s="15"/>
      <c r="B504" s="249"/>
      <c r="C504" s="250"/>
      <c r="D504" s="221" t="s">
        <v>170</v>
      </c>
      <c r="E504" s="251" t="s">
        <v>19</v>
      </c>
      <c r="F504" s="252" t="s">
        <v>175</v>
      </c>
      <c r="G504" s="250"/>
      <c r="H504" s="253">
        <v>14.292</v>
      </c>
      <c r="I504" s="254"/>
      <c r="J504" s="250"/>
      <c r="K504" s="250"/>
      <c r="L504" s="255"/>
      <c r="M504" s="256"/>
      <c r="N504" s="257"/>
      <c r="O504" s="257"/>
      <c r="P504" s="257"/>
      <c r="Q504" s="257"/>
      <c r="R504" s="257"/>
      <c r="S504" s="257"/>
      <c r="T504" s="25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9" t="s">
        <v>170</v>
      </c>
      <c r="AU504" s="259" t="s">
        <v>84</v>
      </c>
      <c r="AV504" s="15" t="s">
        <v>165</v>
      </c>
      <c r="AW504" s="15" t="s">
        <v>35</v>
      </c>
      <c r="AX504" s="15" t="s">
        <v>82</v>
      </c>
      <c r="AY504" s="259" t="s">
        <v>158</v>
      </c>
    </row>
    <row r="505" s="2" customFormat="1" ht="24.15" customHeight="1">
      <c r="A505" s="41"/>
      <c r="B505" s="42"/>
      <c r="C505" s="208" t="s">
        <v>739</v>
      </c>
      <c r="D505" s="208" t="s">
        <v>160</v>
      </c>
      <c r="E505" s="209" t="s">
        <v>1291</v>
      </c>
      <c r="F505" s="210" t="s">
        <v>1292</v>
      </c>
      <c r="G505" s="211" t="s">
        <v>224</v>
      </c>
      <c r="H505" s="212">
        <v>1.5880000000000001</v>
      </c>
      <c r="I505" s="213"/>
      <c r="J505" s="214">
        <f>ROUND(I505*H505,2)</f>
        <v>0</v>
      </c>
      <c r="K505" s="210" t="s">
        <v>164</v>
      </c>
      <c r="L505" s="47"/>
      <c r="M505" s="215" t="s">
        <v>19</v>
      </c>
      <c r="N505" s="216" t="s">
        <v>45</v>
      </c>
      <c r="O505" s="87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9" t="s">
        <v>165</v>
      </c>
      <c r="AT505" s="219" t="s">
        <v>160</v>
      </c>
      <c r="AU505" s="219" t="s">
        <v>84</v>
      </c>
      <c r="AY505" s="20" t="s">
        <v>158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20" t="s">
        <v>82</v>
      </c>
      <c r="BK505" s="220">
        <f>ROUND(I505*H505,2)</f>
        <v>0</v>
      </c>
      <c r="BL505" s="20" t="s">
        <v>165</v>
      </c>
      <c r="BM505" s="219" t="s">
        <v>2308</v>
      </c>
    </row>
    <row r="506" s="2" customFormat="1">
      <c r="A506" s="41"/>
      <c r="B506" s="42"/>
      <c r="C506" s="43"/>
      <c r="D506" s="221" t="s">
        <v>167</v>
      </c>
      <c r="E506" s="43"/>
      <c r="F506" s="222" t="s">
        <v>1292</v>
      </c>
      <c r="G506" s="43"/>
      <c r="H506" s="43"/>
      <c r="I506" s="223"/>
      <c r="J506" s="43"/>
      <c r="K506" s="43"/>
      <c r="L506" s="47"/>
      <c r="M506" s="224"/>
      <c r="N506" s="225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167</v>
      </c>
      <c r="AU506" s="20" t="s">
        <v>84</v>
      </c>
    </row>
    <row r="507" s="2" customFormat="1">
      <c r="A507" s="41"/>
      <c r="B507" s="42"/>
      <c r="C507" s="43"/>
      <c r="D507" s="226" t="s">
        <v>168</v>
      </c>
      <c r="E507" s="43"/>
      <c r="F507" s="227" t="s">
        <v>1294</v>
      </c>
      <c r="G507" s="43"/>
      <c r="H507" s="43"/>
      <c r="I507" s="223"/>
      <c r="J507" s="43"/>
      <c r="K507" s="43"/>
      <c r="L507" s="47"/>
      <c r="M507" s="224"/>
      <c r="N507" s="225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168</v>
      </c>
      <c r="AU507" s="20" t="s">
        <v>84</v>
      </c>
    </row>
    <row r="508" s="12" customFormat="1" ht="22.8" customHeight="1">
      <c r="A508" s="12"/>
      <c r="B508" s="192"/>
      <c r="C508" s="193"/>
      <c r="D508" s="194" t="s">
        <v>73</v>
      </c>
      <c r="E508" s="206" t="s">
        <v>1295</v>
      </c>
      <c r="F508" s="206" t="s">
        <v>1296</v>
      </c>
      <c r="G508" s="193"/>
      <c r="H508" s="193"/>
      <c r="I508" s="196"/>
      <c r="J508" s="207">
        <f>BK508</f>
        <v>0</v>
      </c>
      <c r="K508" s="193"/>
      <c r="L508" s="198"/>
      <c r="M508" s="199"/>
      <c r="N508" s="200"/>
      <c r="O508" s="200"/>
      <c r="P508" s="201">
        <f>SUM(P509:P514)</f>
        <v>0</v>
      </c>
      <c r="Q508" s="200"/>
      <c r="R508" s="201">
        <f>SUM(R509:R514)</f>
        <v>0</v>
      </c>
      <c r="S508" s="200"/>
      <c r="T508" s="202">
        <f>SUM(T509:T514)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03" t="s">
        <v>82</v>
      </c>
      <c r="AT508" s="204" t="s">
        <v>73</v>
      </c>
      <c r="AU508" s="204" t="s">
        <v>82</v>
      </c>
      <c r="AY508" s="203" t="s">
        <v>158</v>
      </c>
      <c r="BK508" s="205">
        <f>SUM(BK509:BK514)</f>
        <v>0</v>
      </c>
    </row>
    <row r="509" s="2" customFormat="1" ht="24.15" customHeight="1">
      <c r="A509" s="41"/>
      <c r="B509" s="42"/>
      <c r="C509" s="208" t="s">
        <v>746</v>
      </c>
      <c r="D509" s="208" t="s">
        <v>160</v>
      </c>
      <c r="E509" s="209" t="s">
        <v>2309</v>
      </c>
      <c r="F509" s="210" t="s">
        <v>2310</v>
      </c>
      <c r="G509" s="211" t="s">
        <v>224</v>
      </c>
      <c r="H509" s="212">
        <v>73.939999999999998</v>
      </c>
      <c r="I509" s="213"/>
      <c r="J509" s="214">
        <f>ROUND(I509*H509,2)</f>
        <v>0</v>
      </c>
      <c r="K509" s="210" t="s">
        <v>164</v>
      </c>
      <c r="L509" s="47"/>
      <c r="M509" s="215" t="s">
        <v>19</v>
      </c>
      <c r="N509" s="216" t="s">
        <v>45</v>
      </c>
      <c r="O509" s="87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19" t="s">
        <v>165</v>
      </c>
      <c r="AT509" s="219" t="s">
        <v>160</v>
      </c>
      <c r="AU509" s="219" t="s">
        <v>84</v>
      </c>
      <c r="AY509" s="20" t="s">
        <v>158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20" t="s">
        <v>82</v>
      </c>
      <c r="BK509" s="220">
        <f>ROUND(I509*H509,2)</f>
        <v>0</v>
      </c>
      <c r="BL509" s="20" t="s">
        <v>165</v>
      </c>
      <c r="BM509" s="219" t="s">
        <v>2311</v>
      </c>
    </row>
    <row r="510" s="2" customFormat="1">
      <c r="A510" s="41"/>
      <c r="B510" s="42"/>
      <c r="C510" s="43"/>
      <c r="D510" s="221" t="s">
        <v>167</v>
      </c>
      <c r="E510" s="43"/>
      <c r="F510" s="222" t="s">
        <v>2310</v>
      </c>
      <c r="G510" s="43"/>
      <c r="H510" s="43"/>
      <c r="I510" s="223"/>
      <c r="J510" s="43"/>
      <c r="K510" s="43"/>
      <c r="L510" s="47"/>
      <c r="M510" s="224"/>
      <c r="N510" s="225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167</v>
      </c>
      <c r="AU510" s="20" t="s">
        <v>84</v>
      </c>
    </row>
    <row r="511" s="2" customFormat="1">
      <c r="A511" s="41"/>
      <c r="B511" s="42"/>
      <c r="C511" s="43"/>
      <c r="D511" s="226" t="s">
        <v>168</v>
      </c>
      <c r="E511" s="43"/>
      <c r="F511" s="227" t="s">
        <v>2312</v>
      </c>
      <c r="G511" s="43"/>
      <c r="H511" s="43"/>
      <c r="I511" s="223"/>
      <c r="J511" s="43"/>
      <c r="K511" s="43"/>
      <c r="L511" s="47"/>
      <c r="M511" s="224"/>
      <c r="N511" s="225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168</v>
      </c>
      <c r="AU511" s="20" t="s">
        <v>84</v>
      </c>
    </row>
    <row r="512" s="2" customFormat="1" ht="24.15" customHeight="1">
      <c r="A512" s="41"/>
      <c r="B512" s="42"/>
      <c r="C512" s="208" t="s">
        <v>770</v>
      </c>
      <c r="D512" s="208" t="s">
        <v>160</v>
      </c>
      <c r="E512" s="209" t="s">
        <v>2313</v>
      </c>
      <c r="F512" s="210" t="s">
        <v>2314</v>
      </c>
      <c r="G512" s="211" t="s">
        <v>224</v>
      </c>
      <c r="H512" s="212">
        <v>73.939999999999998</v>
      </c>
      <c r="I512" s="213"/>
      <c r="J512" s="214">
        <f>ROUND(I512*H512,2)</f>
        <v>0</v>
      </c>
      <c r="K512" s="210" t="s">
        <v>164</v>
      </c>
      <c r="L512" s="47"/>
      <c r="M512" s="215" t="s">
        <v>19</v>
      </c>
      <c r="N512" s="216" t="s">
        <v>45</v>
      </c>
      <c r="O512" s="87"/>
      <c r="P512" s="217">
        <f>O512*H512</f>
        <v>0</v>
      </c>
      <c r="Q512" s="217">
        <v>0</v>
      </c>
      <c r="R512" s="217">
        <f>Q512*H512</f>
        <v>0</v>
      </c>
      <c r="S512" s="217">
        <v>0</v>
      </c>
      <c r="T512" s="218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9" t="s">
        <v>165</v>
      </c>
      <c r="AT512" s="219" t="s">
        <v>160</v>
      </c>
      <c r="AU512" s="219" t="s">
        <v>84</v>
      </c>
      <c r="AY512" s="20" t="s">
        <v>158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20" t="s">
        <v>82</v>
      </c>
      <c r="BK512" s="220">
        <f>ROUND(I512*H512,2)</f>
        <v>0</v>
      </c>
      <c r="BL512" s="20" t="s">
        <v>165</v>
      </c>
      <c r="BM512" s="219" t="s">
        <v>2315</v>
      </c>
    </row>
    <row r="513" s="2" customFormat="1">
      <c r="A513" s="41"/>
      <c r="B513" s="42"/>
      <c r="C513" s="43"/>
      <c r="D513" s="221" t="s">
        <v>167</v>
      </c>
      <c r="E513" s="43"/>
      <c r="F513" s="222" t="s">
        <v>2314</v>
      </c>
      <c r="G513" s="43"/>
      <c r="H513" s="43"/>
      <c r="I513" s="223"/>
      <c r="J513" s="43"/>
      <c r="K513" s="43"/>
      <c r="L513" s="47"/>
      <c r="M513" s="224"/>
      <c r="N513" s="225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167</v>
      </c>
      <c r="AU513" s="20" t="s">
        <v>84</v>
      </c>
    </row>
    <row r="514" s="2" customFormat="1">
      <c r="A514" s="41"/>
      <c r="B514" s="42"/>
      <c r="C514" s="43"/>
      <c r="D514" s="226" t="s">
        <v>168</v>
      </c>
      <c r="E514" s="43"/>
      <c r="F514" s="227" t="s">
        <v>2316</v>
      </c>
      <c r="G514" s="43"/>
      <c r="H514" s="43"/>
      <c r="I514" s="223"/>
      <c r="J514" s="43"/>
      <c r="K514" s="43"/>
      <c r="L514" s="47"/>
      <c r="M514" s="224"/>
      <c r="N514" s="225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168</v>
      </c>
      <c r="AU514" s="20" t="s">
        <v>84</v>
      </c>
    </row>
    <row r="515" s="12" customFormat="1" ht="25.92" customHeight="1">
      <c r="A515" s="12"/>
      <c r="B515" s="192"/>
      <c r="C515" s="193"/>
      <c r="D515" s="194" t="s">
        <v>73</v>
      </c>
      <c r="E515" s="195" t="s">
        <v>1302</v>
      </c>
      <c r="F515" s="195" t="s">
        <v>1303</v>
      </c>
      <c r="G515" s="193"/>
      <c r="H515" s="193"/>
      <c r="I515" s="196"/>
      <c r="J515" s="197">
        <f>BK515</f>
        <v>0</v>
      </c>
      <c r="K515" s="193"/>
      <c r="L515" s="198"/>
      <c r="M515" s="199"/>
      <c r="N515" s="200"/>
      <c r="O515" s="200"/>
      <c r="P515" s="201">
        <f>P516+P614+P668+P690+P743+P753+P760</f>
        <v>0</v>
      </c>
      <c r="Q515" s="200"/>
      <c r="R515" s="201">
        <f>R516+R614+R668+R690+R743+R753+R760</f>
        <v>2.5547099999999996</v>
      </c>
      <c r="S515" s="200"/>
      <c r="T515" s="202">
        <f>T516+T614+T668+T690+T743+T753+T760</f>
        <v>1.5880099999999999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3" t="s">
        <v>84</v>
      </c>
      <c r="AT515" s="204" t="s">
        <v>73</v>
      </c>
      <c r="AU515" s="204" t="s">
        <v>74</v>
      </c>
      <c r="AY515" s="203" t="s">
        <v>158</v>
      </c>
      <c r="BK515" s="205">
        <f>BK516+BK614+BK668+BK690+BK743+BK753+BK760</f>
        <v>0</v>
      </c>
    </row>
    <row r="516" s="12" customFormat="1" ht="22.8" customHeight="1">
      <c r="A516" s="12"/>
      <c r="B516" s="192"/>
      <c r="C516" s="193"/>
      <c r="D516" s="194" t="s">
        <v>73</v>
      </c>
      <c r="E516" s="206" t="s">
        <v>2317</v>
      </c>
      <c r="F516" s="206" t="s">
        <v>2318</v>
      </c>
      <c r="G516" s="193"/>
      <c r="H516" s="193"/>
      <c r="I516" s="196"/>
      <c r="J516" s="207">
        <f>BK516</f>
        <v>0</v>
      </c>
      <c r="K516" s="193"/>
      <c r="L516" s="198"/>
      <c r="M516" s="199"/>
      <c r="N516" s="200"/>
      <c r="O516" s="200"/>
      <c r="P516" s="201">
        <f>SUM(P517:P613)</f>
        <v>0</v>
      </c>
      <c r="Q516" s="200"/>
      <c r="R516" s="201">
        <f>SUM(R517:R613)</f>
        <v>2.0546500000000001</v>
      </c>
      <c r="S516" s="200"/>
      <c r="T516" s="202">
        <f>SUM(T517:T613)</f>
        <v>1.5880099999999999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3" t="s">
        <v>84</v>
      </c>
      <c r="AT516" s="204" t="s">
        <v>73</v>
      </c>
      <c r="AU516" s="204" t="s">
        <v>82</v>
      </c>
      <c r="AY516" s="203" t="s">
        <v>158</v>
      </c>
      <c r="BK516" s="205">
        <f>SUM(BK517:BK613)</f>
        <v>0</v>
      </c>
    </row>
    <row r="517" s="2" customFormat="1" ht="16.5" customHeight="1">
      <c r="A517" s="41"/>
      <c r="B517" s="42"/>
      <c r="C517" s="208" t="s">
        <v>775</v>
      </c>
      <c r="D517" s="208" t="s">
        <v>160</v>
      </c>
      <c r="E517" s="209" t="s">
        <v>2319</v>
      </c>
      <c r="F517" s="210" t="s">
        <v>2320</v>
      </c>
      <c r="G517" s="211" t="s">
        <v>316</v>
      </c>
      <c r="H517" s="212">
        <v>98</v>
      </c>
      <c r="I517" s="213"/>
      <c r="J517" s="214">
        <f>ROUND(I517*H517,2)</f>
        <v>0</v>
      </c>
      <c r="K517" s="210" t="s">
        <v>164</v>
      </c>
      <c r="L517" s="47"/>
      <c r="M517" s="215" t="s">
        <v>19</v>
      </c>
      <c r="N517" s="216" t="s">
        <v>45</v>
      </c>
      <c r="O517" s="87"/>
      <c r="P517" s="217">
        <f>O517*H517</f>
        <v>0</v>
      </c>
      <c r="Q517" s="217">
        <v>0</v>
      </c>
      <c r="R517" s="217">
        <f>Q517*H517</f>
        <v>0</v>
      </c>
      <c r="S517" s="217">
        <v>0.014919999999999999</v>
      </c>
      <c r="T517" s="218">
        <f>S517*H517</f>
        <v>1.4621599999999999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9" t="s">
        <v>290</v>
      </c>
      <c r="AT517" s="219" t="s">
        <v>160</v>
      </c>
      <c r="AU517" s="219" t="s">
        <v>84</v>
      </c>
      <c r="AY517" s="20" t="s">
        <v>158</v>
      </c>
      <c r="BE517" s="220">
        <f>IF(N517="základní",J517,0)</f>
        <v>0</v>
      </c>
      <c r="BF517" s="220">
        <f>IF(N517="snížená",J517,0)</f>
        <v>0</v>
      </c>
      <c r="BG517" s="220">
        <f>IF(N517="zákl. přenesená",J517,0)</f>
        <v>0</v>
      </c>
      <c r="BH517" s="220">
        <f>IF(N517="sníž. přenesená",J517,0)</f>
        <v>0</v>
      </c>
      <c r="BI517" s="220">
        <f>IF(N517="nulová",J517,0)</f>
        <v>0</v>
      </c>
      <c r="BJ517" s="20" t="s">
        <v>82</v>
      </c>
      <c r="BK517" s="220">
        <f>ROUND(I517*H517,2)</f>
        <v>0</v>
      </c>
      <c r="BL517" s="20" t="s">
        <v>290</v>
      </c>
      <c r="BM517" s="219" t="s">
        <v>2321</v>
      </c>
    </row>
    <row r="518" s="2" customFormat="1">
      <c r="A518" s="41"/>
      <c r="B518" s="42"/>
      <c r="C518" s="43"/>
      <c r="D518" s="221" t="s">
        <v>167</v>
      </c>
      <c r="E518" s="43"/>
      <c r="F518" s="222" t="s">
        <v>2320</v>
      </c>
      <c r="G518" s="43"/>
      <c r="H518" s="43"/>
      <c r="I518" s="223"/>
      <c r="J518" s="43"/>
      <c r="K518" s="43"/>
      <c r="L518" s="47"/>
      <c r="M518" s="224"/>
      <c r="N518" s="225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167</v>
      </c>
      <c r="AU518" s="20" t="s">
        <v>84</v>
      </c>
    </row>
    <row r="519" s="2" customFormat="1">
      <c r="A519" s="41"/>
      <c r="B519" s="42"/>
      <c r="C519" s="43"/>
      <c r="D519" s="226" t="s">
        <v>168</v>
      </c>
      <c r="E519" s="43"/>
      <c r="F519" s="227" t="s">
        <v>2322</v>
      </c>
      <c r="G519" s="43"/>
      <c r="H519" s="43"/>
      <c r="I519" s="223"/>
      <c r="J519" s="43"/>
      <c r="K519" s="43"/>
      <c r="L519" s="47"/>
      <c r="M519" s="224"/>
      <c r="N519" s="225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168</v>
      </c>
      <c r="AU519" s="20" t="s">
        <v>84</v>
      </c>
    </row>
    <row r="520" s="2" customFormat="1" ht="16.5" customHeight="1">
      <c r="A520" s="41"/>
      <c r="B520" s="42"/>
      <c r="C520" s="208" t="s">
        <v>782</v>
      </c>
      <c r="D520" s="208" t="s">
        <v>160</v>
      </c>
      <c r="E520" s="209" t="s">
        <v>2323</v>
      </c>
      <c r="F520" s="210" t="s">
        <v>2324</v>
      </c>
      <c r="G520" s="211" t="s">
        <v>387</v>
      </c>
      <c r="H520" s="212">
        <v>4</v>
      </c>
      <c r="I520" s="213"/>
      <c r="J520" s="214">
        <f>ROUND(I520*H520,2)</f>
        <v>0</v>
      </c>
      <c r="K520" s="210" t="s">
        <v>164</v>
      </c>
      <c r="L520" s="47"/>
      <c r="M520" s="215" t="s">
        <v>19</v>
      </c>
      <c r="N520" s="216" t="s">
        <v>45</v>
      </c>
      <c r="O520" s="87"/>
      <c r="P520" s="217">
        <f>O520*H520</f>
        <v>0</v>
      </c>
      <c r="Q520" s="217">
        <v>0.00157</v>
      </c>
      <c r="R520" s="217">
        <f>Q520*H520</f>
        <v>0.00628</v>
      </c>
      <c r="S520" s="217">
        <v>0</v>
      </c>
      <c r="T520" s="218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9" t="s">
        <v>290</v>
      </c>
      <c r="AT520" s="219" t="s">
        <v>160</v>
      </c>
      <c r="AU520" s="219" t="s">
        <v>84</v>
      </c>
      <c r="AY520" s="20" t="s">
        <v>158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82</v>
      </c>
      <c r="BK520" s="220">
        <f>ROUND(I520*H520,2)</f>
        <v>0</v>
      </c>
      <c r="BL520" s="20" t="s">
        <v>290</v>
      </c>
      <c r="BM520" s="219" t="s">
        <v>2325</v>
      </c>
    </row>
    <row r="521" s="2" customFormat="1">
      <c r="A521" s="41"/>
      <c r="B521" s="42"/>
      <c r="C521" s="43"/>
      <c r="D521" s="221" t="s">
        <v>167</v>
      </c>
      <c r="E521" s="43"/>
      <c r="F521" s="222" t="s">
        <v>2324</v>
      </c>
      <c r="G521" s="43"/>
      <c r="H521" s="43"/>
      <c r="I521" s="223"/>
      <c r="J521" s="43"/>
      <c r="K521" s="43"/>
      <c r="L521" s="47"/>
      <c r="M521" s="224"/>
      <c r="N521" s="225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167</v>
      </c>
      <c r="AU521" s="20" t="s">
        <v>84</v>
      </c>
    </row>
    <row r="522" s="2" customFormat="1">
      <c r="A522" s="41"/>
      <c r="B522" s="42"/>
      <c r="C522" s="43"/>
      <c r="D522" s="226" t="s">
        <v>168</v>
      </c>
      <c r="E522" s="43"/>
      <c r="F522" s="227" t="s">
        <v>2326</v>
      </c>
      <c r="G522" s="43"/>
      <c r="H522" s="43"/>
      <c r="I522" s="223"/>
      <c r="J522" s="43"/>
      <c r="K522" s="43"/>
      <c r="L522" s="47"/>
      <c r="M522" s="224"/>
      <c r="N522" s="225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168</v>
      </c>
      <c r="AU522" s="20" t="s">
        <v>84</v>
      </c>
    </row>
    <row r="523" s="2" customFormat="1" ht="16.5" customHeight="1">
      <c r="A523" s="41"/>
      <c r="B523" s="42"/>
      <c r="C523" s="208" t="s">
        <v>787</v>
      </c>
      <c r="D523" s="208" t="s">
        <v>160</v>
      </c>
      <c r="E523" s="209" t="s">
        <v>2327</v>
      </c>
      <c r="F523" s="210" t="s">
        <v>2328</v>
      </c>
      <c r="G523" s="211" t="s">
        <v>387</v>
      </c>
      <c r="H523" s="212">
        <v>10</v>
      </c>
      <c r="I523" s="213"/>
      <c r="J523" s="214">
        <f>ROUND(I523*H523,2)</f>
        <v>0</v>
      </c>
      <c r="K523" s="210" t="s">
        <v>164</v>
      </c>
      <c r="L523" s="47"/>
      <c r="M523" s="215" t="s">
        <v>19</v>
      </c>
      <c r="N523" s="216" t="s">
        <v>45</v>
      </c>
      <c r="O523" s="87"/>
      <c r="P523" s="217">
        <f>O523*H523</f>
        <v>0</v>
      </c>
      <c r="Q523" s="217">
        <v>0.0020200000000000001</v>
      </c>
      <c r="R523" s="217">
        <f>Q523*H523</f>
        <v>0.020200000000000003</v>
      </c>
      <c r="S523" s="217">
        <v>0</v>
      </c>
      <c r="T523" s="218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9" t="s">
        <v>290</v>
      </c>
      <c r="AT523" s="219" t="s">
        <v>160</v>
      </c>
      <c r="AU523" s="219" t="s">
        <v>84</v>
      </c>
      <c r="AY523" s="20" t="s">
        <v>158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82</v>
      </c>
      <c r="BK523" s="220">
        <f>ROUND(I523*H523,2)</f>
        <v>0</v>
      </c>
      <c r="BL523" s="20" t="s">
        <v>290</v>
      </c>
      <c r="BM523" s="219" t="s">
        <v>2329</v>
      </c>
    </row>
    <row r="524" s="2" customFormat="1">
      <c r="A524" s="41"/>
      <c r="B524" s="42"/>
      <c r="C524" s="43"/>
      <c r="D524" s="221" t="s">
        <v>167</v>
      </c>
      <c r="E524" s="43"/>
      <c r="F524" s="222" t="s">
        <v>2328</v>
      </c>
      <c r="G524" s="43"/>
      <c r="H524" s="43"/>
      <c r="I524" s="223"/>
      <c r="J524" s="43"/>
      <c r="K524" s="43"/>
      <c r="L524" s="47"/>
      <c r="M524" s="224"/>
      <c r="N524" s="225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167</v>
      </c>
      <c r="AU524" s="20" t="s">
        <v>84</v>
      </c>
    </row>
    <row r="525" s="2" customFormat="1">
      <c r="A525" s="41"/>
      <c r="B525" s="42"/>
      <c r="C525" s="43"/>
      <c r="D525" s="226" t="s">
        <v>168</v>
      </c>
      <c r="E525" s="43"/>
      <c r="F525" s="227" t="s">
        <v>2330</v>
      </c>
      <c r="G525" s="43"/>
      <c r="H525" s="43"/>
      <c r="I525" s="223"/>
      <c r="J525" s="43"/>
      <c r="K525" s="43"/>
      <c r="L525" s="47"/>
      <c r="M525" s="224"/>
      <c r="N525" s="225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168</v>
      </c>
      <c r="AU525" s="20" t="s">
        <v>84</v>
      </c>
    </row>
    <row r="526" s="2" customFormat="1" ht="16.5" customHeight="1">
      <c r="A526" s="41"/>
      <c r="B526" s="42"/>
      <c r="C526" s="208" t="s">
        <v>793</v>
      </c>
      <c r="D526" s="208" t="s">
        <v>160</v>
      </c>
      <c r="E526" s="209" t="s">
        <v>2331</v>
      </c>
      <c r="F526" s="210" t="s">
        <v>2332</v>
      </c>
      <c r="G526" s="211" t="s">
        <v>316</v>
      </c>
      <c r="H526" s="212">
        <v>10</v>
      </c>
      <c r="I526" s="213"/>
      <c r="J526" s="214">
        <f>ROUND(I526*H526,2)</f>
        <v>0</v>
      </c>
      <c r="K526" s="210" t="s">
        <v>164</v>
      </c>
      <c r="L526" s="47"/>
      <c r="M526" s="215" t="s">
        <v>19</v>
      </c>
      <c r="N526" s="216" t="s">
        <v>45</v>
      </c>
      <c r="O526" s="87"/>
      <c r="P526" s="217">
        <f>O526*H526</f>
        <v>0</v>
      </c>
      <c r="Q526" s="217">
        <v>0.010030000000000001</v>
      </c>
      <c r="R526" s="217">
        <f>Q526*H526</f>
        <v>0.1003</v>
      </c>
      <c r="S526" s="217">
        <v>0</v>
      </c>
      <c r="T526" s="218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9" t="s">
        <v>290</v>
      </c>
      <c r="AT526" s="219" t="s">
        <v>160</v>
      </c>
      <c r="AU526" s="219" t="s">
        <v>84</v>
      </c>
      <c r="AY526" s="20" t="s">
        <v>158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82</v>
      </c>
      <c r="BK526" s="220">
        <f>ROUND(I526*H526,2)</f>
        <v>0</v>
      </c>
      <c r="BL526" s="20" t="s">
        <v>290</v>
      </c>
      <c r="BM526" s="219" t="s">
        <v>2333</v>
      </c>
    </row>
    <row r="527" s="2" customFormat="1">
      <c r="A527" s="41"/>
      <c r="B527" s="42"/>
      <c r="C527" s="43"/>
      <c r="D527" s="221" t="s">
        <v>167</v>
      </c>
      <c r="E527" s="43"/>
      <c r="F527" s="222" t="s">
        <v>2332</v>
      </c>
      <c r="G527" s="43"/>
      <c r="H527" s="43"/>
      <c r="I527" s="223"/>
      <c r="J527" s="43"/>
      <c r="K527" s="43"/>
      <c r="L527" s="47"/>
      <c r="M527" s="224"/>
      <c r="N527" s="225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167</v>
      </c>
      <c r="AU527" s="20" t="s">
        <v>84</v>
      </c>
    </row>
    <row r="528" s="2" customFormat="1">
      <c r="A528" s="41"/>
      <c r="B528" s="42"/>
      <c r="C528" s="43"/>
      <c r="D528" s="226" t="s">
        <v>168</v>
      </c>
      <c r="E528" s="43"/>
      <c r="F528" s="227" t="s">
        <v>2334</v>
      </c>
      <c r="G528" s="43"/>
      <c r="H528" s="43"/>
      <c r="I528" s="223"/>
      <c r="J528" s="43"/>
      <c r="K528" s="43"/>
      <c r="L528" s="47"/>
      <c r="M528" s="224"/>
      <c r="N528" s="225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168</v>
      </c>
      <c r="AU528" s="20" t="s">
        <v>84</v>
      </c>
    </row>
    <row r="529" s="2" customFormat="1">
      <c r="A529" s="41"/>
      <c r="B529" s="42"/>
      <c r="C529" s="43"/>
      <c r="D529" s="221" t="s">
        <v>180</v>
      </c>
      <c r="E529" s="43"/>
      <c r="F529" s="260" t="s">
        <v>2335</v>
      </c>
      <c r="G529" s="43"/>
      <c r="H529" s="43"/>
      <c r="I529" s="223"/>
      <c r="J529" s="43"/>
      <c r="K529" s="43"/>
      <c r="L529" s="47"/>
      <c r="M529" s="224"/>
      <c r="N529" s="225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180</v>
      </c>
      <c r="AU529" s="20" t="s">
        <v>84</v>
      </c>
    </row>
    <row r="530" s="2" customFormat="1" ht="16.5" customHeight="1">
      <c r="A530" s="41"/>
      <c r="B530" s="42"/>
      <c r="C530" s="208" t="s">
        <v>801</v>
      </c>
      <c r="D530" s="208" t="s">
        <v>160</v>
      </c>
      <c r="E530" s="209" t="s">
        <v>2336</v>
      </c>
      <c r="F530" s="210" t="s">
        <v>2337</v>
      </c>
      <c r="G530" s="211" t="s">
        <v>316</v>
      </c>
      <c r="H530" s="212">
        <v>45</v>
      </c>
      <c r="I530" s="213"/>
      <c r="J530" s="214">
        <f>ROUND(I530*H530,2)</f>
        <v>0</v>
      </c>
      <c r="K530" s="210" t="s">
        <v>164</v>
      </c>
      <c r="L530" s="47"/>
      <c r="M530" s="215" t="s">
        <v>19</v>
      </c>
      <c r="N530" s="216" t="s">
        <v>45</v>
      </c>
      <c r="O530" s="87"/>
      <c r="P530" s="217">
        <f>O530*H530</f>
        <v>0</v>
      </c>
      <c r="Q530" s="217">
        <v>0.01355</v>
      </c>
      <c r="R530" s="217">
        <f>Q530*H530</f>
        <v>0.60975000000000001</v>
      </c>
      <c r="S530" s="217">
        <v>0</v>
      </c>
      <c r="T530" s="218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9" t="s">
        <v>290</v>
      </c>
      <c r="AT530" s="219" t="s">
        <v>160</v>
      </c>
      <c r="AU530" s="219" t="s">
        <v>84</v>
      </c>
      <c r="AY530" s="20" t="s">
        <v>158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82</v>
      </c>
      <c r="BK530" s="220">
        <f>ROUND(I530*H530,2)</f>
        <v>0</v>
      </c>
      <c r="BL530" s="20" t="s">
        <v>290</v>
      </c>
      <c r="BM530" s="219" t="s">
        <v>2338</v>
      </c>
    </row>
    <row r="531" s="2" customFormat="1">
      <c r="A531" s="41"/>
      <c r="B531" s="42"/>
      <c r="C531" s="43"/>
      <c r="D531" s="221" t="s">
        <v>167</v>
      </c>
      <c r="E531" s="43"/>
      <c r="F531" s="222" t="s">
        <v>2337</v>
      </c>
      <c r="G531" s="43"/>
      <c r="H531" s="43"/>
      <c r="I531" s="223"/>
      <c r="J531" s="43"/>
      <c r="K531" s="43"/>
      <c r="L531" s="47"/>
      <c r="M531" s="224"/>
      <c r="N531" s="225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167</v>
      </c>
      <c r="AU531" s="20" t="s">
        <v>84</v>
      </c>
    </row>
    <row r="532" s="2" customFormat="1">
      <c r="A532" s="41"/>
      <c r="B532" s="42"/>
      <c r="C532" s="43"/>
      <c r="D532" s="226" t="s">
        <v>168</v>
      </c>
      <c r="E532" s="43"/>
      <c r="F532" s="227" t="s">
        <v>2339</v>
      </c>
      <c r="G532" s="43"/>
      <c r="H532" s="43"/>
      <c r="I532" s="223"/>
      <c r="J532" s="43"/>
      <c r="K532" s="43"/>
      <c r="L532" s="47"/>
      <c r="M532" s="224"/>
      <c r="N532" s="225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168</v>
      </c>
      <c r="AU532" s="20" t="s">
        <v>84</v>
      </c>
    </row>
    <row r="533" s="2" customFormat="1">
      <c r="A533" s="41"/>
      <c r="B533" s="42"/>
      <c r="C533" s="43"/>
      <c r="D533" s="221" t="s">
        <v>180</v>
      </c>
      <c r="E533" s="43"/>
      <c r="F533" s="260" t="s">
        <v>2335</v>
      </c>
      <c r="G533" s="43"/>
      <c r="H533" s="43"/>
      <c r="I533" s="223"/>
      <c r="J533" s="43"/>
      <c r="K533" s="43"/>
      <c r="L533" s="47"/>
      <c r="M533" s="224"/>
      <c r="N533" s="225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180</v>
      </c>
      <c r="AU533" s="20" t="s">
        <v>84</v>
      </c>
    </row>
    <row r="534" s="2" customFormat="1" ht="16.5" customHeight="1">
      <c r="A534" s="41"/>
      <c r="B534" s="42"/>
      <c r="C534" s="208" t="s">
        <v>809</v>
      </c>
      <c r="D534" s="208" t="s">
        <v>160</v>
      </c>
      <c r="E534" s="209" t="s">
        <v>2340</v>
      </c>
      <c r="F534" s="210" t="s">
        <v>2341</v>
      </c>
      <c r="G534" s="211" t="s">
        <v>316</v>
      </c>
      <c r="H534" s="212">
        <v>26</v>
      </c>
      <c r="I534" s="213"/>
      <c r="J534" s="214">
        <f>ROUND(I534*H534,2)</f>
        <v>0</v>
      </c>
      <c r="K534" s="210" t="s">
        <v>164</v>
      </c>
      <c r="L534" s="47"/>
      <c r="M534" s="215" t="s">
        <v>19</v>
      </c>
      <c r="N534" s="216" t="s">
        <v>45</v>
      </c>
      <c r="O534" s="87"/>
      <c r="P534" s="217">
        <f>O534*H534</f>
        <v>0</v>
      </c>
      <c r="Q534" s="217">
        <v>0.00142</v>
      </c>
      <c r="R534" s="217">
        <f>Q534*H534</f>
        <v>0.036920000000000001</v>
      </c>
      <c r="S534" s="217">
        <v>0</v>
      </c>
      <c r="T534" s="218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9" t="s">
        <v>290</v>
      </c>
      <c r="AT534" s="219" t="s">
        <v>160</v>
      </c>
      <c r="AU534" s="219" t="s">
        <v>84</v>
      </c>
      <c r="AY534" s="20" t="s">
        <v>158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82</v>
      </c>
      <c r="BK534" s="220">
        <f>ROUND(I534*H534,2)</f>
        <v>0</v>
      </c>
      <c r="BL534" s="20" t="s">
        <v>290</v>
      </c>
      <c r="BM534" s="219" t="s">
        <v>2342</v>
      </c>
    </row>
    <row r="535" s="2" customFormat="1">
      <c r="A535" s="41"/>
      <c r="B535" s="42"/>
      <c r="C535" s="43"/>
      <c r="D535" s="221" t="s">
        <v>167</v>
      </c>
      <c r="E535" s="43"/>
      <c r="F535" s="222" t="s">
        <v>2341</v>
      </c>
      <c r="G535" s="43"/>
      <c r="H535" s="43"/>
      <c r="I535" s="223"/>
      <c r="J535" s="43"/>
      <c r="K535" s="43"/>
      <c r="L535" s="47"/>
      <c r="M535" s="224"/>
      <c r="N535" s="225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167</v>
      </c>
      <c r="AU535" s="20" t="s">
        <v>84</v>
      </c>
    </row>
    <row r="536" s="2" customFormat="1">
      <c r="A536" s="41"/>
      <c r="B536" s="42"/>
      <c r="C536" s="43"/>
      <c r="D536" s="226" t="s">
        <v>168</v>
      </c>
      <c r="E536" s="43"/>
      <c r="F536" s="227" t="s">
        <v>2343</v>
      </c>
      <c r="G536" s="43"/>
      <c r="H536" s="43"/>
      <c r="I536" s="223"/>
      <c r="J536" s="43"/>
      <c r="K536" s="43"/>
      <c r="L536" s="47"/>
      <c r="M536" s="224"/>
      <c r="N536" s="225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168</v>
      </c>
      <c r="AU536" s="20" t="s">
        <v>84</v>
      </c>
    </row>
    <row r="537" s="2" customFormat="1">
      <c r="A537" s="41"/>
      <c r="B537" s="42"/>
      <c r="C537" s="43"/>
      <c r="D537" s="221" t="s">
        <v>180</v>
      </c>
      <c r="E537" s="43"/>
      <c r="F537" s="260" t="s">
        <v>2335</v>
      </c>
      <c r="G537" s="43"/>
      <c r="H537" s="43"/>
      <c r="I537" s="223"/>
      <c r="J537" s="43"/>
      <c r="K537" s="43"/>
      <c r="L537" s="47"/>
      <c r="M537" s="224"/>
      <c r="N537" s="225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180</v>
      </c>
      <c r="AU537" s="20" t="s">
        <v>84</v>
      </c>
    </row>
    <row r="538" s="13" customFormat="1">
      <c r="A538" s="13"/>
      <c r="B538" s="228"/>
      <c r="C538" s="229"/>
      <c r="D538" s="221" t="s">
        <v>170</v>
      </c>
      <c r="E538" s="230" t="s">
        <v>19</v>
      </c>
      <c r="F538" s="231" t="s">
        <v>2063</v>
      </c>
      <c r="G538" s="229"/>
      <c r="H538" s="230" t="s">
        <v>19</v>
      </c>
      <c r="I538" s="232"/>
      <c r="J538" s="229"/>
      <c r="K538" s="229"/>
      <c r="L538" s="233"/>
      <c r="M538" s="234"/>
      <c r="N538" s="235"/>
      <c r="O538" s="235"/>
      <c r="P538" s="235"/>
      <c r="Q538" s="235"/>
      <c r="R538" s="235"/>
      <c r="S538" s="235"/>
      <c r="T538" s="23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7" t="s">
        <v>170</v>
      </c>
      <c r="AU538" s="237" t="s">
        <v>84</v>
      </c>
      <c r="AV538" s="13" t="s">
        <v>82</v>
      </c>
      <c r="AW538" s="13" t="s">
        <v>35</v>
      </c>
      <c r="AX538" s="13" t="s">
        <v>74</v>
      </c>
      <c r="AY538" s="237" t="s">
        <v>158</v>
      </c>
    </row>
    <row r="539" s="13" customFormat="1">
      <c r="A539" s="13"/>
      <c r="B539" s="228"/>
      <c r="C539" s="229"/>
      <c r="D539" s="221" t="s">
        <v>170</v>
      </c>
      <c r="E539" s="230" t="s">
        <v>19</v>
      </c>
      <c r="F539" s="231" t="s">
        <v>2344</v>
      </c>
      <c r="G539" s="229"/>
      <c r="H539" s="230" t="s">
        <v>19</v>
      </c>
      <c r="I539" s="232"/>
      <c r="J539" s="229"/>
      <c r="K539" s="229"/>
      <c r="L539" s="233"/>
      <c r="M539" s="234"/>
      <c r="N539" s="235"/>
      <c r="O539" s="235"/>
      <c r="P539" s="235"/>
      <c r="Q539" s="235"/>
      <c r="R539" s="235"/>
      <c r="S539" s="235"/>
      <c r="T539" s="23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7" t="s">
        <v>170</v>
      </c>
      <c r="AU539" s="237" t="s">
        <v>84</v>
      </c>
      <c r="AV539" s="13" t="s">
        <v>82</v>
      </c>
      <c r="AW539" s="13" t="s">
        <v>35</v>
      </c>
      <c r="AX539" s="13" t="s">
        <v>74</v>
      </c>
      <c r="AY539" s="237" t="s">
        <v>158</v>
      </c>
    </row>
    <row r="540" s="14" customFormat="1">
      <c r="A540" s="14"/>
      <c r="B540" s="238"/>
      <c r="C540" s="239"/>
      <c r="D540" s="221" t="s">
        <v>170</v>
      </c>
      <c r="E540" s="240" t="s">
        <v>19</v>
      </c>
      <c r="F540" s="241" t="s">
        <v>2345</v>
      </c>
      <c r="G540" s="239"/>
      <c r="H540" s="242">
        <v>26</v>
      </c>
      <c r="I540" s="243"/>
      <c r="J540" s="239"/>
      <c r="K540" s="239"/>
      <c r="L540" s="244"/>
      <c r="M540" s="245"/>
      <c r="N540" s="246"/>
      <c r="O540" s="246"/>
      <c r="P540" s="246"/>
      <c r="Q540" s="246"/>
      <c r="R540" s="246"/>
      <c r="S540" s="246"/>
      <c r="T540" s="24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8" t="s">
        <v>170</v>
      </c>
      <c r="AU540" s="248" t="s">
        <v>84</v>
      </c>
      <c r="AV540" s="14" t="s">
        <v>84</v>
      </c>
      <c r="AW540" s="14" t="s">
        <v>35</v>
      </c>
      <c r="AX540" s="14" t="s">
        <v>74</v>
      </c>
      <c r="AY540" s="248" t="s">
        <v>158</v>
      </c>
    </row>
    <row r="541" s="15" customFormat="1">
      <c r="A541" s="15"/>
      <c r="B541" s="249"/>
      <c r="C541" s="250"/>
      <c r="D541" s="221" t="s">
        <v>170</v>
      </c>
      <c r="E541" s="251" t="s">
        <v>19</v>
      </c>
      <c r="F541" s="252" t="s">
        <v>175</v>
      </c>
      <c r="G541" s="250"/>
      <c r="H541" s="253">
        <v>26</v>
      </c>
      <c r="I541" s="254"/>
      <c r="J541" s="250"/>
      <c r="K541" s="250"/>
      <c r="L541" s="255"/>
      <c r="M541" s="256"/>
      <c r="N541" s="257"/>
      <c r="O541" s="257"/>
      <c r="P541" s="257"/>
      <c r="Q541" s="257"/>
      <c r="R541" s="257"/>
      <c r="S541" s="257"/>
      <c r="T541" s="25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9" t="s">
        <v>170</v>
      </c>
      <c r="AU541" s="259" t="s">
        <v>84</v>
      </c>
      <c r="AV541" s="15" t="s">
        <v>165</v>
      </c>
      <c r="AW541" s="15" t="s">
        <v>35</v>
      </c>
      <c r="AX541" s="15" t="s">
        <v>82</v>
      </c>
      <c r="AY541" s="259" t="s">
        <v>158</v>
      </c>
    </row>
    <row r="542" s="2" customFormat="1" ht="16.5" customHeight="1">
      <c r="A542" s="41"/>
      <c r="B542" s="42"/>
      <c r="C542" s="208" t="s">
        <v>815</v>
      </c>
      <c r="D542" s="208" t="s">
        <v>160</v>
      </c>
      <c r="E542" s="209" t="s">
        <v>2346</v>
      </c>
      <c r="F542" s="210" t="s">
        <v>2347</v>
      </c>
      <c r="G542" s="211" t="s">
        <v>316</v>
      </c>
      <c r="H542" s="212">
        <v>74</v>
      </c>
      <c r="I542" s="213"/>
      <c r="J542" s="214">
        <f>ROUND(I542*H542,2)</f>
        <v>0</v>
      </c>
      <c r="K542" s="210" t="s">
        <v>164</v>
      </c>
      <c r="L542" s="47"/>
      <c r="M542" s="215" t="s">
        <v>19</v>
      </c>
      <c r="N542" s="216" t="s">
        <v>45</v>
      </c>
      <c r="O542" s="87"/>
      <c r="P542" s="217">
        <f>O542*H542</f>
        <v>0</v>
      </c>
      <c r="Q542" s="217">
        <v>0.0074400000000000004</v>
      </c>
      <c r="R542" s="217">
        <f>Q542*H542</f>
        <v>0.55056000000000005</v>
      </c>
      <c r="S542" s="217">
        <v>0</v>
      </c>
      <c r="T542" s="218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9" t="s">
        <v>290</v>
      </c>
      <c r="AT542" s="219" t="s">
        <v>160</v>
      </c>
      <c r="AU542" s="219" t="s">
        <v>84</v>
      </c>
      <c r="AY542" s="20" t="s">
        <v>158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82</v>
      </c>
      <c r="BK542" s="220">
        <f>ROUND(I542*H542,2)</f>
        <v>0</v>
      </c>
      <c r="BL542" s="20" t="s">
        <v>290</v>
      </c>
      <c r="BM542" s="219" t="s">
        <v>2348</v>
      </c>
    </row>
    <row r="543" s="2" customFormat="1">
      <c r="A543" s="41"/>
      <c r="B543" s="42"/>
      <c r="C543" s="43"/>
      <c r="D543" s="221" t="s">
        <v>167</v>
      </c>
      <c r="E543" s="43"/>
      <c r="F543" s="222" t="s">
        <v>2347</v>
      </c>
      <c r="G543" s="43"/>
      <c r="H543" s="43"/>
      <c r="I543" s="223"/>
      <c r="J543" s="43"/>
      <c r="K543" s="43"/>
      <c r="L543" s="47"/>
      <c r="M543" s="224"/>
      <c r="N543" s="225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167</v>
      </c>
      <c r="AU543" s="20" t="s">
        <v>84</v>
      </c>
    </row>
    <row r="544" s="2" customFormat="1">
      <c r="A544" s="41"/>
      <c r="B544" s="42"/>
      <c r="C544" s="43"/>
      <c r="D544" s="226" t="s">
        <v>168</v>
      </c>
      <c r="E544" s="43"/>
      <c r="F544" s="227" t="s">
        <v>2349</v>
      </c>
      <c r="G544" s="43"/>
      <c r="H544" s="43"/>
      <c r="I544" s="223"/>
      <c r="J544" s="43"/>
      <c r="K544" s="43"/>
      <c r="L544" s="47"/>
      <c r="M544" s="224"/>
      <c r="N544" s="225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168</v>
      </c>
      <c r="AU544" s="20" t="s">
        <v>84</v>
      </c>
    </row>
    <row r="545" s="2" customFormat="1">
      <c r="A545" s="41"/>
      <c r="B545" s="42"/>
      <c r="C545" s="43"/>
      <c r="D545" s="221" t="s">
        <v>180</v>
      </c>
      <c r="E545" s="43"/>
      <c r="F545" s="260" t="s">
        <v>2335</v>
      </c>
      <c r="G545" s="43"/>
      <c r="H545" s="43"/>
      <c r="I545" s="223"/>
      <c r="J545" s="43"/>
      <c r="K545" s="43"/>
      <c r="L545" s="47"/>
      <c r="M545" s="224"/>
      <c r="N545" s="225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180</v>
      </c>
      <c r="AU545" s="20" t="s">
        <v>84</v>
      </c>
    </row>
    <row r="546" s="13" customFormat="1">
      <c r="A546" s="13"/>
      <c r="B546" s="228"/>
      <c r="C546" s="229"/>
      <c r="D546" s="221" t="s">
        <v>170</v>
      </c>
      <c r="E546" s="230" t="s">
        <v>19</v>
      </c>
      <c r="F546" s="231" t="s">
        <v>2063</v>
      </c>
      <c r="G546" s="229"/>
      <c r="H546" s="230" t="s">
        <v>19</v>
      </c>
      <c r="I546" s="232"/>
      <c r="J546" s="229"/>
      <c r="K546" s="229"/>
      <c r="L546" s="233"/>
      <c r="M546" s="234"/>
      <c r="N546" s="235"/>
      <c r="O546" s="235"/>
      <c r="P546" s="235"/>
      <c r="Q546" s="235"/>
      <c r="R546" s="235"/>
      <c r="S546" s="235"/>
      <c r="T546" s="23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7" t="s">
        <v>170</v>
      </c>
      <c r="AU546" s="237" t="s">
        <v>84</v>
      </c>
      <c r="AV546" s="13" t="s">
        <v>82</v>
      </c>
      <c r="AW546" s="13" t="s">
        <v>35</v>
      </c>
      <c r="AX546" s="13" t="s">
        <v>74</v>
      </c>
      <c r="AY546" s="237" t="s">
        <v>158</v>
      </c>
    </row>
    <row r="547" s="13" customFormat="1">
      <c r="A547" s="13"/>
      <c r="B547" s="228"/>
      <c r="C547" s="229"/>
      <c r="D547" s="221" t="s">
        <v>170</v>
      </c>
      <c r="E547" s="230" t="s">
        <v>19</v>
      </c>
      <c r="F547" s="231" t="s">
        <v>2344</v>
      </c>
      <c r="G547" s="229"/>
      <c r="H547" s="230" t="s">
        <v>19</v>
      </c>
      <c r="I547" s="232"/>
      <c r="J547" s="229"/>
      <c r="K547" s="229"/>
      <c r="L547" s="233"/>
      <c r="M547" s="234"/>
      <c r="N547" s="235"/>
      <c r="O547" s="235"/>
      <c r="P547" s="235"/>
      <c r="Q547" s="235"/>
      <c r="R547" s="235"/>
      <c r="S547" s="235"/>
      <c r="T547" s="23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7" t="s">
        <v>170</v>
      </c>
      <c r="AU547" s="237" t="s">
        <v>84</v>
      </c>
      <c r="AV547" s="13" t="s">
        <v>82</v>
      </c>
      <c r="AW547" s="13" t="s">
        <v>35</v>
      </c>
      <c r="AX547" s="13" t="s">
        <v>74</v>
      </c>
      <c r="AY547" s="237" t="s">
        <v>158</v>
      </c>
    </row>
    <row r="548" s="14" customFormat="1">
      <c r="A548" s="14"/>
      <c r="B548" s="238"/>
      <c r="C548" s="239"/>
      <c r="D548" s="221" t="s">
        <v>170</v>
      </c>
      <c r="E548" s="240" t="s">
        <v>19</v>
      </c>
      <c r="F548" s="241" t="s">
        <v>2350</v>
      </c>
      <c r="G548" s="239"/>
      <c r="H548" s="242">
        <v>74</v>
      </c>
      <c r="I548" s="243"/>
      <c r="J548" s="239"/>
      <c r="K548" s="239"/>
      <c r="L548" s="244"/>
      <c r="M548" s="245"/>
      <c r="N548" s="246"/>
      <c r="O548" s="246"/>
      <c r="P548" s="246"/>
      <c r="Q548" s="246"/>
      <c r="R548" s="246"/>
      <c r="S548" s="246"/>
      <c r="T548" s="24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8" t="s">
        <v>170</v>
      </c>
      <c r="AU548" s="248" t="s">
        <v>84</v>
      </c>
      <c r="AV548" s="14" t="s">
        <v>84</v>
      </c>
      <c r="AW548" s="14" t="s">
        <v>35</v>
      </c>
      <c r="AX548" s="14" t="s">
        <v>74</v>
      </c>
      <c r="AY548" s="248" t="s">
        <v>158</v>
      </c>
    </row>
    <row r="549" s="15" customFormat="1">
      <c r="A549" s="15"/>
      <c r="B549" s="249"/>
      <c r="C549" s="250"/>
      <c r="D549" s="221" t="s">
        <v>170</v>
      </c>
      <c r="E549" s="251" t="s">
        <v>19</v>
      </c>
      <c r="F549" s="252" t="s">
        <v>175</v>
      </c>
      <c r="G549" s="250"/>
      <c r="H549" s="253">
        <v>74</v>
      </c>
      <c r="I549" s="254"/>
      <c r="J549" s="250"/>
      <c r="K549" s="250"/>
      <c r="L549" s="255"/>
      <c r="M549" s="256"/>
      <c r="N549" s="257"/>
      <c r="O549" s="257"/>
      <c r="P549" s="257"/>
      <c r="Q549" s="257"/>
      <c r="R549" s="257"/>
      <c r="S549" s="257"/>
      <c r="T549" s="25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9" t="s">
        <v>170</v>
      </c>
      <c r="AU549" s="259" t="s">
        <v>84</v>
      </c>
      <c r="AV549" s="15" t="s">
        <v>165</v>
      </c>
      <c r="AW549" s="15" t="s">
        <v>35</v>
      </c>
      <c r="AX549" s="15" t="s">
        <v>82</v>
      </c>
      <c r="AY549" s="259" t="s">
        <v>158</v>
      </c>
    </row>
    <row r="550" s="2" customFormat="1" ht="16.5" customHeight="1">
      <c r="A550" s="41"/>
      <c r="B550" s="42"/>
      <c r="C550" s="208" t="s">
        <v>829</v>
      </c>
      <c r="D550" s="208" t="s">
        <v>160</v>
      </c>
      <c r="E550" s="209" t="s">
        <v>2351</v>
      </c>
      <c r="F550" s="210" t="s">
        <v>2352</v>
      </c>
      <c r="G550" s="211" t="s">
        <v>316</v>
      </c>
      <c r="H550" s="212">
        <v>35</v>
      </c>
      <c r="I550" s="213"/>
      <c r="J550" s="214">
        <f>ROUND(I550*H550,2)</f>
        <v>0</v>
      </c>
      <c r="K550" s="210" t="s">
        <v>164</v>
      </c>
      <c r="L550" s="47"/>
      <c r="M550" s="215" t="s">
        <v>19</v>
      </c>
      <c r="N550" s="216" t="s">
        <v>45</v>
      </c>
      <c r="O550" s="87"/>
      <c r="P550" s="217">
        <f>O550*H550</f>
        <v>0</v>
      </c>
      <c r="Q550" s="217">
        <v>0.012319999999999999</v>
      </c>
      <c r="R550" s="217">
        <f>Q550*H550</f>
        <v>0.43119999999999997</v>
      </c>
      <c r="S550" s="217">
        <v>0</v>
      </c>
      <c r="T550" s="218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9" t="s">
        <v>290</v>
      </c>
      <c r="AT550" s="219" t="s">
        <v>160</v>
      </c>
      <c r="AU550" s="219" t="s">
        <v>84</v>
      </c>
      <c r="AY550" s="20" t="s">
        <v>158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82</v>
      </c>
      <c r="BK550" s="220">
        <f>ROUND(I550*H550,2)</f>
        <v>0</v>
      </c>
      <c r="BL550" s="20" t="s">
        <v>290</v>
      </c>
      <c r="BM550" s="219" t="s">
        <v>2353</v>
      </c>
    </row>
    <row r="551" s="2" customFormat="1">
      <c r="A551" s="41"/>
      <c r="B551" s="42"/>
      <c r="C551" s="43"/>
      <c r="D551" s="221" t="s">
        <v>167</v>
      </c>
      <c r="E551" s="43"/>
      <c r="F551" s="222" t="s">
        <v>2352</v>
      </c>
      <c r="G551" s="43"/>
      <c r="H551" s="43"/>
      <c r="I551" s="223"/>
      <c r="J551" s="43"/>
      <c r="K551" s="43"/>
      <c r="L551" s="47"/>
      <c r="M551" s="224"/>
      <c r="N551" s="225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167</v>
      </c>
      <c r="AU551" s="20" t="s">
        <v>84</v>
      </c>
    </row>
    <row r="552" s="2" customFormat="1">
      <c r="A552" s="41"/>
      <c r="B552" s="42"/>
      <c r="C552" s="43"/>
      <c r="D552" s="226" t="s">
        <v>168</v>
      </c>
      <c r="E552" s="43"/>
      <c r="F552" s="227" t="s">
        <v>2354</v>
      </c>
      <c r="G552" s="43"/>
      <c r="H552" s="43"/>
      <c r="I552" s="223"/>
      <c r="J552" s="43"/>
      <c r="K552" s="43"/>
      <c r="L552" s="47"/>
      <c r="M552" s="224"/>
      <c r="N552" s="225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168</v>
      </c>
      <c r="AU552" s="20" t="s">
        <v>84</v>
      </c>
    </row>
    <row r="553" s="2" customFormat="1">
      <c r="A553" s="41"/>
      <c r="B553" s="42"/>
      <c r="C553" s="43"/>
      <c r="D553" s="221" t="s">
        <v>180</v>
      </c>
      <c r="E553" s="43"/>
      <c r="F553" s="260" t="s">
        <v>2335</v>
      </c>
      <c r="G553" s="43"/>
      <c r="H553" s="43"/>
      <c r="I553" s="223"/>
      <c r="J553" s="43"/>
      <c r="K553" s="43"/>
      <c r="L553" s="47"/>
      <c r="M553" s="224"/>
      <c r="N553" s="225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180</v>
      </c>
      <c r="AU553" s="20" t="s">
        <v>84</v>
      </c>
    </row>
    <row r="554" s="13" customFormat="1">
      <c r="A554" s="13"/>
      <c r="B554" s="228"/>
      <c r="C554" s="229"/>
      <c r="D554" s="221" t="s">
        <v>170</v>
      </c>
      <c r="E554" s="230" t="s">
        <v>19</v>
      </c>
      <c r="F554" s="231" t="s">
        <v>2063</v>
      </c>
      <c r="G554" s="229"/>
      <c r="H554" s="230" t="s">
        <v>19</v>
      </c>
      <c r="I554" s="232"/>
      <c r="J554" s="229"/>
      <c r="K554" s="229"/>
      <c r="L554" s="233"/>
      <c r="M554" s="234"/>
      <c r="N554" s="235"/>
      <c r="O554" s="235"/>
      <c r="P554" s="235"/>
      <c r="Q554" s="235"/>
      <c r="R554" s="235"/>
      <c r="S554" s="235"/>
      <c r="T554" s="23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7" t="s">
        <v>170</v>
      </c>
      <c r="AU554" s="237" t="s">
        <v>84</v>
      </c>
      <c r="AV554" s="13" t="s">
        <v>82</v>
      </c>
      <c r="AW554" s="13" t="s">
        <v>35</v>
      </c>
      <c r="AX554" s="13" t="s">
        <v>74</v>
      </c>
      <c r="AY554" s="237" t="s">
        <v>158</v>
      </c>
    </row>
    <row r="555" s="13" customFormat="1">
      <c r="A555" s="13"/>
      <c r="B555" s="228"/>
      <c r="C555" s="229"/>
      <c r="D555" s="221" t="s">
        <v>170</v>
      </c>
      <c r="E555" s="230" t="s">
        <v>19</v>
      </c>
      <c r="F555" s="231" t="s">
        <v>2344</v>
      </c>
      <c r="G555" s="229"/>
      <c r="H555" s="230" t="s">
        <v>19</v>
      </c>
      <c r="I555" s="232"/>
      <c r="J555" s="229"/>
      <c r="K555" s="229"/>
      <c r="L555" s="233"/>
      <c r="M555" s="234"/>
      <c r="N555" s="235"/>
      <c r="O555" s="235"/>
      <c r="P555" s="235"/>
      <c r="Q555" s="235"/>
      <c r="R555" s="235"/>
      <c r="S555" s="235"/>
      <c r="T555" s="23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7" t="s">
        <v>170</v>
      </c>
      <c r="AU555" s="237" t="s">
        <v>84</v>
      </c>
      <c r="AV555" s="13" t="s">
        <v>82</v>
      </c>
      <c r="AW555" s="13" t="s">
        <v>35</v>
      </c>
      <c r="AX555" s="13" t="s">
        <v>74</v>
      </c>
      <c r="AY555" s="237" t="s">
        <v>158</v>
      </c>
    </row>
    <row r="556" s="14" customFormat="1">
      <c r="A556" s="14"/>
      <c r="B556" s="238"/>
      <c r="C556" s="239"/>
      <c r="D556" s="221" t="s">
        <v>170</v>
      </c>
      <c r="E556" s="240" t="s">
        <v>19</v>
      </c>
      <c r="F556" s="241" t="s">
        <v>2355</v>
      </c>
      <c r="G556" s="239"/>
      <c r="H556" s="242">
        <v>35</v>
      </c>
      <c r="I556" s="243"/>
      <c r="J556" s="239"/>
      <c r="K556" s="239"/>
      <c r="L556" s="244"/>
      <c r="M556" s="245"/>
      <c r="N556" s="246"/>
      <c r="O556" s="246"/>
      <c r="P556" s="246"/>
      <c r="Q556" s="246"/>
      <c r="R556" s="246"/>
      <c r="S556" s="246"/>
      <c r="T556" s="24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8" t="s">
        <v>170</v>
      </c>
      <c r="AU556" s="248" t="s">
        <v>84</v>
      </c>
      <c r="AV556" s="14" t="s">
        <v>84</v>
      </c>
      <c r="AW556" s="14" t="s">
        <v>35</v>
      </c>
      <c r="AX556" s="14" t="s">
        <v>74</v>
      </c>
      <c r="AY556" s="248" t="s">
        <v>158</v>
      </c>
    </row>
    <row r="557" s="15" customFormat="1">
      <c r="A557" s="15"/>
      <c r="B557" s="249"/>
      <c r="C557" s="250"/>
      <c r="D557" s="221" t="s">
        <v>170</v>
      </c>
      <c r="E557" s="251" t="s">
        <v>19</v>
      </c>
      <c r="F557" s="252" t="s">
        <v>175</v>
      </c>
      <c r="G557" s="250"/>
      <c r="H557" s="253">
        <v>35</v>
      </c>
      <c r="I557" s="254"/>
      <c r="J557" s="250"/>
      <c r="K557" s="250"/>
      <c r="L557" s="255"/>
      <c r="M557" s="256"/>
      <c r="N557" s="257"/>
      <c r="O557" s="257"/>
      <c r="P557" s="257"/>
      <c r="Q557" s="257"/>
      <c r="R557" s="257"/>
      <c r="S557" s="257"/>
      <c r="T557" s="258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9" t="s">
        <v>170</v>
      </c>
      <c r="AU557" s="259" t="s">
        <v>84</v>
      </c>
      <c r="AV557" s="15" t="s">
        <v>165</v>
      </c>
      <c r="AW557" s="15" t="s">
        <v>35</v>
      </c>
      <c r="AX557" s="15" t="s">
        <v>82</v>
      </c>
      <c r="AY557" s="259" t="s">
        <v>158</v>
      </c>
    </row>
    <row r="558" s="2" customFormat="1" ht="16.5" customHeight="1">
      <c r="A558" s="41"/>
      <c r="B558" s="42"/>
      <c r="C558" s="208" t="s">
        <v>834</v>
      </c>
      <c r="D558" s="208" t="s">
        <v>160</v>
      </c>
      <c r="E558" s="209" t="s">
        <v>2356</v>
      </c>
      <c r="F558" s="210" t="s">
        <v>2357</v>
      </c>
      <c r="G558" s="211" t="s">
        <v>316</v>
      </c>
      <c r="H558" s="212">
        <v>10</v>
      </c>
      <c r="I558" s="213"/>
      <c r="J558" s="214">
        <f>ROUND(I558*H558,2)</f>
        <v>0</v>
      </c>
      <c r="K558" s="210" t="s">
        <v>164</v>
      </c>
      <c r="L558" s="47"/>
      <c r="M558" s="215" t="s">
        <v>19</v>
      </c>
      <c r="N558" s="216" t="s">
        <v>45</v>
      </c>
      <c r="O558" s="87"/>
      <c r="P558" s="217">
        <f>O558*H558</f>
        <v>0</v>
      </c>
      <c r="Q558" s="217">
        <v>0.00040999999999999999</v>
      </c>
      <c r="R558" s="217">
        <f>Q558*H558</f>
        <v>0.0040999999999999995</v>
      </c>
      <c r="S558" s="217">
        <v>0</v>
      </c>
      <c r="T558" s="218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9" t="s">
        <v>290</v>
      </c>
      <c r="AT558" s="219" t="s">
        <v>160</v>
      </c>
      <c r="AU558" s="219" t="s">
        <v>84</v>
      </c>
      <c r="AY558" s="20" t="s">
        <v>158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82</v>
      </c>
      <c r="BK558" s="220">
        <f>ROUND(I558*H558,2)</f>
        <v>0</v>
      </c>
      <c r="BL558" s="20" t="s">
        <v>290</v>
      </c>
      <c r="BM558" s="219" t="s">
        <v>2358</v>
      </c>
    </row>
    <row r="559" s="2" customFormat="1">
      <c r="A559" s="41"/>
      <c r="B559" s="42"/>
      <c r="C559" s="43"/>
      <c r="D559" s="221" t="s">
        <v>167</v>
      </c>
      <c r="E559" s="43"/>
      <c r="F559" s="222" t="s">
        <v>2357</v>
      </c>
      <c r="G559" s="43"/>
      <c r="H559" s="43"/>
      <c r="I559" s="223"/>
      <c r="J559" s="43"/>
      <c r="K559" s="43"/>
      <c r="L559" s="47"/>
      <c r="M559" s="224"/>
      <c r="N559" s="225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167</v>
      </c>
      <c r="AU559" s="20" t="s">
        <v>84</v>
      </c>
    </row>
    <row r="560" s="2" customFormat="1">
      <c r="A560" s="41"/>
      <c r="B560" s="42"/>
      <c r="C560" s="43"/>
      <c r="D560" s="226" t="s">
        <v>168</v>
      </c>
      <c r="E560" s="43"/>
      <c r="F560" s="227" t="s">
        <v>2359</v>
      </c>
      <c r="G560" s="43"/>
      <c r="H560" s="43"/>
      <c r="I560" s="223"/>
      <c r="J560" s="43"/>
      <c r="K560" s="43"/>
      <c r="L560" s="47"/>
      <c r="M560" s="224"/>
      <c r="N560" s="225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168</v>
      </c>
      <c r="AU560" s="20" t="s">
        <v>84</v>
      </c>
    </row>
    <row r="561" s="2" customFormat="1">
      <c r="A561" s="41"/>
      <c r="B561" s="42"/>
      <c r="C561" s="43"/>
      <c r="D561" s="221" t="s">
        <v>180</v>
      </c>
      <c r="E561" s="43"/>
      <c r="F561" s="260" t="s">
        <v>2335</v>
      </c>
      <c r="G561" s="43"/>
      <c r="H561" s="43"/>
      <c r="I561" s="223"/>
      <c r="J561" s="43"/>
      <c r="K561" s="43"/>
      <c r="L561" s="47"/>
      <c r="M561" s="224"/>
      <c r="N561" s="225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180</v>
      </c>
      <c r="AU561" s="20" t="s">
        <v>84</v>
      </c>
    </row>
    <row r="562" s="2" customFormat="1" ht="16.5" customHeight="1">
      <c r="A562" s="41"/>
      <c r="B562" s="42"/>
      <c r="C562" s="208" t="s">
        <v>878</v>
      </c>
      <c r="D562" s="208" t="s">
        <v>160</v>
      </c>
      <c r="E562" s="209" t="s">
        <v>2360</v>
      </c>
      <c r="F562" s="210" t="s">
        <v>2361</v>
      </c>
      <c r="G562" s="211" t="s">
        <v>316</v>
      </c>
      <c r="H562" s="212">
        <v>1</v>
      </c>
      <c r="I562" s="213"/>
      <c r="J562" s="214">
        <f>ROUND(I562*H562,2)</f>
        <v>0</v>
      </c>
      <c r="K562" s="210" t="s">
        <v>164</v>
      </c>
      <c r="L562" s="47"/>
      <c r="M562" s="215" t="s">
        <v>19</v>
      </c>
      <c r="N562" s="216" t="s">
        <v>45</v>
      </c>
      <c r="O562" s="87"/>
      <c r="P562" s="217">
        <f>O562*H562</f>
        <v>0</v>
      </c>
      <c r="Q562" s="217">
        <v>0.00048000000000000001</v>
      </c>
      <c r="R562" s="217">
        <f>Q562*H562</f>
        <v>0.00048000000000000001</v>
      </c>
      <c r="S562" s="217">
        <v>0</v>
      </c>
      <c r="T562" s="218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9" t="s">
        <v>290</v>
      </c>
      <c r="AT562" s="219" t="s">
        <v>160</v>
      </c>
      <c r="AU562" s="219" t="s">
        <v>84</v>
      </c>
      <c r="AY562" s="20" t="s">
        <v>158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82</v>
      </c>
      <c r="BK562" s="220">
        <f>ROUND(I562*H562,2)</f>
        <v>0</v>
      </c>
      <c r="BL562" s="20" t="s">
        <v>290</v>
      </c>
      <c r="BM562" s="219" t="s">
        <v>2362</v>
      </c>
    </row>
    <row r="563" s="2" customFormat="1">
      <c r="A563" s="41"/>
      <c r="B563" s="42"/>
      <c r="C563" s="43"/>
      <c r="D563" s="221" t="s">
        <v>167</v>
      </c>
      <c r="E563" s="43"/>
      <c r="F563" s="222" t="s">
        <v>2361</v>
      </c>
      <c r="G563" s="43"/>
      <c r="H563" s="43"/>
      <c r="I563" s="223"/>
      <c r="J563" s="43"/>
      <c r="K563" s="43"/>
      <c r="L563" s="47"/>
      <c r="M563" s="224"/>
      <c r="N563" s="225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167</v>
      </c>
      <c r="AU563" s="20" t="s">
        <v>84</v>
      </c>
    </row>
    <row r="564" s="2" customFormat="1">
      <c r="A564" s="41"/>
      <c r="B564" s="42"/>
      <c r="C564" s="43"/>
      <c r="D564" s="226" t="s">
        <v>168</v>
      </c>
      <c r="E564" s="43"/>
      <c r="F564" s="227" t="s">
        <v>2363</v>
      </c>
      <c r="G564" s="43"/>
      <c r="H564" s="43"/>
      <c r="I564" s="223"/>
      <c r="J564" s="43"/>
      <c r="K564" s="43"/>
      <c r="L564" s="47"/>
      <c r="M564" s="224"/>
      <c r="N564" s="225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168</v>
      </c>
      <c r="AU564" s="20" t="s">
        <v>84</v>
      </c>
    </row>
    <row r="565" s="2" customFormat="1">
      <c r="A565" s="41"/>
      <c r="B565" s="42"/>
      <c r="C565" s="43"/>
      <c r="D565" s="221" t="s">
        <v>180</v>
      </c>
      <c r="E565" s="43"/>
      <c r="F565" s="260" t="s">
        <v>2335</v>
      </c>
      <c r="G565" s="43"/>
      <c r="H565" s="43"/>
      <c r="I565" s="223"/>
      <c r="J565" s="43"/>
      <c r="K565" s="43"/>
      <c r="L565" s="47"/>
      <c r="M565" s="224"/>
      <c r="N565" s="225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180</v>
      </c>
      <c r="AU565" s="20" t="s">
        <v>84</v>
      </c>
    </row>
    <row r="566" s="2" customFormat="1" ht="16.5" customHeight="1">
      <c r="A566" s="41"/>
      <c r="B566" s="42"/>
      <c r="C566" s="208" t="s">
        <v>885</v>
      </c>
      <c r="D566" s="208" t="s">
        <v>160</v>
      </c>
      <c r="E566" s="209" t="s">
        <v>2364</v>
      </c>
      <c r="F566" s="210" t="s">
        <v>2365</v>
      </c>
      <c r="G566" s="211" t="s">
        <v>316</v>
      </c>
      <c r="H566" s="212">
        <v>5</v>
      </c>
      <c r="I566" s="213"/>
      <c r="J566" s="214">
        <f>ROUND(I566*H566,2)</f>
        <v>0</v>
      </c>
      <c r="K566" s="210" t="s">
        <v>164</v>
      </c>
      <c r="L566" s="47"/>
      <c r="M566" s="215" t="s">
        <v>19</v>
      </c>
      <c r="N566" s="216" t="s">
        <v>45</v>
      </c>
      <c r="O566" s="87"/>
      <c r="P566" s="217">
        <f>O566*H566</f>
        <v>0</v>
      </c>
      <c r="Q566" s="217">
        <v>0.0022399999999999998</v>
      </c>
      <c r="R566" s="217">
        <f>Q566*H566</f>
        <v>0.011199999999999998</v>
      </c>
      <c r="S566" s="217">
        <v>0</v>
      </c>
      <c r="T566" s="218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9" t="s">
        <v>290</v>
      </c>
      <c r="AT566" s="219" t="s">
        <v>160</v>
      </c>
      <c r="AU566" s="219" t="s">
        <v>84</v>
      </c>
      <c r="AY566" s="20" t="s">
        <v>158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82</v>
      </c>
      <c r="BK566" s="220">
        <f>ROUND(I566*H566,2)</f>
        <v>0</v>
      </c>
      <c r="BL566" s="20" t="s">
        <v>290</v>
      </c>
      <c r="BM566" s="219" t="s">
        <v>2366</v>
      </c>
    </row>
    <row r="567" s="2" customFormat="1">
      <c r="A567" s="41"/>
      <c r="B567" s="42"/>
      <c r="C567" s="43"/>
      <c r="D567" s="221" t="s">
        <v>167</v>
      </c>
      <c r="E567" s="43"/>
      <c r="F567" s="222" t="s">
        <v>2365</v>
      </c>
      <c r="G567" s="43"/>
      <c r="H567" s="43"/>
      <c r="I567" s="223"/>
      <c r="J567" s="43"/>
      <c r="K567" s="43"/>
      <c r="L567" s="47"/>
      <c r="M567" s="224"/>
      <c r="N567" s="225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167</v>
      </c>
      <c r="AU567" s="20" t="s">
        <v>84</v>
      </c>
    </row>
    <row r="568" s="2" customFormat="1">
      <c r="A568" s="41"/>
      <c r="B568" s="42"/>
      <c r="C568" s="43"/>
      <c r="D568" s="226" t="s">
        <v>168</v>
      </c>
      <c r="E568" s="43"/>
      <c r="F568" s="227" t="s">
        <v>2367</v>
      </c>
      <c r="G568" s="43"/>
      <c r="H568" s="43"/>
      <c r="I568" s="223"/>
      <c r="J568" s="43"/>
      <c r="K568" s="43"/>
      <c r="L568" s="47"/>
      <c r="M568" s="224"/>
      <c r="N568" s="225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168</v>
      </c>
      <c r="AU568" s="20" t="s">
        <v>84</v>
      </c>
    </row>
    <row r="569" s="2" customFormat="1">
      <c r="A569" s="41"/>
      <c r="B569" s="42"/>
      <c r="C569" s="43"/>
      <c r="D569" s="221" t="s">
        <v>180</v>
      </c>
      <c r="E569" s="43"/>
      <c r="F569" s="260" t="s">
        <v>2335</v>
      </c>
      <c r="G569" s="43"/>
      <c r="H569" s="43"/>
      <c r="I569" s="223"/>
      <c r="J569" s="43"/>
      <c r="K569" s="43"/>
      <c r="L569" s="47"/>
      <c r="M569" s="224"/>
      <c r="N569" s="225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180</v>
      </c>
      <c r="AU569" s="20" t="s">
        <v>84</v>
      </c>
    </row>
    <row r="570" s="2" customFormat="1" ht="16.5" customHeight="1">
      <c r="A570" s="41"/>
      <c r="B570" s="42"/>
      <c r="C570" s="208" t="s">
        <v>897</v>
      </c>
      <c r="D570" s="208" t="s">
        <v>160</v>
      </c>
      <c r="E570" s="209" t="s">
        <v>2368</v>
      </c>
      <c r="F570" s="210" t="s">
        <v>2369</v>
      </c>
      <c r="G570" s="211" t="s">
        <v>387</v>
      </c>
      <c r="H570" s="212">
        <v>4</v>
      </c>
      <c r="I570" s="213"/>
      <c r="J570" s="214">
        <f>ROUND(I570*H570,2)</f>
        <v>0</v>
      </c>
      <c r="K570" s="210" t="s">
        <v>164</v>
      </c>
      <c r="L570" s="47"/>
      <c r="M570" s="215" t="s">
        <v>19</v>
      </c>
      <c r="N570" s="216" t="s">
        <v>45</v>
      </c>
      <c r="O570" s="87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9" t="s">
        <v>290</v>
      </c>
      <c r="AT570" s="219" t="s">
        <v>160</v>
      </c>
      <c r="AU570" s="219" t="s">
        <v>84</v>
      </c>
      <c r="AY570" s="20" t="s">
        <v>158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0" t="s">
        <v>82</v>
      </c>
      <c r="BK570" s="220">
        <f>ROUND(I570*H570,2)</f>
        <v>0</v>
      </c>
      <c r="BL570" s="20" t="s">
        <v>290</v>
      </c>
      <c r="BM570" s="219" t="s">
        <v>2370</v>
      </c>
    </row>
    <row r="571" s="2" customFormat="1">
      <c r="A571" s="41"/>
      <c r="B571" s="42"/>
      <c r="C571" s="43"/>
      <c r="D571" s="221" t="s">
        <v>167</v>
      </c>
      <c r="E571" s="43"/>
      <c r="F571" s="222" t="s">
        <v>2369</v>
      </c>
      <c r="G571" s="43"/>
      <c r="H571" s="43"/>
      <c r="I571" s="223"/>
      <c r="J571" s="43"/>
      <c r="K571" s="43"/>
      <c r="L571" s="47"/>
      <c r="M571" s="224"/>
      <c r="N571" s="225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167</v>
      </c>
      <c r="AU571" s="20" t="s">
        <v>84</v>
      </c>
    </row>
    <row r="572" s="2" customFormat="1">
      <c r="A572" s="41"/>
      <c r="B572" s="42"/>
      <c r="C572" s="43"/>
      <c r="D572" s="226" t="s">
        <v>168</v>
      </c>
      <c r="E572" s="43"/>
      <c r="F572" s="227" t="s">
        <v>2371</v>
      </c>
      <c r="G572" s="43"/>
      <c r="H572" s="43"/>
      <c r="I572" s="223"/>
      <c r="J572" s="43"/>
      <c r="K572" s="43"/>
      <c r="L572" s="47"/>
      <c r="M572" s="224"/>
      <c r="N572" s="225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168</v>
      </c>
      <c r="AU572" s="20" t="s">
        <v>84</v>
      </c>
    </row>
    <row r="573" s="2" customFormat="1" ht="16.5" customHeight="1">
      <c r="A573" s="41"/>
      <c r="B573" s="42"/>
      <c r="C573" s="208" t="s">
        <v>902</v>
      </c>
      <c r="D573" s="208" t="s">
        <v>160</v>
      </c>
      <c r="E573" s="209" t="s">
        <v>2372</v>
      </c>
      <c r="F573" s="210" t="s">
        <v>2373</v>
      </c>
      <c r="G573" s="211" t="s">
        <v>387</v>
      </c>
      <c r="H573" s="212">
        <v>2</v>
      </c>
      <c r="I573" s="213"/>
      <c r="J573" s="214">
        <f>ROUND(I573*H573,2)</f>
        <v>0</v>
      </c>
      <c r="K573" s="210" t="s">
        <v>164</v>
      </c>
      <c r="L573" s="47"/>
      <c r="M573" s="215" t="s">
        <v>19</v>
      </c>
      <c r="N573" s="216" t="s">
        <v>45</v>
      </c>
      <c r="O573" s="87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9" t="s">
        <v>290</v>
      </c>
      <c r="AT573" s="219" t="s">
        <v>160</v>
      </c>
      <c r="AU573" s="219" t="s">
        <v>84</v>
      </c>
      <c r="AY573" s="20" t="s">
        <v>158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82</v>
      </c>
      <c r="BK573" s="220">
        <f>ROUND(I573*H573,2)</f>
        <v>0</v>
      </c>
      <c r="BL573" s="20" t="s">
        <v>290</v>
      </c>
      <c r="BM573" s="219" t="s">
        <v>2374</v>
      </c>
    </row>
    <row r="574" s="2" customFormat="1">
      <c r="A574" s="41"/>
      <c r="B574" s="42"/>
      <c r="C574" s="43"/>
      <c r="D574" s="221" t="s">
        <v>167</v>
      </c>
      <c r="E574" s="43"/>
      <c r="F574" s="222" t="s">
        <v>2373</v>
      </c>
      <c r="G574" s="43"/>
      <c r="H574" s="43"/>
      <c r="I574" s="223"/>
      <c r="J574" s="43"/>
      <c r="K574" s="43"/>
      <c r="L574" s="47"/>
      <c r="M574" s="224"/>
      <c r="N574" s="225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167</v>
      </c>
      <c r="AU574" s="20" t="s">
        <v>84</v>
      </c>
    </row>
    <row r="575" s="2" customFormat="1">
      <c r="A575" s="41"/>
      <c r="B575" s="42"/>
      <c r="C575" s="43"/>
      <c r="D575" s="226" t="s">
        <v>168</v>
      </c>
      <c r="E575" s="43"/>
      <c r="F575" s="227" t="s">
        <v>2375</v>
      </c>
      <c r="G575" s="43"/>
      <c r="H575" s="43"/>
      <c r="I575" s="223"/>
      <c r="J575" s="43"/>
      <c r="K575" s="43"/>
      <c r="L575" s="47"/>
      <c r="M575" s="224"/>
      <c r="N575" s="225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168</v>
      </c>
      <c r="AU575" s="20" t="s">
        <v>84</v>
      </c>
    </row>
    <row r="576" s="2" customFormat="1" ht="16.5" customHeight="1">
      <c r="A576" s="41"/>
      <c r="B576" s="42"/>
      <c r="C576" s="208" t="s">
        <v>911</v>
      </c>
      <c r="D576" s="208" t="s">
        <v>160</v>
      </c>
      <c r="E576" s="209" t="s">
        <v>2376</v>
      </c>
      <c r="F576" s="210" t="s">
        <v>2377</v>
      </c>
      <c r="G576" s="211" t="s">
        <v>387</v>
      </c>
      <c r="H576" s="212">
        <v>2</v>
      </c>
      <c r="I576" s="213"/>
      <c r="J576" s="214">
        <f>ROUND(I576*H576,2)</f>
        <v>0</v>
      </c>
      <c r="K576" s="210" t="s">
        <v>164</v>
      </c>
      <c r="L576" s="47"/>
      <c r="M576" s="215" t="s">
        <v>19</v>
      </c>
      <c r="N576" s="216" t="s">
        <v>45</v>
      </c>
      <c r="O576" s="87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9" t="s">
        <v>290</v>
      </c>
      <c r="AT576" s="219" t="s">
        <v>160</v>
      </c>
      <c r="AU576" s="219" t="s">
        <v>84</v>
      </c>
      <c r="AY576" s="20" t="s">
        <v>158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82</v>
      </c>
      <c r="BK576" s="220">
        <f>ROUND(I576*H576,2)</f>
        <v>0</v>
      </c>
      <c r="BL576" s="20" t="s">
        <v>290</v>
      </c>
      <c r="BM576" s="219" t="s">
        <v>2378</v>
      </c>
    </row>
    <row r="577" s="2" customFormat="1">
      <c r="A577" s="41"/>
      <c r="B577" s="42"/>
      <c r="C577" s="43"/>
      <c r="D577" s="221" t="s">
        <v>167</v>
      </c>
      <c r="E577" s="43"/>
      <c r="F577" s="222" t="s">
        <v>2377</v>
      </c>
      <c r="G577" s="43"/>
      <c r="H577" s="43"/>
      <c r="I577" s="223"/>
      <c r="J577" s="43"/>
      <c r="K577" s="43"/>
      <c r="L577" s="47"/>
      <c r="M577" s="224"/>
      <c r="N577" s="225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167</v>
      </c>
      <c r="AU577" s="20" t="s">
        <v>84</v>
      </c>
    </row>
    <row r="578" s="2" customFormat="1">
      <c r="A578" s="41"/>
      <c r="B578" s="42"/>
      <c r="C578" s="43"/>
      <c r="D578" s="226" t="s">
        <v>168</v>
      </c>
      <c r="E578" s="43"/>
      <c r="F578" s="227" t="s">
        <v>2379</v>
      </c>
      <c r="G578" s="43"/>
      <c r="H578" s="43"/>
      <c r="I578" s="223"/>
      <c r="J578" s="43"/>
      <c r="K578" s="43"/>
      <c r="L578" s="47"/>
      <c r="M578" s="224"/>
      <c r="N578" s="225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168</v>
      </c>
      <c r="AU578" s="20" t="s">
        <v>84</v>
      </c>
    </row>
    <row r="579" s="2" customFormat="1" ht="16.5" customHeight="1">
      <c r="A579" s="41"/>
      <c r="B579" s="42"/>
      <c r="C579" s="208" t="s">
        <v>920</v>
      </c>
      <c r="D579" s="208" t="s">
        <v>160</v>
      </c>
      <c r="E579" s="209" t="s">
        <v>2380</v>
      </c>
      <c r="F579" s="210" t="s">
        <v>2381</v>
      </c>
      <c r="G579" s="211" t="s">
        <v>387</v>
      </c>
      <c r="H579" s="212">
        <v>1</v>
      </c>
      <c r="I579" s="213"/>
      <c r="J579" s="214">
        <f>ROUND(I579*H579,2)</f>
        <v>0</v>
      </c>
      <c r="K579" s="210" t="s">
        <v>164</v>
      </c>
      <c r="L579" s="47"/>
      <c r="M579" s="215" t="s">
        <v>19</v>
      </c>
      <c r="N579" s="216" t="s">
        <v>45</v>
      </c>
      <c r="O579" s="87"/>
      <c r="P579" s="217">
        <f>O579*H579</f>
        <v>0</v>
      </c>
      <c r="Q579" s="217">
        <v>0.00148</v>
      </c>
      <c r="R579" s="217">
        <f>Q579*H579</f>
        <v>0.00148</v>
      </c>
      <c r="S579" s="217">
        <v>0</v>
      </c>
      <c r="T579" s="218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9" t="s">
        <v>290</v>
      </c>
      <c r="AT579" s="219" t="s">
        <v>160</v>
      </c>
      <c r="AU579" s="219" t="s">
        <v>84</v>
      </c>
      <c r="AY579" s="20" t="s">
        <v>158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82</v>
      </c>
      <c r="BK579" s="220">
        <f>ROUND(I579*H579,2)</f>
        <v>0</v>
      </c>
      <c r="BL579" s="20" t="s">
        <v>290</v>
      </c>
      <c r="BM579" s="219" t="s">
        <v>2382</v>
      </c>
    </row>
    <row r="580" s="2" customFormat="1">
      <c r="A580" s="41"/>
      <c r="B580" s="42"/>
      <c r="C580" s="43"/>
      <c r="D580" s="221" t="s">
        <v>167</v>
      </c>
      <c r="E580" s="43"/>
      <c r="F580" s="222" t="s">
        <v>2381</v>
      </c>
      <c r="G580" s="43"/>
      <c r="H580" s="43"/>
      <c r="I580" s="223"/>
      <c r="J580" s="43"/>
      <c r="K580" s="43"/>
      <c r="L580" s="47"/>
      <c r="M580" s="224"/>
      <c r="N580" s="225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167</v>
      </c>
      <c r="AU580" s="20" t="s">
        <v>84</v>
      </c>
    </row>
    <row r="581" s="2" customFormat="1">
      <c r="A581" s="41"/>
      <c r="B581" s="42"/>
      <c r="C581" s="43"/>
      <c r="D581" s="226" t="s">
        <v>168</v>
      </c>
      <c r="E581" s="43"/>
      <c r="F581" s="227" t="s">
        <v>2383</v>
      </c>
      <c r="G581" s="43"/>
      <c r="H581" s="43"/>
      <c r="I581" s="223"/>
      <c r="J581" s="43"/>
      <c r="K581" s="43"/>
      <c r="L581" s="47"/>
      <c r="M581" s="224"/>
      <c r="N581" s="225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168</v>
      </c>
      <c r="AU581" s="20" t="s">
        <v>84</v>
      </c>
    </row>
    <row r="582" s="2" customFormat="1" ht="24.15" customHeight="1">
      <c r="A582" s="41"/>
      <c r="B582" s="42"/>
      <c r="C582" s="208" t="s">
        <v>925</v>
      </c>
      <c r="D582" s="208" t="s">
        <v>160</v>
      </c>
      <c r="E582" s="209" t="s">
        <v>2384</v>
      </c>
      <c r="F582" s="210" t="s">
        <v>2385</v>
      </c>
      <c r="G582" s="211" t="s">
        <v>387</v>
      </c>
      <c r="H582" s="212">
        <v>1</v>
      </c>
      <c r="I582" s="213"/>
      <c r="J582" s="214">
        <f>ROUND(I582*H582,2)</f>
        <v>0</v>
      </c>
      <c r="K582" s="210" t="s">
        <v>164</v>
      </c>
      <c r="L582" s="47"/>
      <c r="M582" s="215" t="s">
        <v>19</v>
      </c>
      <c r="N582" s="216" t="s">
        <v>45</v>
      </c>
      <c r="O582" s="87"/>
      <c r="P582" s="217">
        <f>O582*H582</f>
        <v>0</v>
      </c>
      <c r="Q582" s="217">
        <v>0.010189999999999999</v>
      </c>
      <c r="R582" s="217">
        <f>Q582*H582</f>
        <v>0.010189999999999999</v>
      </c>
      <c r="S582" s="217">
        <v>0</v>
      </c>
      <c r="T582" s="218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9" t="s">
        <v>290</v>
      </c>
      <c r="AT582" s="219" t="s">
        <v>160</v>
      </c>
      <c r="AU582" s="219" t="s">
        <v>84</v>
      </c>
      <c r="AY582" s="20" t="s">
        <v>158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20" t="s">
        <v>82</v>
      </c>
      <c r="BK582" s="220">
        <f>ROUND(I582*H582,2)</f>
        <v>0</v>
      </c>
      <c r="BL582" s="20" t="s">
        <v>290</v>
      </c>
      <c r="BM582" s="219" t="s">
        <v>2386</v>
      </c>
    </row>
    <row r="583" s="2" customFormat="1">
      <c r="A583" s="41"/>
      <c r="B583" s="42"/>
      <c r="C583" s="43"/>
      <c r="D583" s="221" t="s">
        <v>167</v>
      </c>
      <c r="E583" s="43"/>
      <c r="F583" s="222" t="s">
        <v>2385</v>
      </c>
      <c r="G583" s="43"/>
      <c r="H583" s="43"/>
      <c r="I583" s="223"/>
      <c r="J583" s="43"/>
      <c r="K583" s="43"/>
      <c r="L583" s="47"/>
      <c r="M583" s="224"/>
      <c r="N583" s="225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167</v>
      </c>
      <c r="AU583" s="20" t="s">
        <v>84</v>
      </c>
    </row>
    <row r="584" s="2" customFormat="1">
      <c r="A584" s="41"/>
      <c r="B584" s="42"/>
      <c r="C584" s="43"/>
      <c r="D584" s="226" t="s">
        <v>168</v>
      </c>
      <c r="E584" s="43"/>
      <c r="F584" s="227" t="s">
        <v>2387</v>
      </c>
      <c r="G584" s="43"/>
      <c r="H584" s="43"/>
      <c r="I584" s="223"/>
      <c r="J584" s="43"/>
      <c r="K584" s="43"/>
      <c r="L584" s="47"/>
      <c r="M584" s="224"/>
      <c r="N584" s="225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168</v>
      </c>
      <c r="AU584" s="20" t="s">
        <v>84</v>
      </c>
    </row>
    <row r="585" s="2" customFormat="1" ht="16.5" customHeight="1">
      <c r="A585" s="41"/>
      <c r="B585" s="42"/>
      <c r="C585" s="208" t="s">
        <v>931</v>
      </c>
      <c r="D585" s="208" t="s">
        <v>160</v>
      </c>
      <c r="E585" s="209" t="s">
        <v>2388</v>
      </c>
      <c r="F585" s="210" t="s">
        <v>2389</v>
      </c>
      <c r="G585" s="211" t="s">
        <v>387</v>
      </c>
      <c r="H585" s="212">
        <v>1</v>
      </c>
      <c r="I585" s="213"/>
      <c r="J585" s="214">
        <f>ROUND(I585*H585,2)</f>
        <v>0</v>
      </c>
      <c r="K585" s="210" t="s">
        <v>164</v>
      </c>
      <c r="L585" s="47"/>
      <c r="M585" s="215" t="s">
        <v>19</v>
      </c>
      <c r="N585" s="216" t="s">
        <v>45</v>
      </c>
      <c r="O585" s="87"/>
      <c r="P585" s="217">
        <f>O585*H585</f>
        <v>0</v>
      </c>
      <c r="Q585" s="217">
        <v>0.0053499999999999997</v>
      </c>
      <c r="R585" s="217">
        <f>Q585*H585</f>
        <v>0.0053499999999999997</v>
      </c>
      <c r="S585" s="217">
        <v>0</v>
      </c>
      <c r="T585" s="218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9" t="s">
        <v>290</v>
      </c>
      <c r="AT585" s="219" t="s">
        <v>160</v>
      </c>
      <c r="AU585" s="219" t="s">
        <v>84</v>
      </c>
      <c r="AY585" s="20" t="s">
        <v>158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20" t="s">
        <v>82</v>
      </c>
      <c r="BK585" s="220">
        <f>ROUND(I585*H585,2)</f>
        <v>0</v>
      </c>
      <c r="BL585" s="20" t="s">
        <v>290</v>
      </c>
      <c r="BM585" s="219" t="s">
        <v>2390</v>
      </c>
    </row>
    <row r="586" s="2" customFormat="1">
      <c r="A586" s="41"/>
      <c r="B586" s="42"/>
      <c r="C586" s="43"/>
      <c r="D586" s="221" t="s">
        <v>167</v>
      </c>
      <c r="E586" s="43"/>
      <c r="F586" s="222" t="s">
        <v>2389</v>
      </c>
      <c r="G586" s="43"/>
      <c r="H586" s="43"/>
      <c r="I586" s="223"/>
      <c r="J586" s="43"/>
      <c r="K586" s="43"/>
      <c r="L586" s="47"/>
      <c r="M586" s="224"/>
      <c r="N586" s="225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167</v>
      </c>
      <c r="AU586" s="20" t="s">
        <v>84</v>
      </c>
    </row>
    <row r="587" s="2" customFormat="1">
      <c r="A587" s="41"/>
      <c r="B587" s="42"/>
      <c r="C587" s="43"/>
      <c r="D587" s="226" t="s">
        <v>168</v>
      </c>
      <c r="E587" s="43"/>
      <c r="F587" s="227" t="s">
        <v>2391</v>
      </c>
      <c r="G587" s="43"/>
      <c r="H587" s="43"/>
      <c r="I587" s="223"/>
      <c r="J587" s="43"/>
      <c r="K587" s="43"/>
      <c r="L587" s="47"/>
      <c r="M587" s="224"/>
      <c r="N587" s="225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168</v>
      </c>
      <c r="AU587" s="20" t="s">
        <v>84</v>
      </c>
    </row>
    <row r="588" s="2" customFormat="1" ht="16.5" customHeight="1">
      <c r="A588" s="41"/>
      <c r="B588" s="42"/>
      <c r="C588" s="208" t="s">
        <v>936</v>
      </c>
      <c r="D588" s="208" t="s">
        <v>160</v>
      </c>
      <c r="E588" s="209" t="s">
        <v>2392</v>
      </c>
      <c r="F588" s="210" t="s">
        <v>2393</v>
      </c>
      <c r="G588" s="211" t="s">
        <v>387</v>
      </c>
      <c r="H588" s="212">
        <v>6</v>
      </c>
      <c r="I588" s="213"/>
      <c r="J588" s="214">
        <f>ROUND(I588*H588,2)</f>
        <v>0</v>
      </c>
      <c r="K588" s="210" t="s">
        <v>164</v>
      </c>
      <c r="L588" s="47"/>
      <c r="M588" s="215" t="s">
        <v>19</v>
      </c>
      <c r="N588" s="216" t="s">
        <v>45</v>
      </c>
      <c r="O588" s="87"/>
      <c r="P588" s="217">
        <f>O588*H588</f>
        <v>0</v>
      </c>
      <c r="Q588" s="217">
        <v>6.0000000000000002E-05</v>
      </c>
      <c r="R588" s="217">
        <f>Q588*H588</f>
        <v>0.00036000000000000002</v>
      </c>
      <c r="S588" s="217">
        <v>0</v>
      </c>
      <c r="T588" s="218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9" t="s">
        <v>290</v>
      </c>
      <c r="AT588" s="219" t="s">
        <v>160</v>
      </c>
      <c r="AU588" s="219" t="s">
        <v>84</v>
      </c>
      <c r="AY588" s="20" t="s">
        <v>158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20" t="s">
        <v>82</v>
      </c>
      <c r="BK588" s="220">
        <f>ROUND(I588*H588,2)</f>
        <v>0</v>
      </c>
      <c r="BL588" s="20" t="s">
        <v>290</v>
      </c>
      <c r="BM588" s="219" t="s">
        <v>2394</v>
      </c>
    </row>
    <row r="589" s="2" customFormat="1">
      <c r="A589" s="41"/>
      <c r="B589" s="42"/>
      <c r="C589" s="43"/>
      <c r="D589" s="221" t="s">
        <v>167</v>
      </c>
      <c r="E589" s="43"/>
      <c r="F589" s="222" t="s">
        <v>2393</v>
      </c>
      <c r="G589" s="43"/>
      <c r="H589" s="43"/>
      <c r="I589" s="223"/>
      <c r="J589" s="43"/>
      <c r="K589" s="43"/>
      <c r="L589" s="47"/>
      <c r="M589" s="224"/>
      <c r="N589" s="225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167</v>
      </c>
      <c r="AU589" s="20" t="s">
        <v>84</v>
      </c>
    </row>
    <row r="590" s="2" customFormat="1">
      <c r="A590" s="41"/>
      <c r="B590" s="42"/>
      <c r="C590" s="43"/>
      <c r="D590" s="226" t="s">
        <v>168</v>
      </c>
      <c r="E590" s="43"/>
      <c r="F590" s="227" t="s">
        <v>2395</v>
      </c>
      <c r="G590" s="43"/>
      <c r="H590" s="43"/>
      <c r="I590" s="223"/>
      <c r="J590" s="43"/>
      <c r="K590" s="43"/>
      <c r="L590" s="47"/>
      <c r="M590" s="224"/>
      <c r="N590" s="225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168</v>
      </c>
      <c r="AU590" s="20" t="s">
        <v>84</v>
      </c>
    </row>
    <row r="591" s="2" customFormat="1" ht="16.5" customHeight="1">
      <c r="A591" s="41"/>
      <c r="B591" s="42"/>
      <c r="C591" s="272" t="s">
        <v>941</v>
      </c>
      <c r="D591" s="272" t="s">
        <v>244</v>
      </c>
      <c r="E591" s="273" t="s">
        <v>2396</v>
      </c>
      <c r="F591" s="274" t="s">
        <v>2397</v>
      </c>
      <c r="G591" s="275" t="s">
        <v>387</v>
      </c>
      <c r="H591" s="276">
        <v>6</v>
      </c>
      <c r="I591" s="277"/>
      <c r="J591" s="278">
        <f>ROUND(I591*H591,2)</f>
        <v>0</v>
      </c>
      <c r="K591" s="274" t="s">
        <v>164</v>
      </c>
      <c r="L591" s="279"/>
      <c r="M591" s="280" t="s">
        <v>19</v>
      </c>
      <c r="N591" s="281" t="s">
        <v>45</v>
      </c>
      <c r="O591" s="87"/>
      <c r="P591" s="217">
        <f>O591*H591</f>
        <v>0</v>
      </c>
      <c r="Q591" s="217">
        <v>0.00012</v>
      </c>
      <c r="R591" s="217">
        <f>Q591*H591</f>
        <v>0.00072000000000000005</v>
      </c>
      <c r="S591" s="217">
        <v>0</v>
      </c>
      <c r="T591" s="218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9" t="s">
        <v>403</v>
      </c>
      <c r="AT591" s="219" t="s">
        <v>244</v>
      </c>
      <c r="AU591" s="219" t="s">
        <v>84</v>
      </c>
      <c r="AY591" s="20" t="s">
        <v>158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20" t="s">
        <v>82</v>
      </c>
      <c r="BK591" s="220">
        <f>ROUND(I591*H591,2)</f>
        <v>0</v>
      </c>
      <c r="BL591" s="20" t="s">
        <v>290</v>
      </c>
      <c r="BM591" s="219" t="s">
        <v>2398</v>
      </c>
    </row>
    <row r="592" s="2" customFormat="1">
      <c r="A592" s="41"/>
      <c r="B592" s="42"/>
      <c r="C592" s="43"/>
      <c r="D592" s="221" t="s">
        <v>167</v>
      </c>
      <c r="E592" s="43"/>
      <c r="F592" s="222" t="s">
        <v>2397</v>
      </c>
      <c r="G592" s="43"/>
      <c r="H592" s="43"/>
      <c r="I592" s="223"/>
      <c r="J592" s="43"/>
      <c r="K592" s="43"/>
      <c r="L592" s="47"/>
      <c r="M592" s="224"/>
      <c r="N592" s="225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167</v>
      </c>
      <c r="AU592" s="20" t="s">
        <v>84</v>
      </c>
    </row>
    <row r="593" s="2" customFormat="1" ht="16.5" customHeight="1">
      <c r="A593" s="41"/>
      <c r="B593" s="42"/>
      <c r="C593" s="208" t="s">
        <v>947</v>
      </c>
      <c r="D593" s="208" t="s">
        <v>160</v>
      </c>
      <c r="E593" s="209" t="s">
        <v>2399</v>
      </c>
      <c r="F593" s="210" t="s">
        <v>2400</v>
      </c>
      <c r="G593" s="211" t="s">
        <v>387</v>
      </c>
      <c r="H593" s="212">
        <v>10</v>
      </c>
      <c r="I593" s="213"/>
      <c r="J593" s="214">
        <f>ROUND(I593*H593,2)</f>
        <v>0</v>
      </c>
      <c r="K593" s="210" t="s">
        <v>164</v>
      </c>
      <c r="L593" s="47"/>
      <c r="M593" s="215" t="s">
        <v>19</v>
      </c>
      <c r="N593" s="216" t="s">
        <v>45</v>
      </c>
      <c r="O593" s="87"/>
      <c r="P593" s="217">
        <f>O593*H593</f>
        <v>0</v>
      </c>
      <c r="Q593" s="217">
        <v>0.026519999999999998</v>
      </c>
      <c r="R593" s="217">
        <f>Q593*H593</f>
        <v>0.26519999999999999</v>
      </c>
      <c r="S593" s="217">
        <v>0</v>
      </c>
      <c r="T593" s="218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9" t="s">
        <v>290</v>
      </c>
      <c r="AT593" s="219" t="s">
        <v>160</v>
      </c>
      <c r="AU593" s="219" t="s">
        <v>84</v>
      </c>
      <c r="AY593" s="20" t="s">
        <v>158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20" t="s">
        <v>82</v>
      </c>
      <c r="BK593" s="220">
        <f>ROUND(I593*H593,2)</f>
        <v>0</v>
      </c>
      <c r="BL593" s="20" t="s">
        <v>290</v>
      </c>
      <c r="BM593" s="219" t="s">
        <v>2401</v>
      </c>
    </row>
    <row r="594" s="2" customFormat="1">
      <c r="A594" s="41"/>
      <c r="B594" s="42"/>
      <c r="C594" s="43"/>
      <c r="D594" s="221" t="s">
        <v>167</v>
      </c>
      <c r="E594" s="43"/>
      <c r="F594" s="222" t="s">
        <v>2400</v>
      </c>
      <c r="G594" s="43"/>
      <c r="H594" s="43"/>
      <c r="I594" s="223"/>
      <c r="J594" s="43"/>
      <c r="K594" s="43"/>
      <c r="L594" s="47"/>
      <c r="M594" s="224"/>
      <c r="N594" s="225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167</v>
      </c>
      <c r="AU594" s="20" t="s">
        <v>84</v>
      </c>
    </row>
    <row r="595" s="2" customFormat="1">
      <c r="A595" s="41"/>
      <c r="B595" s="42"/>
      <c r="C595" s="43"/>
      <c r="D595" s="226" t="s">
        <v>168</v>
      </c>
      <c r="E595" s="43"/>
      <c r="F595" s="227" t="s">
        <v>2402</v>
      </c>
      <c r="G595" s="43"/>
      <c r="H595" s="43"/>
      <c r="I595" s="223"/>
      <c r="J595" s="43"/>
      <c r="K595" s="43"/>
      <c r="L595" s="47"/>
      <c r="M595" s="224"/>
      <c r="N595" s="225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168</v>
      </c>
      <c r="AU595" s="20" t="s">
        <v>84</v>
      </c>
    </row>
    <row r="596" s="2" customFormat="1" ht="16.5" customHeight="1">
      <c r="A596" s="41"/>
      <c r="B596" s="42"/>
      <c r="C596" s="208" t="s">
        <v>952</v>
      </c>
      <c r="D596" s="208" t="s">
        <v>160</v>
      </c>
      <c r="E596" s="209" t="s">
        <v>2403</v>
      </c>
      <c r="F596" s="210" t="s">
        <v>2404</v>
      </c>
      <c r="G596" s="211" t="s">
        <v>387</v>
      </c>
      <c r="H596" s="212">
        <v>5</v>
      </c>
      <c r="I596" s="213"/>
      <c r="J596" s="214">
        <f>ROUND(I596*H596,2)</f>
        <v>0</v>
      </c>
      <c r="K596" s="210" t="s">
        <v>164</v>
      </c>
      <c r="L596" s="47"/>
      <c r="M596" s="215" t="s">
        <v>19</v>
      </c>
      <c r="N596" s="216" t="s">
        <v>45</v>
      </c>
      <c r="O596" s="87"/>
      <c r="P596" s="217">
        <f>O596*H596</f>
        <v>0</v>
      </c>
      <c r="Q596" s="217">
        <v>0</v>
      </c>
      <c r="R596" s="217">
        <f>Q596*H596</f>
        <v>0</v>
      </c>
      <c r="S596" s="217">
        <v>0.025170000000000001</v>
      </c>
      <c r="T596" s="218">
        <f>S596*H596</f>
        <v>0.12585000000000002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9" t="s">
        <v>290</v>
      </c>
      <c r="AT596" s="219" t="s">
        <v>160</v>
      </c>
      <c r="AU596" s="219" t="s">
        <v>84</v>
      </c>
      <c r="AY596" s="20" t="s">
        <v>158</v>
      </c>
      <c r="BE596" s="220">
        <f>IF(N596="základní",J596,0)</f>
        <v>0</v>
      </c>
      <c r="BF596" s="220">
        <f>IF(N596="snížená",J596,0)</f>
        <v>0</v>
      </c>
      <c r="BG596" s="220">
        <f>IF(N596="zákl. přenesená",J596,0)</f>
        <v>0</v>
      </c>
      <c r="BH596" s="220">
        <f>IF(N596="sníž. přenesená",J596,0)</f>
        <v>0</v>
      </c>
      <c r="BI596" s="220">
        <f>IF(N596="nulová",J596,0)</f>
        <v>0</v>
      </c>
      <c r="BJ596" s="20" t="s">
        <v>82</v>
      </c>
      <c r="BK596" s="220">
        <f>ROUND(I596*H596,2)</f>
        <v>0</v>
      </c>
      <c r="BL596" s="20" t="s">
        <v>290</v>
      </c>
      <c r="BM596" s="219" t="s">
        <v>2405</v>
      </c>
    </row>
    <row r="597" s="2" customFormat="1">
      <c r="A597" s="41"/>
      <c r="B597" s="42"/>
      <c r="C597" s="43"/>
      <c r="D597" s="221" t="s">
        <v>167</v>
      </c>
      <c r="E597" s="43"/>
      <c r="F597" s="222" t="s">
        <v>2404</v>
      </c>
      <c r="G597" s="43"/>
      <c r="H597" s="43"/>
      <c r="I597" s="223"/>
      <c r="J597" s="43"/>
      <c r="K597" s="43"/>
      <c r="L597" s="47"/>
      <c r="M597" s="224"/>
      <c r="N597" s="225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167</v>
      </c>
      <c r="AU597" s="20" t="s">
        <v>84</v>
      </c>
    </row>
    <row r="598" s="2" customFormat="1">
      <c r="A598" s="41"/>
      <c r="B598" s="42"/>
      <c r="C598" s="43"/>
      <c r="D598" s="226" t="s">
        <v>168</v>
      </c>
      <c r="E598" s="43"/>
      <c r="F598" s="227" t="s">
        <v>2406</v>
      </c>
      <c r="G598" s="43"/>
      <c r="H598" s="43"/>
      <c r="I598" s="223"/>
      <c r="J598" s="43"/>
      <c r="K598" s="43"/>
      <c r="L598" s="47"/>
      <c r="M598" s="224"/>
      <c r="N598" s="225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168</v>
      </c>
      <c r="AU598" s="20" t="s">
        <v>84</v>
      </c>
    </row>
    <row r="599" s="2" customFormat="1" ht="16.5" customHeight="1">
      <c r="A599" s="41"/>
      <c r="B599" s="42"/>
      <c r="C599" s="208" t="s">
        <v>957</v>
      </c>
      <c r="D599" s="208" t="s">
        <v>160</v>
      </c>
      <c r="E599" s="209" t="s">
        <v>2407</v>
      </c>
      <c r="F599" s="210" t="s">
        <v>2408</v>
      </c>
      <c r="G599" s="211" t="s">
        <v>387</v>
      </c>
      <c r="H599" s="212">
        <v>2</v>
      </c>
      <c r="I599" s="213"/>
      <c r="J599" s="214">
        <f>ROUND(I599*H599,2)</f>
        <v>0</v>
      </c>
      <c r="K599" s="210" t="s">
        <v>164</v>
      </c>
      <c r="L599" s="47"/>
      <c r="M599" s="215" t="s">
        <v>19</v>
      </c>
      <c r="N599" s="216" t="s">
        <v>45</v>
      </c>
      <c r="O599" s="87"/>
      <c r="P599" s="217">
        <f>O599*H599</f>
        <v>0</v>
      </c>
      <c r="Q599" s="217">
        <v>0.00018000000000000001</v>
      </c>
      <c r="R599" s="217">
        <f>Q599*H599</f>
        <v>0.00036000000000000002</v>
      </c>
      <c r="S599" s="217">
        <v>0</v>
      </c>
      <c r="T599" s="218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9" t="s">
        <v>290</v>
      </c>
      <c r="AT599" s="219" t="s">
        <v>160</v>
      </c>
      <c r="AU599" s="219" t="s">
        <v>84</v>
      </c>
      <c r="AY599" s="20" t="s">
        <v>158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20" t="s">
        <v>82</v>
      </c>
      <c r="BK599" s="220">
        <f>ROUND(I599*H599,2)</f>
        <v>0</v>
      </c>
      <c r="BL599" s="20" t="s">
        <v>290</v>
      </c>
      <c r="BM599" s="219" t="s">
        <v>2409</v>
      </c>
    </row>
    <row r="600" s="2" customFormat="1">
      <c r="A600" s="41"/>
      <c r="B600" s="42"/>
      <c r="C600" s="43"/>
      <c r="D600" s="221" t="s">
        <v>167</v>
      </c>
      <c r="E600" s="43"/>
      <c r="F600" s="222" t="s">
        <v>2408</v>
      </c>
      <c r="G600" s="43"/>
      <c r="H600" s="43"/>
      <c r="I600" s="223"/>
      <c r="J600" s="43"/>
      <c r="K600" s="43"/>
      <c r="L600" s="47"/>
      <c r="M600" s="224"/>
      <c r="N600" s="225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167</v>
      </c>
      <c r="AU600" s="20" t="s">
        <v>84</v>
      </c>
    </row>
    <row r="601" s="2" customFormat="1">
      <c r="A601" s="41"/>
      <c r="B601" s="42"/>
      <c r="C601" s="43"/>
      <c r="D601" s="226" t="s">
        <v>168</v>
      </c>
      <c r="E601" s="43"/>
      <c r="F601" s="227" t="s">
        <v>2410</v>
      </c>
      <c r="G601" s="43"/>
      <c r="H601" s="43"/>
      <c r="I601" s="223"/>
      <c r="J601" s="43"/>
      <c r="K601" s="43"/>
      <c r="L601" s="47"/>
      <c r="M601" s="224"/>
      <c r="N601" s="225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168</v>
      </c>
      <c r="AU601" s="20" t="s">
        <v>84</v>
      </c>
    </row>
    <row r="602" s="2" customFormat="1" ht="16.5" customHeight="1">
      <c r="A602" s="41"/>
      <c r="B602" s="42"/>
      <c r="C602" s="208" t="s">
        <v>962</v>
      </c>
      <c r="D602" s="208" t="s">
        <v>160</v>
      </c>
      <c r="E602" s="209" t="s">
        <v>2411</v>
      </c>
      <c r="F602" s="210" t="s">
        <v>2412</v>
      </c>
      <c r="G602" s="211" t="s">
        <v>316</v>
      </c>
      <c r="H602" s="212">
        <v>206</v>
      </c>
      <c r="I602" s="213"/>
      <c r="J602" s="214">
        <f>ROUND(I602*H602,2)</f>
        <v>0</v>
      </c>
      <c r="K602" s="210" t="s">
        <v>164</v>
      </c>
      <c r="L602" s="47"/>
      <c r="M602" s="215" t="s">
        <v>19</v>
      </c>
      <c r="N602" s="216" t="s">
        <v>45</v>
      </c>
      <c r="O602" s="87"/>
      <c r="P602" s="217">
        <f>O602*H602</f>
        <v>0</v>
      </c>
      <c r="Q602" s="217">
        <v>0</v>
      </c>
      <c r="R602" s="217">
        <f>Q602*H602</f>
        <v>0</v>
      </c>
      <c r="S602" s="217">
        <v>0</v>
      </c>
      <c r="T602" s="218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9" t="s">
        <v>290</v>
      </c>
      <c r="AT602" s="219" t="s">
        <v>160</v>
      </c>
      <c r="AU602" s="219" t="s">
        <v>84</v>
      </c>
      <c r="AY602" s="20" t="s">
        <v>158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20" t="s">
        <v>82</v>
      </c>
      <c r="BK602" s="220">
        <f>ROUND(I602*H602,2)</f>
        <v>0</v>
      </c>
      <c r="BL602" s="20" t="s">
        <v>290</v>
      </c>
      <c r="BM602" s="219" t="s">
        <v>2413</v>
      </c>
    </row>
    <row r="603" s="2" customFormat="1">
      <c r="A603" s="41"/>
      <c r="B603" s="42"/>
      <c r="C603" s="43"/>
      <c r="D603" s="221" t="s">
        <v>167</v>
      </c>
      <c r="E603" s="43"/>
      <c r="F603" s="222" t="s">
        <v>2412</v>
      </c>
      <c r="G603" s="43"/>
      <c r="H603" s="43"/>
      <c r="I603" s="223"/>
      <c r="J603" s="43"/>
      <c r="K603" s="43"/>
      <c r="L603" s="47"/>
      <c r="M603" s="224"/>
      <c r="N603" s="225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167</v>
      </c>
      <c r="AU603" s="20" t="s">
        <v>84</v>
      </c>
    </row>
    <row r="604" s="2" customFormat="1">
      <c r="A604" s="41"/>
      <c r="B604" s="42"/>
      <c r="C604" s="43"/>
      <c r="D604" s="226" t="s">
        <v>168</v>
      </c>
      <c r="E604" s="43"/>
      <c r="F604" s="227" t="s">
        <v>2414</v>
      </c>
      <c r="G604" s="43"/>
      <c r="H604" s="43"/>
      <c r="I604" s="223"/>
      <c r="J604" s="43"/>
      <c r="K604" s="43"/>
      <c r="L604" s="47"/>
      <c r="M604" s="224"/>
      <c r="N604" s="225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168</v>
      </c>
      <c r="AU604" s="20" t="s">
        <v>84</v>
      </c>
    </row>
    <row r="605" s="2" customFormat="1" ht="16.5" customHeight="1">
      <c r="A605" s="41"/>
      <c r="B605" s="42"/>
      <c r="C605" s="208" t="s">
        <v>969</v>
      </c>
      <c r="D605" s="208" t="s">
        <v>160</v>
      </c>
      <c r="E605" s="209" t="s">
        <v>2415</v>
      </c>
      <c r="F605" s="210" t="s">
        <v>2416</v>
      </c>
      <c r="G605" s="211" t="s">
        <v>316</v>
      </c>
      <c r="H605" s="212">
        <v>206</v>
      </c>
      <c r="I605" s="213"/>
      <c r="J605" s="214">
        <f>ROUND(I605*H605,2)</f>
        <v>0</v>
      </c>
      <c r="K605" s="210" t="s">
        <v>164</v>
      </c>
      <c r="L605" s="47"/>
      <c r="M605" s="215" t="s">
        <v>19</v>
      </c>
      <c r="N605" s="216" t="s">
        <v>45</v>
      </c>
      <c r="O605" s="87"/>
      <c r="P605" s="217">
        <f>O605*H605</f>
        <v>0</v>
      </c>
      <c r="Q605" s="217">
        <v>0</v>
      </c>
      <c r="R605" s="217">
        <f>Q605*H605</f>
        <v>0</v>
      </c>
      <c r="S605" s="217">
        <v>0</v>
      </c>
      <c r="T605" s="218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19" t="s">
        <v>290</v>
      </c>
      <c r="AT605" s="219" t="s">
        <v>160</v>
      </c>
      <c r="AU605" s="219" t="s">
        <v>84</v>
      </c>
      <c r="AY605" s="20" t="s">
        <v>158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20" t="s">
        <v>82</v>
      </c>
      <c r="BK605" s="220">
        <f>ROUND(I605*H605,2)</f>
        <v>0</v>
      </c>
      <c r="BL605" s="20" t="s">
        <v>290</v>
      </c>
      <c r="BM605" s="219" t="s">
        <v>2417</v>
      </c>
    </row>
    <row r="606" s="2" customFormat="1">
      <c r="A606" s="41"/>
      <c r="B606" s="42"/>
      <c r="C606" s="43"/>
      <c r="D606" s="221" t="s">
        <v>167</v>
      </c>
      <c r="E606" s="43"/>
      <c r="F606" s="222" t="s">
        <v>2416</v>
      </c>
      <c r="G606" s="43"/>
      <c r="H606" s="43"/>
      <c r="I606" s="223"/>
      <c r="J606" s="43"/>
      <c r="K606" s="43"/>
      <c r="L606" s="47"/>
      <c r="M606" s="224"/>
      <c r="N606" s="225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167</v>
      </c>
      <c r="AU606" s="20" t="s">
        <v>84</v>
      </c>
    </row>
    <row r="607" s="2" customFormat="1">
      <c r="A607" s="41"/>
      <c r="B607" s="42"/>
      <c r="C607" s="43"/>
      <c r="D607" s="226" t="s">
        <v>168</v>
      </c>
      <c r="E607" s="43"/>
      <c r="F607" s="227" t="s">
        <v>2418</v>
      </c>
      <c r="G607" s="43"/>
      <c r="H607" s="43"/>
      <c r="I607" s="223"/>
      <c r="J607" s="43"/>
      <c r="K607" s="43"/>
      <c r="L607" s="47"/>
      <c r="M607" s="224"/>
      <c r="N607" s="225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168</v>
      </c>
      <c r="AU607" s="20" t="s">
        <v>84</v>
      </c>
    </row>
    <row r="608" s="2" customFormat="1" ht="24.15" customHeight="1">
      <c r="A608" s="41"/>
      <c r="B608" s="42"/>
      <c r="C608" s="208" t="s">
        <v>976</v>
      </c>
      <c r="D608" s="208" t="s">
        <v>160</v>
      </c>
      <c r="E608" s="209" t="s">
        <v>2419</v>
      </c>
      <c r="F608" s="210" t="s">
        <v>2420</v>
      </c>
      <c r="G608" s="211" t="s">
        <v>224</v>
      </c>
      <c r="H608" s="212">
        <v>2.0550000000000002</v>
      </c>
      <c r="I608" s="213"/>
      <c r="J608" s="214">
        <f>ROUND(I608*H608,2)</f>
        <v>0</v>
      </c>
      <c r="K608" s="210" t="s">
        <v>164</v>
      </c>
      <c r="L608" s="47"/>
      <c r="M608" s="215" t="s">
        <v>19</v>
      </c>
      <c r="N608" s="216" t="s">
        <v>45</v>
      </c>
      <c r="O608" s="87"/>
      <c r="P608" s="217">
        <f>O608*H608</f>
        <v>0</v>
      </c>
      <c r="Q608" s="217">
        <v>0</v>
      </c>
      <c r="R608" s="217">
        <f>Q608*H608</f>
        <v>0</v>
      </c>
      <c r="S608" s="217">
        <v>0</v>
      </c>
      <c r="T608" s="218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9" t="s">
        <v>290</v>
      </c>
      <c r="AT608" s="219" t="s">
        <v>160</v>
      </c>
      <c r="AU608" s="219" t="s">
        <v>84</v>
      </c>
      <c r="AY608" s="20" t="s">
        <v>158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0" t="s">
        <v>82</v>
      </c>
      <c r="BK608" s="220">
        <f>ROUND(I608*H608,2)</f>
        <v>0</v>
      </c>
      <c r="BL608" s="20" t="s">
        <v>290</v>
      </c>
      <c r="BM608" s="219" t="s">
        <v>2421</v>
      </c>
    </row>
    <row r="609" s="2" customFormat="1">
      <c r="A609" s="41"/>
      <c r="B609" s="42"/>
      <c r="C609" s="43"/>
      <c r="D609" s="221" t="s">
        <v>167</v>
      </c>
      <c r="E609" s="43"/>
      <c r="F609" s="222" t="s">
        <v>2420</v>
      </c>
      <c r="G609" s="43"/>
      <c r="H609" s="43"/>
      <c r="I609" s="223"/>
      <c r="J609" s="43"/>
      <c r="K609" s="43"/>
      <c r="L609" s="47"/>
      <c r="M609" s="224"/>
      <c r="N609" s="225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167</v>
      </c>
      <c r="AU609" s="20" t="s">
        <v>84</v>
      </c>
    </row>
    <row r="610" s="2" customFormat="1">
      <c r="A610" s="41"/>
      <c r="B610" s="42"/>
      <c r="C610" s="43"/>
      <c r="D610" s="226" t="s">
        <v>168</v>
      </c>
      <c r="E610" s="43"/>
      <c r="F610" s="227" t="s">
        <v>2422</v>
      </c>
      <c r="G610" s="43"/>
      <c r="H610" s="43"/>
      <c r="I610" s="223"/>
      <c r="J610" s="43"/>
      <c r="K610" s="43"/>
      <c r="L610" s="47"/>
      <c r="M610" s="224"/>
      <c r="N610" s="225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168</v>
      </c>
      <c r="AU610" s="20" t="s">
        <v>84</v>
      </c>
    </row>
    <row r="611" s="2" customFormat="1" ht="24.15" customHeight="1">
      <c r="A611" s="41"/>
      <c r="B611" s="42"/>
      <c r="C611" s="208" t="s">
        <v>982</v>
      </c>
      <c r="D611" s="208" t="s">
        <v>160</v>
      </c>
      <c r="E611" s="209" t="s">
        <v>2423</v>
      </c>
      <c r="F611" s="210" t="s">
        <v>2424</v>
      </c>
      <c r="G611" s="211" t="s">
        <v>224</v>
      </c>
      <c r="H611" s="212">
        <v>2.0550000000000002</v>
      </c>
      <c r="I611" s="213"/>
      <c r="J611" s="214">
        <f>ROUND(I611*H611,2)</f>
        <v>0</v>
      </c>
      <c r="K611" s="210" t="s">
        <v>164</v>
      </c>
      <c r="L611" s="47"/>
      <c r="M611" s="215" t="s">
        <v>19</v>
      </c>
      <c r="N611" s="216" t="s">
        <v>45</v>
      </c>
      <c r="O611" s="87"/>
      <c r="P611" s="217">
        <f>O611*H611</f>
        <v>0</v>
      </c>
      <c r="Q611" s="217">
        <v>0</v>
      </c>
      <c r="R611" s="217">
        <f>Q611*H611</f>
        <v>0</v>
      </c>
      <c r="S611" s="217">
        <v>0</v>
      </c>
      <c r="T611" s="218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9" t="s">
        <v>290</v>
      </c>
      <c r="AT611" s="219" t="s">
        <v>160</v>
      </c>
      <c r="AU611" s="219" t="s">
        <v>84</v>
      </c>
      <c r="AY611" s="20" t="s">
        <v>158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82</v>
      </c>
      <c r="BK611" s="220">
        <f>ROUND(I611*H611,2)</f>
        <v>0</v>
      </c>
      <c r="BL611" s="20" t="s">
        <v>290</v>
      </c>
      <c r="BM611" s="219" t="s">
        <v>2425</v>
      </c>
    </row>
    <row r="612" s="2" customFormat="1">
      <c r="A612" s="41"/>
      <c r="B612" s="42"/>
      <c r="C612" s="43"/>
      <c r="D612" s="221" t="s">
        <v>167</v>
      </c>
      <c r="E612" s="43"/>
      <c r="F612" s="222" t="s">
        <v>2424</v>
      </c>
      <c r="G612" s="43"/>
      <c r="H612" s="43"/>
      <c r="I612" s="223"/>
      <c r="J612" s="43"/>
      <c r="K612" s="43"/>
      <c r="L612" s="47"/>
      <c r="M612" s="224"/>
      <c r="N612" s="225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167</v>
      </c>
      <c r="AU612" s="20" t="s">
        <v>84</v>
      </c>
    </row>
    <row r="613" s="2" customFormat="1">
      <c r="A613" s="41"/>
      <c r="B613" s="42"/>
      <c r="C613" s="43"/>
      <c r="D613" s="226" t="s">
        <v>168</v>
      </c>
      <c r="E613" s="43"/>
      <c r="F613" s="227" t="s">
        <v>2426</v>
      </c>
      <c r="G613" s="43"/>
      <c r="H613" s="43"/>
      <c r="I613" s="223"/>
      <c r="J613" s="43"/>
      <c r="K613" s="43"/>
      <c r="L613" s="47"/>
      <c r="M613" s="224"/>
      <c r="N613" s="225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168</v>
      </c>
      <c r="AU613" s="20" t="s">
        <v>84</v>
      </c>
    </row>
    <row r="614" s="12" customFormat="1" ht="22.8" customHeight="1">
      <c r="A614" s="12"/>
      <c r="B614" s="192"/>
      <c r="C614" s="193"/>
      <c r="D614" s="194" t="s">
        <v>73</v>
      </c>
      <c r="E614" s="206" t="s">
        <v>2427</v>
      </c>
      <c r="F614" s="206" t="s">
        <v>2428</v>
      </c>
      <c r="G614" s="193"/>
      <c r="H614" s="193"/>
      <c r="I614" s="196"/>
      <c r="J614" s="207">
        <f>BK614</f>
        <v>0</v>
      </c>
      <c r="K614" s="193"/>
      <c r="L614" s="198"/>
      <c r="M614" s="199"/>
      <c r="N614" s="200"/>
      <c r="O614" s="200"/>
      <c r="P614" s="201">
        <f>SUM(P615:P667)</f>
        <v>0</v>
      </c>
      <c r="Q614" s="200"/>
      <c r="R614" s="201">
        <f>SUM(R615:R667)</f>
        <v>0.14405000000000001</v>
      </c>
      <c r="S614" s="200"/>
      <c r="T614" s="202">
        <f>SUM(T615:T667)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3" t="s">
        <v>84</v>
      </c>
      <c r="AT614" s="204" t="s">
        <v>73</v>
      </c>
      <c r="AU614" s="204" t="s">
        <v>82</v>
      </c>
      <c r="AY614" s="203" t="s">
        <v>158</v>
      </c>
      <c r="BK614" s="205">
        <f>SUM(BK615:BK667)</f>
        <v>0</v>
      </c>
    </row>
    <row r="615" s="2" customFormat="1" ht="16.5" customHeight="1">
      <c r="A615" s="41"/>
      <c r="B615" s="42"/>
      <c r="C615" s="208" t="s">
        <v>987</v>
      </c>
      <c r="D615" s="208" t="s">
        <v>160</v>
      </c>
      <c r="E615" s="209" t="s">
        <v>2429</v>
      </c>
      <c r="F615" s="210" t="s">
        <v>2430</v>
      </c>
      <c r="G615" s="211" t="s">
        <v>316</v>
      </c>
      <c r="H615" s="212">
        <v>27</v>
      </c>
      <c r="I615" s="213"/>
      <c r="J615" s="214">
        <f>ROUND(I615*H615,2)</f>
        <v>0</v>
      </c>
      <c r="K615" s="210" t="s">
        <v>164</v>
      </c>
      <c r="L615" s="47"/>
      <c r="M615" s="215" t="s">
        <v>19</v>
      </c>
      <c r="N615" s="216" t="s">
        <v>45</v>
      </c>
      <c r="O615" s="87"/>
      <c r="P615" s="217">
        <f>O615*H615</f>
        <v>0</v>
      </c>
      <c r="Q615" s="217">
        <v>0.00072999999999999996</v>
      </c>
      <c r="R615" s="217">
        <f>Q615*H615</f>
        <v>0.019709999999999998</v>
      </c>
      <c r="S615" s="217">
        <v>0</v>
      </c>
      <c r="T615" s="218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9" t="s">
        <v>290</v>
      </c>
      <c r="AT615" s="219" t="s">
        <v>160</v>
      </c>
      <c r="AU615" s="219" t="s">
        <v>84</v>
      </c>
      <c r="AY615" s="20" t="s">
        <v>158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0" t="s">
        <v>82</v>
      </c>
      <c r="BK615" s="220">
        <f>ROUND(I615*H615,2)</f>
        <v>0</v>
      </c>
      <c r="BL615" s="20" t="s">
        <v>290</v>
      </c>
      <c r="BM615" s="219" t="s">
        <v>2431</v>
      </c>
    </row>
    <row r="616" s="2" customFormat="1">
      <c r="A616" s="41"/>
      <c r="B616" s="42"/>
      <c r="C616" s="43"/>
      <c r="D616" s="221" t="s">
        <v>167</v>
      </c>
      <c r="E616" s="43"/>
      <c r="F616" s="222" t="s">
        <v>2430</v>
      </c>
      <c r="G616" s="43"/>
      <c r="H616" s="43"/>
      <c r="I616" s="223"/>
      <c r="J616" s="43"/>
      <c r="K616" s="43"/>
      <c r="L616" s="47"/>
      <c r="M616" s="224"/>
      <c r="N616" s="225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167</v>
      </c>
      <c r="AU616" s="20" t="s">
        <v>84</v>
      </c>
    </row>
    <row r="617" s="2" customFormat="1">
      <c r="A617" s="41"/>
      <c r="B617" s="42"/>
      <c r="C617" s="43"/>
      <c r="D617" s="226" t="s">
        <v>168</v>
      </c>
      <c r="E617" s="43"/>
      <c r="F617" s="227" t="s">
        <v>2432</v>
      </c>
      <c r="G617" s="43"/>
      <c r="H617" s="43"/>
      <c r="I617" s="223"/>
      <c r="J617" s="43"/>
      <c r="K617" s="43"/>
      <c r="L617" s="47"/>
      <c r="M617" s="224"/>
      <c r="N617" s="225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168</v>
      </c>
      <c r="AU617" s="20" t="s">
        <v>84</v>
      </c>
    </row>
    <row r="618" s="2" customFormat="1">
      <c r="A618" s="41"/>
      <c r="B618" s="42"/>
      <c r="C618" s="43"/>
      <c r="D618" s="221" t="s">
        <v>180</v>
      </c>
      <c r="E618" s="43"/>
      <c r="F618" s="260" t="s">
        <v>2335</v>
      </c>
      <c r="G618" s="43"/>
      <c r="H618" s="43"/>
      <c r="I618" s="223"/>
      <c r="J618" s="43"/>
      <c r="K618" s="43"/>
      <c r="L618" s="47"/>
      <c r="M618" s="224"/>
      <c r="N618" s="225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180</v>
      </c>
      <c r="AU618" s="20" t="s">
        <v>84</v>
      </c>
    </row>
    <row r="619" s="2" customFormat="1" ht="16.5" customHeight="1">
      <c r="A619" s="41"/>
      <c r="B619" s="42"/>
      <c r="C619" s="208" t="s">
        <v>992</v>
      </c>
      <c r="D619" s="208" t="s">
        <v>160</v>
      </c>
      <c r="E619" s="209" t="s">
        <v>2433</v>
      </c>
      <c r="F619" s="210" t="s">
        <v>2434</v>
      </c>
      <c r="G619" s="211" t="s">
        <v>316</v>
      </c>
      <c r="H619" s="212">
        <v>24</v>
      </c>
      <c r="I619" s="213"/>
      <c r="J619" s="214">
        <f>ROUND(I619*H619,2)</f>
        <v>0</v>
      </c>
      <c r="K619" s="210" t="s">
        <v>164</v>
      </c>
      <c r="L619" s="47"/>
      <c r="M619" s="215" t="s">
        <v>19</v>
      </c>
      <c r="N619" s="216" t="s">
        <v>45</v>
      </c>
      <c r="O619" s="87"/>
      <c r="P619" s="217">
        <f>O619*H619</f>
        <v>0</v>
      </c>
      <c r="Q619" s="217">
        <v>0.00097999999999999997</v>
      </c>
      <c r="R619" s="217">
        <f>Q619*H619</f>
        <v>0.023519999999999999</v>
      </c>
      <c r="S619" s="217">
        <v>0</v>
      </c>
      <c r="T619" s="218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9" t="s">
        <v>290</v>
      </c>
      <c r="AT619" s="219" t="s">
        <v>160</v>
      </c>
      <c r="AU619" s="219" t="s">
        <v>84</v>
      </c>
      <c r="AY619" s="20" t="s">
        <v>158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20" t="s">
        <v>82</v>
      </c>
      <c r="BK619" s="220">
        <f>ROUND(I619*H619,2)</f>
        <v>0</v>
      </c>
      <c r="BL619" s="20" t="s">
        <v>290</v>
      </c>
      <c r="BM619" s="219" t="s">
        <v>2435</v>
      </c>
    </row>
    <row r="620" s="2" customFormat="1">
      <c r="A620" s="41"/>
      <c r="B620" s="42"/>
      <c r="C620" s="43"/>
      <c r="D620" s="221" t="s">
        <v>167</v>
      </c>
      <c r="E620" s="43"/>
      <c r="F620" s="222" t="s">
        <v>2434</v>
      </c>
      <c r="G620" s="43"/>
      <c r="H620" s="43"/>
      <c r="I620" s="223"/>
      <c r="J620" s="43"/>
      <c r="K620" s="43"/>
      <c r="L620" s="47"/>
      <c r="M620" s="224"/>
      <c r="N620" s="225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167</v>
      </c>
      <c r="AU620" s="20" t="s">
        <v>84</v>
      </c>
    </row>
    <row r="621" s="2" customFormat="1">
      <c r="A621" s="41"/>
      <c r="B621" s="42"/>
      <c r="C621" s="43"/>
      <c r="D621" s="226" t="s">
        <v>168</v>
      </c>
      <c r="E621" s="43"/>
      <c r="F621" s="227" t="s">
        <v>2436</v>
      </c>
      <c r="G621" s="43"/>
      <c r="H621" s="43"/>
      <c r="I621" s="223"/>
      <c r="J621" s="43"/>
      <c r="K621" s="43"/>
      <c r="L621" s="47"/>
      <c r="M621" s="224"/>
      <c r="N621" s="225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168</v>
      </c>
      <c r="AU621" s="20" t="s">
        <v>84</v>
      </c>
    </row>
    <row r="622" s="2" customFormat="1">
      <c r="A622" s="41"/>
      <c r="B622" s="42"/>
      <c r="C622" s="43"/>
      <c r="D622" s="221" t="s">
        <v>180</v>
      </c>
      <c r="E622" s="43"/>
      <c r="F622" s="260" t="s">
        <v>2335</v>
      </c>
      <c r="G622" s="43"/>
      <c r="H622" s="43"/>
      <c r="I622" s="223"/>
      <c r="J622" s="43"/>
      <c r="K622" s="43"/>
      <c r="L622" s="47"/>
      <c r="M622" s="224"/>
      <c r="N622" s="225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180</v>
      </c>
      <c r="AU622" s="20" t="s">
        <v>84</v>
      </c>
    </row>
    <row r="623" s="2" customFormat="1" ht="16.5" customHeight="1">
      <c r="A623" s="41"/>
      <c r="B623" s="42"/>
      <c r="C623" s="208" t="s">
        <v>997</v>
      </c>
      <c r="D623" s="208" t="s">
        <v>160</v>
      </c>
      <c r="E623" s="209" t="s">
        <v>2437</v>
      </c>
      <c r="F623" s="210" t="s">
        <v>2438</v>
      </c>
      <c r="G623" s="211" t="s">
        <v>316</v>
      </c>
      <c r="H623" s="212">
        <v>18</v>
      </c>
      <c r="I623" s="213"/>
      <c r="J623" s="214">
        <f>ROUND(I623*H623,2)</f>
        <v>0</v>
      </c>
      <c r="K623" s="210" t="s">
        <v>164</v>
      </c>
      <c r="L623" s="47"/>
      <c r="M623" s="215" t="s">
        <v>19</v>
      </c>
      <c r="N623" s="216" t="s">
        <v>45</v>
      </c>
      <c r="O623" s="87"/>
      <c r="P623" s="217">
        <f>O623*H623</f>
        <v>0</v>
      </c>
      <c r="Q623" s="217">
        <v>0.0012999999999999999</v>
      </c>
      <c r="R623" s="217">
        <f>Q623*H623</f>
        <v>0.023399999999999997</v>
      </c>
      <c r="S623" s="217">
        <v>0</v>
      </c>
      <c r="T623" s="218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9" t="s">
        <v>290</v>
      </c>
      <c r="AT623" s="219" t="s">
        <v>160</v>
      </c>
      <c r="AU623" s="219" t="s">
        <v>84</v>
      </c>
      <c r="AY623" s="20" t="s">
        <v>158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20" t="s">
        <v>82</v>
      </c>
      <c r="BK623" s="220">
        <f>ROUND(I623*H623,2)</f>
        <v>0</v>
      </c>
      <c r="BL623" s="20" t="s">
        <v>290</v>
      </c>
      <c r="BM623" s="219" t="s">
        <v>2439</v>
      </c>
    </row>
    <row r="624" s="2" customFormat="1">
      <c r="A624" s="41"/>
      <c r="B624" s="42"/>
      <c r="C624" s="43"/>
      <c r="D624" s="221" t="s">
        <v>167</v>
      </c>
      <c r="E624" s="43"/>
      <c r="F624" s="222" t="s">
        <v>2438</v>
      </c>
      <c r="G624" s="43"/>
      <c r="H624" s="43"/>
      <c r="I624" s="223"/>
      <c r="J624" s="43"/>
      <c r="K624" s="43"/>
      <c r="L624" s="47"/>
      <c r="M624" s="224"/>
      <c r="N624" s="225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167</v>
      </c>
      <c r="AU624" s="20" t="s">
        <v>84</v>
      </c>
    </row>
    <row r="625" s="2" customFormat="1">
      <c r="A625" s="41"/>
      <c r="B625" s="42"/>
      <c r="C625" s="43"/>
      <c r="D625" s="226" t="s">
        <v>168</v>
      </c>
      <c r="E625" s="43"/>
      <c r="F625" s="227" t="s">
        <v>2440</v>
      </c>
      <c r="G625" s="43"/>
      <c r="H625" s="43"/>
      <c r="I625" s="223"/>
      <c r="J625" s="43"/>
      <c r="K625" s="43"/>
      <c r="L625" s="47"/>
      <c r="M625" s="224"/>
      <c r="N625" s="225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168</v>
      </c>
      <c r="AU625" s="20" t="s">
        <v>84</v>
      </c>
    </row>
    <row r="626" s="2" customFormat="1">
      <c r="A626" s="41"/>
      <c r="B626" s="42"/>
      <c r="C626" s="43"/>
      <c r="D626" s="221" t="s">
        <v>180</v>
      </c>
      <c r="E626" s="43"/>
      <c r="F626" s="260" t="s">
        <v>2335</v>
      </c>
      <c r="G626" s="43"/>
      <c r="H626" s="43"/>
      <c r="I626" s="223"/>
      <c r="J626" s="43"/>
      <c r="K626" s="43"/>
      <c r="L626" s="47"/>
      <c r="M626" s="224"/>
      <c r="N626" s="225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180</v>
      </c>
      <c r="AU626" s="20" t="s">
        <v>84</v>
      </c>
    </row>
    <row r="627" s="2" customFormat="1" ht="16.5" customHeight="1">
      <c r="A627" s="41"/>
      <c r="B627" s="42"/>
      <c r="C627" s="208" t="s">
        <v>1005</v>
      </c>
      <c r="D627" s="208" t="s">
        <v>160</v>
      </c>
      <c r="E627" s="209" t="s">
        <v>2441</v>
      </c>
      <c r="F627" s="210" t="s">
        <v>2442</v>
      </c>
      <c r="G627" s="211" t="s">
        <v>316</v>
      </c>
      <c r="H627" s="212">
        <v>4</v>
      </c>
      <c r="I627" s="213"/>
      <c r="J627" s="214">
        <f>ROUND(I627*H627,2)</f>
        <v>0</v>
      </c>
      <c r="K627" s="210" t="s">
        <v>164</v>
      </c>
      <c r="L627" s="47"/>
      <c r="M627" s="215" t="s">
        <v>19</v>
      </c>
      <c r="N627" s="216" t="s">
        <v>45</v>
      </c>
      <c r="O627" s="87"/>
      <c r="P627" s="217">
        <f>O627*H627</f>
        <v>0</v>
      </c>
      <c r="Q627" s="217">
        <v>0.00263</v>
      </c>
      <c r="R627" s="217">
        <f>Q627*H627</f>
        <v>0.01052</v>
      </c>
      <c r="S627" s="217">
        <v>0</v>
      </c>
      <c r="T627" s="218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19" t="s">
        <v>290</v>
      </c>
      <c r="AT627" s="219" t="s">
        <v>160</v>
      </c>
      <c r="AU627" s="219" t="s">
        <v>84</v>
      </c>
      <c r="AY627" s="20" t="s">
        <v>158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0" t="s">
        <v>82</v>
      </c>
      <c r="BK627" s="220">
        <f>ROUND(I627*H627,2)</f>
        <v>0</v>
      </c>
      <c r="BL627" s="20" t="s">
        <v>290</v>
      </c>
      <c r="BM627" s="219" t="s">
        <v>2443</v>
      </c>
    </row>
    <row r="628" s="2" customFormat="1">
      <c r="A628" s="41"/>
      <c r="B628" s="42"/>
      <c r="C628" s="43"/>
      <c r="D628" s="221" t="s">
        <v>167</v>
      </c>
      <c r="E628" s="43"/>
      <c r="F628" s="222" t="s">
        <v>2442</v>
      </c>
      <c r="G628" s="43"/>
      <c r="H628" s="43"/>
      <c r="I628" s="223"/>
      <c r="J628" s="43"/>
      <c r="K628" s="43"/>
      <c r="L628" s="47"/>
      <c r="M628" s="224"/>
      <c r="N628" s="225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167</v>
      </c>
      <c r="AU628" s="20" t="s">
        <v>84</v>
      </c>
    </row>
    <row r="629" s="2" customFormat="1">
      <c r="A629" s="41"/>
      <c r="B629" s="42"/>
      <c r="C629" s="43"/>
      <c r="D629" s="226" t="s">
        <v>168</v>
      </c>
      <c r="E629" s="43"/>
      <c r="F629" s="227" t="s">
        <v>2444</v>
      </c>
      <c r="G629" s="43"/>
      <c r="H629" s="43"/>
      <c r="I629" s="223"/>
      <c r="J629" s="43"/>
      <c r="K629" s="43"/>
      <c r="L629" s="47"/>
      <c r="M629" s="224"/>
      <c r="N629" s="225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168</v>
      </c>
      <c r="AU629" s="20" t="s">
        <v>84</v>
      </c>
    </row>
    <row r="630" s="2" customFormat="1">
      <c r="A630" s="41"/>
      <c r="B630" s="42"/>
      <c r="C630" s="43"/>
      <c r="D630" s="221" t="s">
        <v>180</v>
      </c>
      <c r="E630" s="43"/>
      <c r="F630" s="260" t="s">
        <v>2335</v>
      </c>
      <c r="G630" s="43"/>
      <c r="H630" s="43"/>
      <c r="I630" s="223"/>
      <c r="J630" s="43"/>
      <c r="K630" s="43"/>
      <c r="L630" s="47"/>
      <c r="M630" s="224"/>
      <c r="N630" s="225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180</v>
      </c>
      <c r="AU630" s="20" t="s">
        <v>84</v>
      </c>
    </row>
    <row r="631" s="2" customFormat="1" ht="33" customHeight="1">
      <c r="A631" s="41"/>
      <c r="B631" s="42"/>
      <c r="C631" s="208" t="s">
        <v>1011</v>
      </c>
      <c r="D631" s="208" t="s">
        <v>160</v>
      </c>
      <c r="E631" s="209" t="s">
        <v>2445</v>
      </c>
      <c r="F631" s="210" t="s">
        <v>2446</v>
      </c>
      <c r="G631" s="211" t="s">
        <v>316</v>
      </c>
      <c r="H631" s="212">
        <v>66</v>
      </c>
      <c r="I631" s="213"/>
      <c r="J631" s="214">
        <f>ROUND(I631*H631,2)</f>
        <v>0</v>
      </c>
      <c r="K631" s="210" t="s">
        <v>164</v>
      </c>
      <c r="L631" s="47"/>
      <c r="M631" s="215" t="s">
        <v>19</v>
      </c>
      <c r="N631" s="216" t="s">
        <v>45</v>
      </c>
      <c r="O631" s="87"/>
      <c r="P631" s="217">
        <f>O631*H631</f>
        <v>0</v>
      </c>
      <c r="Q631" s="217">
        <v>6.9999999999999994E-05</v>
      </c>
      <c r="R631" s="217">
        <f>Q631*H631</f>
        <v>0.00462</v>
      </c>
      <c r="S631" s="217">
        <v>0</v>
      </c>
      <c r="T631" s="218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9" t="s">
        <v>290</v>
      </c>
      <c r="AT631" s="219" t="s">
        <v>160</v>
      </c>
      <c r="AU631" s="219" t="s">
        <v>84</v>
      </c>
      <c r="AY631" s="20" t="s">
        <v>158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0" t="s">
        <v>82</v>
      </c>
      <c r="BK631" s="220">
        <f>ROUND(I631*H631,2)</f>
        <v>0</v>
      </c>
      <c r="BL631" s="20" t="s">
        <v>290</v>
      </c>
      <c r="BM631" s="219" t="s">
        <v>2447</v>
      </c>
    </row>
    <row r="632" s="2" customFormat="1">
      <c r="A632" s="41"/>
      <c r="B632" s="42"/>
      <c r="C632" s="43"/>
      <c r="D632" s="221" t="s">
        <v>167</v>
      </c>
      <c r="E632" s="43"/>
      <c r="F632" s="222" t="s">
        <v>2446</v>
      </c>
      <c r="G632" s="43"/>
      <c r="H632" s="43"/>
      <c r="I632" s="223"/>
      <c r="J632" s="43"/>
      <c r="K632" s="43"/>
      <c r="L632" s="47"/>
      <c r="M632" s="224"/>
      <c r="N632" s="225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167</v>
      </c>
      <c r="AU632" s="20" t="s">
        <v>84</v>
      </c>
    </row>
    <row r="633" s="2" customFormat="1">
      <c r="A633" s="41"/>
      <c r="B633" s="42"/>
      <c r="C633" s="43"/>
      <c r="D633" s="226" t="s">
        <v>168</v>
      </c>
      <c r="E633" s="43"/>
      <c r="F633" s="227" t="s">
        <v>2448</v>
      </c>
      <c r="G633" s="43"/>
      <c r="H633" s="43"/>
      <c r="I633" s="223"/>
      <c r="J633" s="43"/>
      <c r="K633" s="43"/>
      <c r="L633" s="47"/>
      <c r="M633" s="224"/>
      <c r="N633" s="225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168</v>
      </c>
      <c r="AU633" s="20" t="s">
        <v>84</v>
      </c>
    </row>
    <row r="634" s="2" customFormat="1" ht="33" customHeight="1">
      <c r="A634" s="41"/>
      <c r="B634" s="42"/>
      <c r="C634" s="208" t="s">
        <v>1016</v>
      </c>
      <c r="D634" s="208" t="s">
        <v>160</v>
      </c>
      <c r="E634" s="209" t="s">
        <v>2449</v>
      </c>
      <c r="F634" s="210" t="s">
        <v>2450</v>
      </c>
      <c r="G634" s="211" t="s">
        <v>316</v>
      </c>
      <c r="H634" s="212">
        <v>7</v>
      </c>
      <c r="I634" s="213"/>
      <c r="J634" s="214">
        <f>ROUND(I634*H634,2)</f>
        <v>0</v>
      </c>
      <c r="K634" s="210" t="s">
        <v>164</v>
      </c>
      <c r="L634" s="47"/>
      <c r="M634" s="215" t="s">
        <v>19</v>
      </c>
      <c r="N634" s="216" t="s">
        <v>45</v>
      </c>
      <c r="O634" s="87"/>
      <c r="P634" s="217">
        <f>O634*H634</f>
        <v>0</v>
      </c>
      <c r="Q634" s="217">
        <v>0.00012</v>
      </c>
      <c r="R634" s="217">
        <f>Q634*H634</f>
        <v>0.00084000000000000003</v>
      </c>
      <c r="S634" s="217">
        <v>0</v>
      </c>
      <c r="T634" s="218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19" t="s">
        <v>290</v>
      </c>
      <c r="AT634" s="219" t="s">
        <v>160</v>
      </c>
      <c r="AU634" s="219" t="s">
        <v>84</v>
      </c>
      <c r="AY634" s="20" t="s">
        <v>158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0" t="s">
        <v>82</v>
      </c>
      <c r="BK634" s="220">
        <f>ROUND(I634*H634,2)</f>
        <v>0</v>
      </c>
      <c r="BL634" s="20" t="s">
        <v>290</v>
      </c>
      <c r="BM634" s="219" t="s">
        <v>2451</v>
      </c>
    </row>
    <row r="635" s="2" customFormat="1">
      <c r="A635" s="41"/>
      <c r="B635" s="42"/>
      <c r="C635" s="43"/>
      <c r="D635" s="221" t="s">
        <v>167</v>
      </c>
      <c r="E635" s="43"/>
      <c r="F635" s="222" t="s">
        <v>2450</v>
      </c>
      <c r="G635" s="43"/>
      <c r="H635" s="43"/>
      <c r="I635" s="223"/>
      <c r="J635" s="43"/>
      <c r="K635" s="43"/>
      <c r="L635" s="47"/>
      <c r="M635" s="224"/>
      <c r="N635" s="225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167</v>
      </c>
      <c r="AU635" s="20" t="s">
        <v>84</v>
      </c>
    </row>
    <row r="636" s="2" customFormat="1">
      <c r="A636" s="41"/>
      <c r="B636" s="42"/>
      <c r="C636" s="43"/>
      <c r="D636" s="226" t="s">
        <v>168</v>
      </c>
      <c r="E636" s="43"/>
      <c r="F636" s="227" t="s">
        <v>2452</v>
      </c>
      <c r="G636" s="43"/>
      <c r="H636" s="43"/>
      <c r="I636" s="223"/>
      <c r="J636" s="43"/>
      <c r="K636" s="43"/>
      <c r="L636" s="47"/>
      <c r="M636" s="224"/>
      <c r="N636" s="225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168</v>
      </c>
      <c r="AU636" s="20" t="s">
        <v>84</v>
      </c>
    </row>
    <row r="637" s="2" customFormat="1" ht="16.5" customHeight="1">
      <c r="A637" s="41"/>
      <c r="B637" s="42"/>
      <c r="C637" s="208" t="s">
        <v>1021</v>
      </c>
      <c r="D637" s="208" t="s">
        <v>160</v>
      </c>
      <c r="E637" s="209" t="s">
        <v>2453</v>
      </c>
      <c r="F637" s="210" t="s">
        <v>2454</v>
      </c>
      <c r="G637" s="211" t="s">
        <v>316</v>
      </c>
      <c r="H637" s="212">
        <v>11</v>
      </c>
      <c r="I637" s="213"/>
      <c r="J637" s="214">
        <f>ROUND(I637*H637,2)</f>
        <v>0</v>
      </c>
      <c r="K637" s="210" t="s">
        <v>164</v>
      </c>
      <c r="L637" s="47"/>
      <c r="M637" s="215" t="s">
        <v>19</v>
      </c>
      <c r="N637" s="216" t="s">
        <v>45</v>
      </c>
      <c r="O637" s="87"/>
      <c r="P637" s="217">
        <f>O637*H637</f>
        <v>0</v>
      </c>
      <c r="Q637" s="217">
        <v>0.0019200000000000001</v>
      </c>
      <c r="R637" s="217">
        <f>Q637*H637</f>
        <v>0.02112</v>
      </c>
      <c r="S637" s="217">
        <v>0</v>
      </c>
      <c r="T637" s="218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9" t="s">
        <v>290</v>
      </c>
      <c r="AT637" s="219" t="s">
        <v>160</v>
      </c>
      <c r="AU637" s="219" t="s">
        <v>84</v>
      </c>
      <c r="AY637" s="20" t="s">
        <v>158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82</v>
      </c>
      <c r="BK637" s="220">
        <f>ROUND(I637*H637,2)</f>
        <v>0</v>
      </c>
      <c r="BL637" s="20" t="s">
        <v>290</v>
      </c>
      <c r="BM637" s="219" t="s">
        <v>2455</v>
      </c>
    </row>
    <row r="638" s="2" customFormat="1">
      <c r="A638" s="41"/>
      <c r="B638" s="42"/>
      <c r="C638" s="43"/>
      <c r="D638" s="221" t="s">
        <v>167</v>
      </c>
      <c r="E638" s="43"/>
      <c r="F638" s="222" t="s">
        <v>2454</v>
      </c>
      <c r="G638" s="43"/>
      <c r="H638" s="43"/>
      <c r="I638" s="223"/>
      <c r="J638" s="43"/>
      <c r="K638" s="43"/>
      <c r="L638" s="47"/>
      <c r="M638" s="224"/>
      <c r="N638" s="225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167</v>
      </c>
      <c r="AU638" s="20" t="s">
        <v>84</v>
      </c>
    </row>
    <row r="639" s="2" customFormat="1">
      <c r="A639" s="41"/>
      <c r="B639" s="42"/>
      <c r="C639" s="43"/>
      <c r="D639" s="226" t="s">
        <v>168</v>
      </c>
      <c r="E639" s="43"/>
      <c r="F639" s="227" t="s">
        <v>2456</v>
      </c>
      <c r="G639" s="43"/>
      <c r="H639" s="43"/>
      <c r="I639" s="223"/>
      <c r="J639" s="43"/>
      <c r="K639" s="43"/>
      <c r="L639" s="47"/>
      <c r="M639" s="224"/>
      <c r="N639" s="225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168</v>
      </c>
      <c r="AU639" s="20" t="s">
        <v>84</v>
      </c>
    </row>
    <row r="640" s="2" customFormat="1" ht="16.5" customHeight="1">
      <c r="A640" s="41"/>
      <c r="B640" s="42"/>
      <c r="C640" s="208" t="s">
        <v>1028</v>
      </c>
      <c r="D640" s="208" t="s">
        <v>160</v>
      </c>
      <c r="E640" s="209" t="s">
        <v>2457</v>
      </c>
      <c r="F640" s="210" t="s">
        <v>2458</v>
      </c>
      <c r="G640" s="211" t="s">
        <v>316</v>
      </c>
      <c r="H640" s="212">
        <v>10</v>
      </c>
      <c r="I640" s="213"/>
      <c r="J640" s="214">
        <f>ROUND(I640*H640,2)</f>
        <v>0</v>
      </c>
      <c r="K640" s="210" t="s">
        <v>164</v>
      </c>
      <c r="L640" s="47"/>
      <c r="M640" s="215" t="s">
        <v>19</v>
      </c>
      <c r="N640" s="216" t="s">
        <v>45</v>
      </c>
      <c r="O640" s="87"/>
      <c r="P640" s="217">
        <f>O640*H640</f>
        <v>0</v>
      </c>
      <c r="Q640" s="217">
        <v>0.0024199999999999998</v>
      </c>
      <c r="R640" s="217">
        <f>Q640*H640</f>
        <v>0.024199999999999999</v>
      </c>
      <c r="S640" s="217">
        <v>0</v>
      </c>
      <c r="T640" s="218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19" t="s">
        <v>290</v>
      </c>
      <c r="AT640" s="219" t="s">
        <v>160</v>
      </c>
      <c r="AU640" s="219" t="s">
        <v>84</v>
      </c>
      <c r="AY640" s="20" t="s">
        <v>158</v>
      </c>
      <c r="BE640" s="220">
        <f>IF(N640="základní",J640,0)</f>
        <v>0</v>
      </c>
      <c r="BF640" s="220">
        <f>IF(N640="snížená",J640,0)</f>
        <v>0</v>
      </c>
      <c r="BG640" s="220">
        <f>IF(N640="zákl. přenesená",J640,0)</f>
        <v>0</v>
      </c>
      <c r="BH640" s="220">
        <f>IF(N640="sníž. přenesená",J640,0)</f>
        <v>0</v>
      </c>
      <c r="BI640" s="220">
        <f>IF(N640="nulová",J640,0)</f>
        <v>0</v>
      </c>
      <c r="BJ640" s="20" t="s">
        <v>82</v>
      </c>
      <c r="BK640" s="220">
        <f>ROUND(I640*H640,2)</f>
        <v>0</v>
      </c>
      <c r="BL640" s="20" t="s">
        <v>290</v>
      </c>
      <c r="BM640" s="219" t="s">
        <v>2459</v>
      </c>
    </row>
    <row r="641" s="2" customFormat="1">
      <c r="A641" s="41"/>
      <c r="B641" s="42"/>
      <c r="C641" s="43"/>
      <c r="D641" s="221" t="s">
        <v>167</v>
      </c>
      <c r="E641" s="43"/>
      <c r="F641" s="222" t="s">
        <v>2458</v>
      </c>
      <c r="G641" s="43"/>
      <c r="H641" s="43"/>
      <c r="I641" s="223"/>
      <c r="J641" s="43"/>
      <c r="K641" s="43"/>
      <c r="L641" s="47"/>
      <c r="M641" s="224"/>
      <c r="N641" s="225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167</v>
      </c>
      <c r="AU641" s="20" t="s">
        <v>84</v>
      </c>
    </row>
    <row r="642" s="2" customFormat="1">
      <c r="A642" s="41"/>
      <c r="B642" s="42"/>
      <c r="C642" s="43"/>
      <c r="D642" s="226" t="s">
        <v>168</v>
      </c>
      <c r="E642" s="43"/>
      <c r="F642" s="227" t="s">
        <v>2460</v>
      </c>
      <c r="G642" s="43"/>
      <c r="H642" s="43"/>
      <c r="I642" s="223"/>
      <c r="J642" s="43"/>
      <c r="K642" s="43"/>
      <c r="L642" s="47"/>
      <c r="M642" s="224"/>
      <c r="N642" s="225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168</v>
      </c>
      <c r="AU642" s="20" t="s">
        <v>84</v>
      </c>
    </row>
    <row r="643" s="2" customFormat="1" ht="16.5" customHeight="1">
      <c r="A643" s="41"/>
      <c r="B643" s="42"/>
      <c r="C643" s="208" t="s">
        <v>1033</v>
      </c>
      <c r="D643" s="208" t="s">
        <v>160</v>
      </c>
      <c r="E643" s="209" t="s">
        <v>2461</v>
      </c>
      <c r="F643" s="210" t="s">
        <v>2462</v>
      </c>
      <c r="G643" s="211" t="s">
        <v>387</v>
      </c>
      <c r="H643" s="212">
        <v>12</v>
      </c>
      <c r="I643" s="213"/>
      <c r="J643" s="214">
        <f>ROUND(I643*H643,2)</f>
        <v>0</v>
      </c>
      <c r="K643" s="210" t="s">
        <v>164</v>
      </c>
      <c r="L643" s="47"/>
      <c r="M643" s="215" t="s">
        <v>19</v>
      </c>
      <c r="N643" s="216" t="s">
        <v>45</v>
      </c>
      <c r="O643" s="87"/>
      <c r="P643" s="217">
        <f>O643*H643</f>
        <v>0</v>
      </c>
      <c r="Q643" s="217">
        <v>0</v>
      </c>
      <c r="R643" s="217">
        <f>Q643*H643</f>
        <v>0</v>
      </c>
      <c r="S643" s="217">
        <v>0</v>
      </c>
      <c r="T643" s="218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9" t="s">
        <v>290</v>
      </c>
      <c r="AT643" s="219" t="s">
        <v>160</v>
      </c>
      <c r="AU643" s="219" t="s">
        <v>84</v>
      </c>
      <c r="AY643" s="20" t="s">
        <v>158</v>
      </c>
      <c r="BE643" s="220">
        <f>IF(N643="základní",J643,0)</f>
        <v>0</v>
      </c>
      <c r="BF643" s="220">
        <f>IF(N643="snížená",J643,0)</f>
        <v>0</v>
      </c>
      <c r="BG643" s="220">
        <f>IF(N643="zákl. přenesená",J643,0)</f>
        <v>0</v>
      </c>
      <c r="BH643" s="220">
        <f>IF(N643="sníž. přenesená",J643,0)</f>
        <v>0</v>
      </c>
      <c r="BI643" s="220">
        <f>IF(N643="nulová",J643,0)</f>
        <v>0</v>
      </c>
      <c r="BJ643" s="20" t="s">
        <v>82</v>
      </c>
      <c r="BK643" s="220">
        <f>ROUND(I643*H643,2)</f>
        <v>0</v>
      </c>
      <c r="BL643" s="20" t="s">
        <v>290</v>
      </c>
      <c r="BM643" s="219" t="s">
        <v>2463</v>
      </c>
    </row>
    <row r="644" s="2" customFormat="1">
      <c r="A644" s="41"/>
      <c r="B644" s="42"/>
      <c r="C644" s="43"/>
      <c r="D644" s="221" t="s">
        <v>167</v>
      </c>
      <c r="E644" s="43"/>
      <c r="F644" s="222" t="s">
        <v>2462</v>
      </c>
      <c r="G644" s="43"/>
      <c r="H644" s="43"/>
      <c r="I644" s="223"/>
      <c r="J644" s="43"/>
      <c r="K644" s="43"/>
      <c r="L644" s="47"/>
      <c r="M644" s="224"/>
      <c r="N644" s="225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167</v>
      </c>
      <c r="AU644" s="20" t="s">
        <v>84</v>
      </c>
    </row>
    <row r="645" s="2" customFormat="1">
      <c r="A645" s="41"/>
      <c r="B645" s="42"/>
      <c r="C645" s="43"/>
      <c r="D645" s="226" t="s">
        <v>168</v>
      </c>
      <c r="E645" s="43"/>
      <c r="F645" s="227" t="s">
        <v>2464</v>
      </c>
      <c r="G645" s="43"/>
      <c r="H645" s="43"/>
      <c r="I645" s="223"/>
      <c r="J645" s="43"/>
      <c r="K645" s="43"/>
      <c r="L645" s="47"/>
      <c r="M645" s="224"/>
      <c r="N645" s="225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168</v>
      </c>
      <c r="AU645" s="20" t="s">
        <v>84</v>
      </c>
    </row>
    <row r="646" s="2" customFormat="1" ht="16.5" customHeight="1">
      <c r="A646" s="41"/>
      <c r="B646" s="42"/>
      <c r="C646" s="208" t="s">
        <v>1038</v>
      </c>
      <c r="D646" s="208" t="s">
        <v>160</v>
      </c>
      <c r="E646" s="209" t="s">
        <v>2465</v>
      </c>
      <c r="F646" s="210" t="s">
        <v>2466</v>
      </c>
      <c r="G646" s="211" t="s">
        <v>387</v>
      </c>
      <c r="H646" s="212">
        <v>3</v>
      </c>
      <c r="I646" s="213"/>
      <c r="J646" s="214">
        <f>ROUND(I646*H646,2)</f>
        <v>0</v>
      </c>
      <c r="K646" s="210" t="s">
        <v>164</v>
      </c>
      <c r="L646" s="47"/>
      <c r="M646" s="215" t="s">
        <v>19</v>
      </c>
      <c r="N646" s="216" t="s">
        <v>45</v>
      </c>
      <c r="O646" s="87"/>
      <c r="P646" s="217">
        <f>O646*H646</f>
        <v>0</v>
      </c>
      <c r="Q646" s="217">
        <v>0.00034000000000000002</v>
      </c>
      <c r="R646" s="217">
        <f>Q646*H646</f>
        <v>0.0010200000000000001</v>
      </c>
      <c r="S646" s="217">
        <v>0</v>
      </c>
      <c r="T646" s="218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19" t="s">
        <v>290</v>
      </c>
      <c r="AT646" s="219" t="s">
        <v>160</v>
      </c>
      <c r="AU646" s="219" t="s">
        <v>84</v>
      </c>
      <c r="AY646" s="20" t="s">
        <v>158</v>
      </c>
      <c r="BE646" s="220">
        <f>IF(N646="základní",J646,0)</f>
        <v>0</v>
      </c>
      <c r="BF646" s="220">
        <f>IF(N646="snížená",J646,0)</f>
        <v>0</v>
      </c>
      <c r="BG646" s="220">
        <f>IF(N646="zákl. přenesená",J646,0)</f>
        <v>0</v>
      </c>
      <c r="BH646" s="220">
        <f>IF(N646="sníž. přenesená",J646,0)</f>
        <v>0</v>
      </c>
      <c r="BI646" s="220">
        <f>IF(N646="nulová",J646,0)</f>
        <v>0</v>
      </c>
      <c r="BJ646" s="20" t="s">
        <v>82</v>
      </c>
      <c r="BK646" s="220">
        <f>ROUND(I646*H646,2)</f>
        <v>0</v>
      </c>
      <c r="BL646" s="20" t="s">
        <v>290</v>
      </c>
      <c r="BM646" s="219" t="s">
        <v>2467</v>
      </c>
    </row>
    <row r="647" s="2" customFormat="1">
      <c r="A647" s="41"/>
      <c r="B647" s="42"/>
      <c r="C647" s="43"/>
      <c r="D647" s="221" t="s">
        <v>167</v>
      </c>
      <c r="E647" s="43"/>
      <c r="F647" s="222" t="s">
        <v>2466</v>
      </c>
      <c r="G647" s="43"/>
      <c r="H647" s="43"/>
      <c r="I647" s="223"/>
      <c r="J647" s="43"/>
      <c r="K647" s="43"/>
      <c r="L647" s="47"/>
      <c r="M647" s="224"/>
      <c r="N647" s="225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167</v>
      </c>
      <c r="AU647" s="20" t="s">
        <v>84</v>
      </c>
    </row>
    <row r="648" s="2" customFormat="1">
      <c r="A648" s="41"/>
      <c r="B648" s="42"/>
      <c r="C648" s="43"/>
      <c r="D648" s="226" t="s">
        <v>168</v>
      </c>
      <c r="E648" s="43"/>
      <c r="F648" s="227" t="s">
        <v>2468</v>
      </c>
      <c r="G648" s="43"/>
      <c r="H648" s="43"/>
      <c r="I648" s="223"/>
      <c r="J648" s="43"/>
      <c r="K648" s="43"/>
      <c r="L648" s="47"/>
      <c r="M648" s="224"/>
      <c r="N648" s="225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168</v>
      </c>
      <c r="AU648" s="20" t="s">
        <v>84</v>
      </c>
    </row>
    <row r="649" s="2" customFormat="1" ht="16.5" customHeight="1">
      <c r="A649" s="41"/>
      <c r="B649" s="42"/>
      <c r="C649" s="208" t="s">
        <v>1043</v>
      </c>
      <c r="D649" s="208" t="s">
        <v>160</v>
      </c>
      <c r="E649" s="209" t="s">
        <v>2469</v>
      </c>
      <c r="F649" s="210" t="s">
        <v>2470</v>
      </c>
      <c r="G649" s="211" t="s">
        <v>387</v>
      </c>
      <c r="H649" s="212">
        <v>1</v>
      </c>
      <c r="I649" s="213"/>
      <c r="J649" s="214">
        <f>ROUND(I649*H649,2)</f>
        <v>0</v>
      </c>
      <c r="K649" s="210" t="s">
        <v>164</v>
      </c>
      <c r="L649" s="47"/>
      <c r="M649" s="215" t="s">
        <v>19</v>
      </c>
      <c r="N649" s="216" t="s">
        <v>45</v>
      </c>
      <c r="O649" s="87"/>
      <c r="P649" s="217">
        <f>O649*H649</f>
        <v>0</v>
      </c>
      <c r="Q649" s="217">
        <v>0.00050000000000000001</v>
      </c>
      <c r="R649" s="217">
        <f>Q649*H649</f>
        <v>0.00050000000000000001</v>
      </c>
      <c r="S649" s="217">
        <v>0</v>
      </c>
      <c r="T649" s="218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9" t="s">
        <v>290</v>
      </c>
      <c r="AT649" s="219" t="s">
        <v>160</v>
      </c>
      <c r="AU649" s="219" t="s">
        <v>84</v>
      </c>
      <c r="AY649" s="20" t="s">
        <v>158</v>
      </c>
      <c r="BE649" s="220">
        <f>IF(N649="základní",J649,0)</f>
        <v>0</v>
      </c>
      <c r="BF649" s="220">
        <f>IF(N649="snížená",J649,0)</f>
        <v>0</v>
      </c>
      <c r="BG649" s="220">
        <f>IF(N649="zákl. přenesená",J649,0)</f>
        <v>0</v>
      </c>
      <c r="BH649" s="220">
        <f>IF(N649="sníž. přenesená",J649,0)</f>
        <v>0</v>
      </c>
      <c r="BI649" s="220">
        <f>IF(N649="nulová",J649,0)</f>
        <v>0</v>
      </c>
      <c r="BJ649" s="20" t="s">
        <v>82</v>
      </c>
      <c r="BK649" s="220">
        <f>ROUND(I649*H649,2)</f>
        <v>0</v>
      </c>
      <c r="BL649" s="20" t="s">
        <v>290</v>
      </c>
      <c r="BM649" s="219" t="s">
        <v>2471</v>
      </c>
    </row>
    <row r="650" s="2" customFormat="1">
      <c r="A650" s="41"/>
      <c r="B650" s="42"/>
      <c r="C650" s="43"/>
      <c r="D650" s="221" t="s">
        <v>167</v>
      </c>
      <c r="E650" s="43"/>
      <c r="F650" s="222" t="s">
        <v>2470</v>
      </c>
      <c r="G650" s="43"/>
      <c r="H650" s="43"/>
      <c r="I650" s="223"/>
      <c r="J650" s="43"/>
      <c r="K650" s="43"/>
      <c r="L650" s="47"/>
      <c r="M650" s="224"/>
      <c r="N650" s="225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167</v>
      </c>
      <c r="AU650" s="20" t="s">
        <v>84</v>
      </c>
    </row>
    <row r="651" s="2" customFormat="1">
      <c r="A651" s="41"/>
      <c r="B651" s="42"/>
      <c r="C651" s="43"/>
      <c r="D651" s="226" t="s">
        <v>168</v>
      </c>
      <c r="E651" s="43"/>
      <c r="F651" s="227" t="s">
        <v>2472</v>
      </c>
      <c r="G651" s="43"/>
      <c r="H651" s="43"/>
      <c r="I651" s="223"/>
      <c r="J651" s="43"/>
      <c r="K651" s="43"/>
      <c r="L651" s="47"/>
      <c r="M651" s="224"/>
      <c r="N651" s="225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168</v>
      </c>
      <c r="AU651" s="20" t="s">
        <v>84</v>
      </c>
    </row>
    <row r="652" s="2" customFormat="1" ht="24.15" customHeight="1">
      <c r="A652" s="41"/>
      <c r="B652" s="42"/>
      <c r="C652" s="208" t="s">
        <v>1048</v>
      </c>
      <c r="D652" s="208" t="s">
        <v>160</v>
      </c>
      <c r="E652" s="209" t="s">
        <v>2473</v>
      </c>
      <c r="F652" s="210" t="s">
        <v>2474</v>
      </c>
      <c r="G652" s="211" t="s">
        <v>316</v>
      </c>
      <c r="H652" s="212">
        <v>73</v>
      </c>
      <c r="I652" s="213"/>
      <c r="J652" s="214">
        <f>ROUND(I652*H652,2)</f>
        <v>0</v>
      </c>
      <c r="K652" s="210" t="s">
        <v>164</v>
      </c>
      <c r="L652" s="47"/>
      <c r="M652" s="215" t="s">
        <v>19</v>
      </c>
      <c r="N652" s="216" t="s">
        <v>45</v>
      </c>
      <c r="O652" s="87"/>
      <c r="P652" s="217">
        <f>O652*H652</f>
        <v>0</v>
      </c>
      <c r="Q652" s="217">
        <v>0.00019000000000000001</v>
      </c>
      <c r="R652" s="217">
        <f>Q652*H652</f>
        <v>0.01387</v>
      </c>
      <c r="S652" s="217">
        <v>0</v>
      </c>
      <c r="T652" s="218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9" t="s">
        <v>290</v>
      </c>
      <c r="AT652" s="219" t="s">
        <v>160</v>
      </c>
      <c r="AU652" s="219" t="s">
        <v>84</v>
      </c>
      <c r="AY652" s="20" t="s">
        <v>158</v>
      </c>
      <c r="BE652" s="220">
        <f>IF(N652="základní",J652,0)</f>
        <v>0</v>
      </c>
      <c r="BF652" s="220">
        <f>IF(N652="snížená",J652,0)</f>
        <v>0</v>
      </c>
      <c r="BG652" s="220">
        <f>IF(N652="zákl. přenesená",J652,0)</f>
        <v>0</v>
      </c>
      <c r="BH652" s="220">
        <f>IF(N652="sníž. přenesená",J652,0)</f>
        <v>0</v>
      </c>
      <c r="BI652" s="220">
        <f>IF(N652="nulová",J652,0)</f>
        <v>0</v>
      </c>
      <c r="BJ652" s="20" t="s">
        <v>82</v>
      </c>
      <c r="BK652" s="220">
        <f>ROUND(I652*H652,2)</f>
        <v>0</v>
      </c>
      <c r="BL652" s="20" t="s">
        <v>290</v>
      </c>
      <c r="BM652" s="219" t="s">
        <v>2475</v>
      </c>
    </row>
    <row r="653" s="2" customFormat="1">
      <c r="A653" s="41"/>
      <c r="B653" s="42"/>
      <c r="C653" s="43"/>
      <c r="D653" s="221" t="s">
        <v>167</v>
      </c>
      <c r="E653" s="43"/>
      <c r="F653" s="222" t="s">
        <v>2474</v>
      </c>
      <c r="G653" s="43"/>
      <c r="H653" s="43"/>
      <c r="I653" s="223"/>
      <c r="J653" s="43"/>
      <c r="K653" s="43"/>
      <c r="L653" s="47"/>
      <c r="M653" s="224"/>
      <c r="N653" s="225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167</v>
      </c>
      <c r="AU653" s="20" t="s">
        <v>84</v>
      </c>
    </row>
    <row r="654" s="2" customFormat="1">
      <c r="A654" s="41"/>
      <c r="B654" s="42"/>
      <c r="C654" s="43"/>
      <c r="D654" s="226" t="s">
        <v>168</v>
      </c>
      <c r="E654" s="43"/>
      <c r="F654" s="227" t="s">
        <v>2476</v>
      </c>
      <c r="G654" s="43"/>
      <c r="H654" s="43"/>
      <c r="I654" s="223"/>
      <c r="J654" s="43"/>
      <c r="K654" s="43"/>
      <c r="L654" s="47"/>
      <c r="M654" s="224"/>
      <c r="N654" s="225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168</v>
      </c>
      <c r="AU654" s="20" t="s">
        <v>84</v>
      </c>
    </row>
    <row r="655" s="2" customFormat="1" ht="21.75" customHeight="1">
      <c r="A655" s="41"/>
      <c r="B655" s="42"/>
      <c r="C655" s="208" t="s">
        <v>1053</v>
      </c>
      <c r="D655" s="208" t="s">
        <v>160</v>
      </c>
      <c r="E655" s="209" t="s">
        <v>2477</v>
      </c>
      <c r="F655" s="210" t="s">
        <v>2478</v>
      </c>
      <c r="G655" s="211" t="s">
        <v>316</v>
      </c>
      <c r="H655" s="212">
        <v>73</v>
      </c>
      <c r="I655" s="213"/>
      <c r="J655" s="214">
        <f>ROUND(I655*H655,2)</f>
        <v>0</v>
      </c>
      <c r="K655" s="210" t="s">
        <v>164</v>
      </c>
      <c r="L655" s="47"/>
      <c r="M655" s="215" t="s">
        <v>19</v>
      </c>
      <c r="N655" s="216" t="s">
        <v>45</v>
      </c>
      <c r="O655" s="87"/>
      <c r="P655" s="217">
        <f>O655*H655</f>
        <v>0</v>
      </c>
      <c r="Q655" s="217">
        <v>1.0000000000000001E-05</v>
      </c>
      <c r="R655" s="217">
        <f>Q655*H655</f>
        <v>0.00073000000000000007</v>
      </c>
      <c r="S655" s="217">
        <v>0</v>
      </c>
      <c r="T655" s="218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9" t="s">
        <v>290</v>
      </c>
      <c r="AT655" s="219" t="s">
        <v>160</v>
      </c>
      <c r="AU655" s="219" t="s">
        <v>84</v>
      </c>
      <c r="AY655" s="20" t="s">
        <v>158</v>
      </c>
      <c r="BE655" s="220">
        <f>IF(N655="základní",J655,0)</f>
        <v>0</v>
      </c>
      <c r="BF655" s="220">
        <f>IF(N655="snížená",J655,0)</f>
        <v>0</v>
      </c>
      <c r="BG655" s="220">
        <f>IF(N655="zákl. přenesená",J655,0)</f>
        <v>0</v>
      </c>
      <c r="BH655" s="220">
        <f>IF(N655="sníž. přenesená",J655,0)</f>
        <v>0</v>
      </c>
      <c r="BI655" s="220">
        <f>IF(N655="nulová",J655,0)</f>
        <v>0</v>
      </c>
      <c r="BJ655" s="20" t="s">
        <v>82</v>
      </c>
      <c r="BK655" s="220">
        <f>ROUND(I655*H655,2)</f>
        <v>0</v>
      </c>
      <c r="BL655" s="20" t="s">
        <v>290</v>
      </c>
      <c r="BM655" s="219" t="s">
        <v>2479</v>
      </c>
    </row>
    <row r="656" s="2" customFormat="1">
      <c r="A656" s="41"/>
      <c r="B656" s="42"/>
      <c r="C656" s="43"/>
      <c r="D656" s="221" t="s">
        <v>167</v>
      </c>
      <c r="E656" s="43"/>
      <c r="F656" s="222" t="s">
        <v>2478</v>
      </c>
      <c r="G656" s="43"/>
      <c r="H656" s="43"/>
      <c r="I656" s="223"/>
      <c r="J656" s="43"/>
      <c r="K656" s="43"/>
      <c r="L656" s="47"/>
      <c r="M656" s="224"/>
      <c r="N656" s="225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167</v>
      </c>
      <c r="AU656" s="20" t="s">
        <v>84</v>
      </c>
    </row>
    <row r="657" s="2" customFormat="1">
      <c r="A657" s="41"/>
      <c r="B657" s="42"/>
      <c r="C657" s="43"/>
      <c r="D657" s="226" t="s">
        <v>168</v>
      </c>
      <c r="E657" s="43"/>
      <c r="F657" s="227" t="s">
        <v>2480</v>
      </c>
      <c r="G657" s="43"/>
      <c r="H657" s="43"/>
      <c r="I657" s="223"/>
      <c r="J657" s="43"/>
      <c r="K657" s="43"/>
      <c r="L657" s="47"/>
      <c r="M657" s="224"/>
      <c r="N657" s="225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168</v>
      </c>
      <c r="AU657" s="20" t="s">
        <v>84</v>
      </c>
    </row>
    <row r="658" s="2" customFormat="1" ht="21.75" customHeight="1">
      <c r="A658" s="41"/>
      <c r="B658" s="42"/>
      <c r="C658" s="208" t="s">
        <v>1058</v>
      </c>
      <c r="D658" s="208" t="s">
        <v>160</v>
      </c>
      <c r="E658" s="209" t="s">
        <v>2481</v>
      </c>
      <c r="F658" s="210" t="s">
        <v>2482</v>
      </c>
      <c r="G658" s="211" t="s">
        <v>1692</v>
      </c>
      <c r="H658" s="212">
        <v>1</v>
      </c>
      <c r="I658" s="213"/>
      <c r="J658" s="214">
        <f>ROUND(I658*H658,2)</f>
        <v>0</v>
      </c>
      <c r="K658" s="210" t="s">
        <v>247</v>
      </c>
      <c r="L658" s="47"/>
      <c r="M658" s="215" t="s">
        <v>19</v>
      </c>
      <c r="N658" s="216" t="s">
        <v>45</v>
      </c>
      <c r="O658" s="87"/>
      <c r="P658" s="217">
        <f>O658*H658</f>
        <v>0</v>
      </c>
      <c r="Q658" s="217">
        <v>0</v>
      </c>
      <c r="R658" s="217">
        <f>Q658*H658</f>
        <v>0</v>
      </c>
      <c r="S658" s="217">
        <v>0</v>
      </c>
      <c r="T658" s="218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9" t="s">
        <v>290</v>
      </c>
      <c r="AT658" s="219" t="s">
        <v>160</v>
      </c>
      <c r="AU658" s="219" t="s">
        <v>84</v>
      </c>
      <c r="AY658" s="20" t="s">
        <v>158</v>
      </c>
      <c r="BE658" s="220">
        <f>IF(N658="základní",J658,0)</f>
        <v>0</v>
      </c>
      <c r="BF658" s="220">
        <f>IF(N658="snížená",J658,0)</f>
        <v>0</v>
      </c>
      <c r="BG658" s="220">
        <f>IF(N658="zákl. přenesená",J658,0)</f>
        <v>0</v>
      </c>
      <c r="BH658" s="220">
        <f>IF(N658="sníž. přenesená",J658,0)</f>
        <v>0</v>
      </c>
      <c r="BI658" s="220">
        <f>IF(N658="nulová",J658,0)</f>
        <v>0</v>
      </c>
      <c r="BJ658" s="20" t="s">
        <v>82</v>
      </c>
      <c r="BK658" s="220">
        <f>ROUND(I658*H658,2)</f>
        <v>0</v>
      </c>
      <c r="BL658" s="20" t="s">
        <v>290</v>
      </c>
      <c r="BM658" s="219" t="s">
        <v>2483</v>
      </c>
    </row>
    <row r="659" s="2" customFormat="1">
      <c r="A659" s="41"/>
      <c r="B659" s="42"/>
      <c r="C659" s="43"/>
      <c r="D659" s="221" t="s">
        <v>167</v>
      </c>
      <c r="E659" s="43"/>
      <c r="F659" s="222" t="s">
        <v>2482</v>
      </c>
      <c r="G659" s="43"/>
      <c r="H659" s="43"/>
      <c r="I659" s="223"/>
      <c r="J659" s="43"/>
      <c r="K659" s="43"/>
      <c r="L659" s="47"/>
      <c r="M659" s="224"/>
      <c r="N659" s="225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167</v>
      </c>
      <c r="AU659" s="20" t="s">
        <v>84</v>
      </c>
    </row>
    <row r="660" s="2" customFormat="1" ht="16.5" customHeight="1">
      <c r="A660" s="41"/>
      <c r="B660" s="42"/>
      <c r="C660" s="208" t="s">
        <v>1062</v>
      </c>
      <c r="D660" s="208" t="s">
        <v>160</v>
      </c>
      <c r="E660" s="209" t="s">
        <v>2484</v>
      </c>
      <c r="F660" s="210" t="s">
        <v>2485</v>
      </c>
      <c r="G660" s="211" t="s">
        <v>1692</v>
      </c>
      <c r="H660" s="212">
        <v>1</v>
      </c>
      <c r="I660" s="213"/>
      <c r="J660" s="214">
        <f>ROUND(I660*H660,2)</f>
        <v>0</v>
      </c>
      <c r="K660" s="210" t="s">
        <v>247</v>
      </c>
      <c r="L660" s="47"/>
      <c r="M660" s="215" t="s">
        <v>19</v>
      </c>
      <c r="N660" s="216" t="s">
        <v>45</v>
      </c>
      <c r="O660" s="87"/>
      <c r="P660" s="217">
        <f>O660*H660</f>
        <v>0</v>
      </c>
      <c r="Q660" s="217">
        <v>0</v>
      </c>
      <c r="R660" s="217">
        <f>Q660*H660</f>
        <v>0</v>
      </c>
      <c r="S660" s="217">
        <v>0</v>
      </c>
      <c r="T660" s="218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19" t="s">
        <v>290</v>
      </c>
      <c r="AT660" s="219" t="s">
        <v>160</v>
      </c>
      <c r="AU660" s="219" t="s">
        <v>84</v>
      </c>
      <c r="AY660" s="20" t="s">
        <v>158</v>
      </c>
      <c r="BE660" s="220">
        <f>IF(N660="základní",J660,0)</f>
        <v>0</v>
      </c>
      <c r="BF660" s="220">
        <f>IF(N660="snížená",J660,0)</f>
        <v>0</v>
      </c>
      <c r="BG660" s="220">
        <f>IF(N660="zákl. přenesená",J660,0)</f>
        <v>0</v>
      </c>
      <c r="BH660" s="220">
        <f>IF(N660="sníž. přenesená",J660,0)</f>
        <v>0</v>
      </c>
      <c r="BI660" s="220">
        <f>IF(N660="nulová",J660,0)</f>
        <v>0</v>
      </c>
      <c r="BJ660" s="20" t="s">
        <v>82</v>
      </c>
      <c r="BK660" s="220">
        <f>ROUND(I660*H660,2)</f>
        <v>0</v>
      </c>
      <c r="BL660" s="20" t="s">
        <v>290</v>
      </c>
      <c r="BM660" s="219" t="s">
        <v>2486</v>
      </c>
    </row>
    <row r="661" s="2" customFormat="1">
      <c r="A661" s="41"/>
      <c r="B661" s="42"/>
      <c r="C661" s="43"/>
      <c r="D661" s="221" t="s">
        <v>167</v>
      </c>
      <c r="E661" s="43"/>
      <c r="F661" s="222" t="s">
        <v>2485</v>
      </c>
      <c r="G661" s="43"/>
      <c r="H661" s="43"/>
      <c r="I661" s="223"/>
      <c r="J661" s="43"/>
      <c r="K661" s="43"/>
      <c r="L661" s="47"/>
      <c r="M661" s="224"/>
      <c r="N661" s="225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167</v>
      </c>
      <c r="AU661" s="20" t="s">
        <v>84</v>
      </c>
    </row>
    <row r="662" s="2" customFormat="1" ht="24.15" customHeight="1">
      <c r="A662" s="41"/>
      <c r="B662" s="42"/>
      <c r="C662" s="208" t="s">
        <v>1071</v>
      </c>
      <c r="D662" s="208" t="s">
        <v>160</v>
      </c>
      <c r="E662" s="209" t="s">
        <v>2487</v>
      </c>
      <c r="F662" s="210" t="s">
        <v>2488</v>
      </c>
      <c r="G662" s="211" t="s">
        <v>224</v>
      </c>
      <c r="H662" s="212">
        <v>0.14399999999999999</v>
      </c>
      <c r="I662" s="213"/>
      <c r="J662" s="214">
        <f>ROUND(I662*H662,2)</f>
        <v>0</v>
      </c>
      <c r="K662" s="210" t="s">
        <v>164</v>
      </c>
      <c r="L662" s="47"/>
      <c r="M662" s="215" t="s">
        <v>19</v>
      </c>
      <c r="N662" s="216" t="s">
        <v>45</v>
      </c>
      <c r="O662" s="87"/>
      <c r="P662" s="217">
        <f>O662*H662</f>
        <v>0</v>
      </c>
      <c r="Q662" s="217">
        <v>0</v>
      </c>
      <c r="R662" s="217">
        <f>Q662*H662</f>
        <v>0</v>
      </c>
      <c r="S662" s="217">
        <v>0</v>
      </c>
      <c r="T662" s="218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9" t="s">
        <v>290</v>
      </c>
      <c r="AT662" s="219" t="s">
        <v>160</v>
      </c>
      <c r="AU662" s="219" t="s">
        <v>84</v>
      </c>
      <c r="AY662" s="20" t="s">
        <v>158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20" t="s">
        <v>82</v>
      </c>
      <c r="BK662" s="220">
        <f>ROUND(I662*H662,2)</f>
        <v>0</v>
      </c>
      <c r="BL662" s="20" t="s">
        <v>290</v>
      </c>
      <c r="BM662" s="219" t="s">
        <v>2489</v>
      </c>
    </row>
    <row r="663" s="2" customFormat="1">
      <c r="A663" s="41"/>
      <c r="B663" s="42"/>
      <c r="C663" s="43"/>
      <c r="D663" s="221" t="s">
        <v>167</v>
      </c>
      <c r="E663" s="43"/>
      <c r="F663" s="222" t="s">
        <v>2488</v>
      </c>
      <c r="G663" s="43"/>
      <c r="H663" s="43"/>
      <c r="I663" s="223"/>
      <c r="J663" s="43"/>
      <c r="K663" s="43"/>
      <c r="L663" s="47"/>
      <c r="M663" s="224"/>
      <c r="N663" s="225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167</v>
      </c>
      <c r="AU663" s="20" t="s">
        <v>84</v>
      </c>
    </row>
    <row r="664" s="2" customFormat="1">
      <c r="A664" s="41"/>
      <c r="B664" s="42"/>
      <c r="C664" s="43"/>
      <c r="D664" s="226" t="s">
        <v>168</v>
      </c>
      <c r="E664" s="43"/>
      <c r="F664" s="227" t="s">
        <v>2490</v>
      </c>
      <c r="G664" s="43"/>
      <c r="H664" s="43"/>
      <c r="I664" s="223"/>
      <c r="J664" s="43"/>
      <c r="K664" s="43"/>
      <c r="L664" s="47"/>
      <c r="M664" s="224"/>
      <c r="N664" s="225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168</v>
      </c>
      <c r="AU664" s="20" t="s">
        <v>84</v>
      </c>
    </row>
    <row r="665" s="2" customFormat="1" ht="24.15" customHeight="1">
      <c r="A665" s="41"/>
      <c r="B665" s="42"/>
      <c r="C665" s="208" t="s">
        <v>1079</v>
      </c>
      <c r="D665" s="208" t="s">
        <v>160</v>
      </c>
      <c r="E665" s="209" t="s">
        <v>2491</v>
      </c>
      <c r="F665" s="210" t="s">
        <v>2492</v>
      </c>
      <c r="G665" s="211" t="s">
        <v>224</v>
      </c>
      <c r="H665" s="212">
        <v>0.14399999999999999</v>
      </c>
      <c r="I665" s="213"/>
      <c r="J665" s="214">
        <f>ROUND(I665*H665,2)</f>
        <v>0</v>
      </c>
      <c r="K665" s="210" t="s">
        <v>164</v>
      </c>
      <c r="L665" s="47"/>
      <c r="M665" s="215" t="s">
        <v>19</v>
      </c>
      <c r="N665" s="216" t="s">
        <v>45</v>
      </c>
      <c r="O665" s="87"/>
      <c r="P665" s="217">
        <f>O665*H665</f>
        <v>0</v>
      </c>
      <c r="Q665" s="217">
        <v>0</v>
      </c>
      <c r="R665" s="217">
        <f>Q665*H665</f>
        <v>0</v>
      </c>
      <c r="S665" s="217">
        <v>0</v>
      </c>
      <c r="T665" s="218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19" t="s">
        <v>290</v>
      </c>
      <c r="AT665" s="219" t="s">
        <v>160</v>
      </c>
      <c r="AU665" s="219" t="s">
        <v>84</v>
      </c>
      <c r="AY665" s="20" t="s">
        <v>158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20" t="s">
        <v>82</v>
      </c>
      <c r="BK665" s="220">
        <f>ROUND(I665*H665,2)</f>
        <v>0</v>
      </c>
      <c r="BL665" s="20" t="s">
        <v>290</v>
      </c>
      <c r="BM665" s="219" t="s">
        <v>2493</v>
      </c>
    </row>
    <row r="666" s="2" customFormat="1">
      <c r="A666" s="41"/>
      <c r="B666" s="42"/>
      <c r="C666" s="43"/>
      <c r="D666" s="221" t="s">
        <v>167</v>
      </c>
      <c r="E666" s="43"/>
      <c r="F666" s="222" t="s">
        <v>2492</v>
      </c>
      <c r="G666" s="43"/>
      <c r="H666" s="43"/>
      <c r="I666" s="223"/>
      <c r="J666" s="43"/>
      <c r="K666" s="43"/>
      <c r="L666" s="47"/>
      <c r="M666" s="224"/>
      <c r="N666" s="225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167</v>
      </c>
      <c r="AU666" s="20" t="s">
        <v>84</v>
      </c>
    </row>
    <row r="667" s="2" customFormat="1">
      <c r="A667" s="41"/>
      <c r="B667" s="42"/>
      <c r="C667" s="43"/>
      <c r="D667" s="226" t="s">
        <v>168</v>
      </c>
      <c r="E667" s="43"/>
      <c r="F667" s="227" t="s">
        <v>2494</v>
      </c>
      <c r="G667" s="43"/>
      <c r="H667" s="43"/>
      <c r="I667" s="223"/>
      <c r="J667" s="43"/>
      <c r="K667" s="43"/>
      <c r="L667" s="47"/>
      <c r="M667" s="224"/>
      <c r="N667" s="225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168</v>
      </c>
      <c r="AU667" s="20" t="s">
        <v>84</v>
      </c>
    </row>
    <row r="668" s="12" customFormat="1" ht="22.8" customHeight="1">
      <c r="A668" s="12"/>
      <c r="B668" s="192"/>
      <c r="C668" s="193"/>
      <c r="D668" s="194" t="s">
        <v>73</v>
      </c>
      <c r="E668" s="206" t="s">
        <v>2495</v>
      </c>
      <c r="F668" s="206" t="s">
        <v>2496</v>
      </c>
      <c r="G668" s="193"/>
      <c r="H668" s="193"/>
      <c r="I668" s="196"/>
      <c r="J668" s="207">
        <f>BK668</f>
        <v>0</v>
      </c>
      <c r="K668" s="193"/>
      <c r="L668" s="198"/>
      <c r="M668" s="199"/>
      <c r="N668" s="200"/>
      <c r="O668" s="200"/>
      <c r="P668" s="201">
        <f>SUM(P669:P689)</f>
        <v>0</v>
      </c>
      <c r="Q668" s="200"/>
      <c r="R668" s="201">
        <f>SUM(R669:R689)</f>
        <v>0.11000000000000001</v>
      </c>
      <c r="S668" s="200"/>
      <c r="T668" s="202">
        <f>SUM(T669:T689)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03" t="s">
        <v>84</v>
      </c>
      <c r="AT668" s="204" t="s">
        <v>73</v>
      </c>
      <c r="AU668" s="204" t="s">
        <v>82</v>
      </c>
      <c r="AY668" s="203" t="s">
        <v>158</v>
      </c>
      <c r="BK668" s="205">
        <f>SUM(BK669:BK689)</f>
        <v>0</v>
      </c>
    </row>
    <row r="669" s="2" customFormat="1" ht="16.5" customHeight="1">
      <c r="A669" s="41"/>
      <c r="B669" s="42"/>
      <c r="C669" s="208" t="s">
        <v>1088</v>
      </c>
      <c r="D669" s="208" t="s">
        <v>160</v>
      </c>
      <c r="E669" s="209" t="s">
        <v>2497</v>
      </c>
      <c r="F669" s="210" t="s">
        <v>2498</v>
      </c>
      <c r="G669" s="211" t="s">
        <v>316</v>
      </c>
      <c r="H669" s="212">
        <v>3</v>
      </c>
      <c r="I669" s="213"/>
      <c r="J669" s="214">
        <f>ROUND(I669*H669,2)</f>
        <v>0</v>
      </c>
      <c r="K669" s="210" t="s">
        <v>164</v>
      </c>
      <c r="L669" s="47"/>
      <c r="M669" s="215" t="s">
        <v>19</v>
      </c>
      <c r="N669" s="216" t="s">
        <v>45</v>
      </c>
      <c r="O669" s="87"/>
      <c r="P669" s="217">
        <f>O669*H669</f>
        <v>0</v>
      </c>
      <c r="Q669" s="217">
        <v>0.00348</v>
      </c>
      <c r="R669" s="217">
        <f>Q669*H669</f>
        <v>0.01044</v>
      </c>
      <c r="S669" s="217">
        <v>0</v>
      </c>
      <c r="T669" s="218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9" t="s">
        <v>290</v>
      </c>
      <c r="AT669" s="219" t="s">
        <v>160</v>
      </c>
      <c r="AU669" s="219" t="s">
        <v>84</v>
      </c>
      <c r="AY669" s="20" t="s">
        <v>158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20" t="s">
        <v>82</v>
      </c>
      <c r="BK669" s="220">
        <f>ROUND(I669*H669,2)</f>
        <v>0</v>
      </c>
      <c r="BL669" s="20" t="s">
        <v>290</v>
      </c>
      <c r="BM669" s="219" t="s">
        <v>2499</v>
      </c>
    </row>
    <row r="670" s="2" customFormat="1">
      <c r="A670" s="41"/>
      <c r="B670" s="42"/>
      <c r="C670" s="43"/>
      <c r="D670" s="221" t="s">
        <v>167</v>
      </c>
      <c r="E670" s="43"/>
      <c r="F670" s="222" t="s">
        <v>2498</v>
      </c>
      <c r="G670" s="43"/>
      <c r="H670" s="43"/>
      <c r="I670" s="223"/>
      <c r="J670" s="43"/>
      <c r="K670" s="43"/>
      <c r="L670" s="47"/>
      <c r="M670" s="224"/>
      <c r="N670" s="225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167</v>
      </c>
      <c r="AU670" s="20" t="s">
        <v>84</v>
      </c>
    </row>
    <row r="671" s="2" customFormat="1">
      <c r="A671" s="41"/>
      <c r="B671" s="42"/>
      <c r="C671" s="43"/>
      <c r="D671" s="226" t="s">
        <v>168</v>
      </c>
      <c r="E671" s="43"/>
      <c r="F671" s="227" t="s">
        <v>2500</v>
      </c>
      <c r="G671" s="43"/>
      <c r="H671" s="43"/>
      <c r="I671" s="223"/>
      <c r="J671" s="43"/>
      <c r="K671" s="43"/>
      <c r="L671" s="47"/>
      <c r="M671" s="224"/>
      <c r="N671" s="225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168</v>
      </c>
      <c r="AU671" s="20" t="s">
        <v>84</v>
      </c>
    </row>
    <row r="672" s="2" customFormat="1">
      <c r="A672" s="41"/>
      <c r="B672" s="42"/>
      <c r="C672" s="43"/>
      <c r="D672" s="221" t="s">
        <v>180</v>
      </c>
      <c r="E672" s="43"/>
      <c r="F672" s="260" t="s">
        <v>2335</v>
      </c>
      <c r="G672" s="43"/>
      <c r="H672" s="43"/>
      <c r="I672" s="223"/>
      <c r="J672" s="43"/>
      <c r="K672" s="43"/>
      <c r="L672" s="47"/>
      <c r="M672" s="224"/>
      <c r="N672" s="225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180</v>
      </c>
      <c r="AU672" s="20" t="s">
        <v>84</v>
      </c>
    </row>
    <row r="673" s="2" customFormat="1" ht="16.5" customHeight="1">
      <c r="A673" s="41"/>
      <c r="B673" s="42"/>
      <c r="C673" s="208" t="s">
        <v>1105</v>
      </c>
      <c r="D673" s="208" t="s">
        <v>160</v>
      </c>
      <c r="E673" s="209" t="s">
        <v>2501</v>
      </c>
      <c r="F673" s="210" t="s">
        <v>2502</v>
      </c>
      <c r="G673" s="211" t="s">
        <v>316</v>
      </c>
      <c r="H673" s="212">
        <v>25</v>
      </c>
      <c r="I673" s="213"/>
      <c r="J673" s="214">
        <f>ROUND(I673*H673,2)</f>
        <v>0</v>
      </c>
      <c r="K673" s="210" t="s">
        <v>164</v>
      </c>
      <c r="L673" s="47"/>
      <c r="M673" s="215" t="s">
        <v>19</v>
      </c>
      <c r="N673" s="216" t="s">
        <v>45</v>
      </c>
      <c r="O673" s="87"/>
      <c r="P673" s="217">
        <f>O673*H673</f>
        <v>0</v>
      </c>
      <c r="Q673" s="217">
        <v>0.00396</v>
      </c>
      <c r="R673" s="217">
        <f>Q673*H673</f>
        <v>0.099000000000000005</v>
      </c>
      <c r="S673" s="217">
        <v>0</v>
      </c>
      <c r="T673" s="218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9" t="s">
        <v>290</v>
      </c>
      <c r="AT673" s="219" t="s">
        <v>160</v>
      </c>
      <c r="AU673" s="219" t="s">
        <v>84</v>
      </c>
      <c r="AY673" s="20" t="s">
        <v>158</v>
      </c>
      <c r="BE673" s="220">
        <f>IF(N673="základní",J673,0)</f>
        <v>0</v>
      </c>
      <c r="BF673" s="220">
        <f>IF(N673="snížená",J673,0)</f>
        <v>0</v>
      </c>
      <c r="BG673" s="220">
        <f>IF(N673="zákl. přenesená",J673,0)</f>
        <v>0</v>
      </c>
      <c r="BH673" s="220">
        <f>IF(N673="sníž. přenesená",J673,0)</f>
        <v>0</v>
      </c>
      <c r="BI673" s="220">
        <f>IF(N673="nulová",J673,0)</f>
        <v>0</v>
      </c>
      <c r="BJ673" s="20" t="s">
        <v>82</v>
      </c>
      <c r="BK673" s="220">
        <f>ROUND(I673*H673,2)</f>
        <v>0</v>
      </c>
      <c r="BL673" s="20" t="s">
        <v>290</v>
      </c>
      <c r="BM673" s="219" t="s">
        <v>2503</v>
      </c>
    </row>
    <row r="674" s="2" customFormat="1">
      <c r="A674" s="41"/>
      <c r="B674" s="42"/>
      <c r="C674" s="43"/>
      <c r="D674" s="221" t="s">
        <v>167</v>
      </c>
      <c r="E674" s="43"/>
      <c r="F674" s="222" t="s">
        <v>2502</v>
      </c>
      <c r="G674" s="43"/>
      <c r="H674" s="43"/>
      <c r="I674" s="223"/>
      <c r="J674" s="43"/>
      <c r="K674" s="43"/>
      <c r="L674" s="47"/>
      <c r="M674" s="224"/>
      <c r="N674" s="225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167</v>
      </c>
      <c r="AU674" s="20" t="s">
        <v>84</v>
      </c>
    </row>
    <row r="675" s="2" customFormat="1">
      <c r="A675" s="41"/>
      <c r="B675" s="42"/>
      <c r="C675" s="43"/>
      <c r="D675" s="226" t="s">
        <v>168</v>
      </c>
      <c r="E675" s="43"/>
      <c r="F675" s="227" t="s">
        <v>2504</v>
      </c>
      <c r="G675" s="43"/>
      <c r="H675" s="43"/>
      <c r="I675" s="223"/>
      <c r="J675" s="43"/>
      <c r="K675" s="43"/>
      <c r="L675" s="47"/>
      <c r="M675" s="224"/>
      <c r="N675" s="225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168</v>
      </c>
      <c r="AU675" s="20" t="s">
        <v>84</v>
      </c>
    </row>
    <row r="676" s="2" customFormat="1">
      <c r="A676" s="41"/>
      <c r="B676" s="42"/>
      <c r="C676" s="43"/>
      <c r="D676" s="221" t="s">
        <v>180</v>
      </c>
      <c r="E676" s="43"/>
      <c r="F676" s="260" t="s">
        <v>2335</v>
      </c>
      <c r="G676" s="43"/>
      <c r="H676" s="43"/>
      <c r="I676" s="223"/>
      <c r="J676" s="43"/>
      <c r="K676" s="43"/>
      <c r="L676" s="47"/>
      <c r="M676" s="224"/>
      <c r="N676" s="225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180</v>
      </c>
      <c r="AU676" s="20" t="s">
        <v>84</v>
      </c>
    </row>
    <row r="677" s="2" customFormat="1" ht="16.5" customHeight="1">
      <c r="A677" s="41"/>
      <c r="B677" s="42"/>
      <c r="C677" s="208" t="s">
        <v>1111</v>
      </c>
      <c r="D677" s="208" t="s">
        <v>160</v>
      </c>
      <c r="E677" s="209" t="s">
        <v>2505</v>
      </c>
      <c r="F677" s="210" t="s">
        <v>2506</v>
      </c>
      <c r="G677" s="211" t="s">
        <v>387</v>
      </c>
      <c r="H677" s="212">
        <v>1</v>
      </c>
      <c r="I677" s="213"/>
      <c r="J677" s="214">
        <f>ROUND(I677*H677,2)</f>
        <v>0</v>
      </c>
      <c r="K677" s="210" t="s">
        <v>247</v>
      </c>
      <c r="L677" s="47"/>
      <c r="M677" s="215" t="s">
        <v>19</v>
      </c>
      <c r="N677" s="216" t="s">
        <v>45</v>
      </c>
      <c r="O677" s="87"/>
      <c r="P677" s="217">
        <f>O677*H677</f>
        <v>0</v>
      </c>
      <c r="Q677" s="217">
        <v>0.00018000000000000001</v>
      </c>
      <c r="R677" s="217">
        <f>Q677*H677</f>
        <v>0.00018000000000000001</v>
      </c>
      <c r="S677" s="217">
        <v>0</v>
      </c>
      <c r="T677" s="218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9" t="s">
        <v>290</v>
      </c>
      <c r="AT677" s="219" t="s">
        <v>160</v>
      </c>
      <c r="AU677" s="219" t="s">
        <v>84</v>
      </c>
      <c r="AY677" s="20" t="s">
        <v>158</v>
      </c>
      <c r="BE677" s="220">
        <f>IF(N677="základní",J677,0)</f>
        <v>0</v>
      </c>
      <c r="BF677" s="220">
        <f>IF(N677="snížená",J677,0)</f>
        <v>0</v>
      </c>
      <c r="BG677" s="220">
        <f>IF(N677="zákl. přenesená",J677,0)</f>
        <v>0</v>
      </c>
      <c r="BH677" s="220">
        <f>IF(N677="sníž. přenesená",J677,0)</f>
        <v>0</v>
      </c>
      <c r="BI677" s="220">
        <f>IF(N677="nulová",J677,0)</f>
        <v>0</v>
      </c>
      <c r="BJ677" s="20" t="s">
        <v>82</v>
      </c>
      <c r="BK677" s="220">
        <f>ROUND(I677*H677,2)</f>
        <v>0</v>
      </c>
      <c r="BL677" s="20" t="s">
        <v>290</v>
      </c>
      <c r="BM677" s="219" t="s">
        <v>2507</v>
      </c>
    </row>
    <row r="678" s="2" customFormat="1">
      <c r="A678" s="41"/>
      <c r="B678" s="42"/>
      <c r="C678" s="43"/>
      <c r="D678" s="221" t="s">
        <v>167</v>
      </c>
      <c r="E678" s="43"/>
      <c r="F678" s="222" t="s">
        <v>2506</v>
      </c>
      <c r="G678" s="43"/>
      <c r="H678" s="43"/>
      <c r="I678" s="223"/>
      <c r="J678" s="43"/>
      <c r="K678" s="43"/>
      <c r="L678" s="47"/>
      <c r="M678" s="224"/>
      <c r="N678" s="225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167</v>
      </c>
      <c r="AU678" s="20" t="s">
        <v>84</v>
      </c>
    </row>
    <row r="679" s="2" customFormat="1" ht="21.75" customHeight="1">
      <c r="A679" s="41"/>
      <c r="B679" s="42"/>
      <c r="C679" s="208" t="s">
        <v>1118</v>
      </c>
      <c r="D679" s="208" t="s">
        <v>160</v>
      </c>
      <c r="E679" s="209" t="s">
        <v>2508</v>
      </c>
      <c r="F679" s="210" t="s">
        <v>2509</v>
      </c>
      <c r="G679" s="211" t="s">
        <v>387</v>
      </c>
      <c r="H679" s="212">
        <v>1</v>
      </c>
      <c r="I679" s="213"/>
      <c r="J679" s="214">
        <f>ROUND(I679*H679,2)</f>
        <v>0</v>
      </c>
      <c r="K679" s="210" t="s">
        <v>164</v>
      </c>
      <c r="L679" s="47"/>
      <c r="M679" s="215" t="s">
        <v>19</v>
      </c>
      <c r="N679" s="216" t="s">
        <v>45</v>
      </c>
      <c r="O679" s="87"/>
      <c r="P679" s="217">
        <f>O679*H679</f>
        <v>0</v>
      </c>
      <c r="Q679" s="217">
        <v>0.00038000000000000002</v>
      </c>
      <c r="R679" s="217">
        <f>Q679*H679</f>
        <v>0.00038000000000000002</v>
      </c>
      <c r="S679" s="217">
        <v>0</v>
      </c>
      <c r="T679" s="218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9" t="s">
        <v>290</v>
      </c>
      <c r="AT679" s="219" t="s">
        <v>160</v>
      </c>
      <c r="AU679" s="219" t="s">
        <v>84</v>
      </c>
      <c r="AY679" s="20" t="s">
        <v>158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0" t="s">
        <v>82</v>
      </c>
      <c r="BK679" s="220">
        <f>ROUND(I679*H679,2)</f>
        <v>0</v>
      </c>
      <c r="BL679" s="20" t="s">
        <v>290</v>
      </c>
      <c r="BM679" s="219" t="s">
        <v>2510</v>
      </c>
    </row>
    <row r="680" s="2" customFormat="1">
      <c r="A680" s="41"/>
      <c r="B680" s="42"/>
      <c r="C680" s="43"/>
      <c r="D680" s="221" t="s">
        <v>167</v>
      </c>
      <c r="E680" s="43"/>
      <c r="F680" s="222" t="s">
        <v>2509</v>
      </c>
      <c r="G680" s="43"/>
      <c r="H680" s="43"/>
      <c r="I680" s="223"/>
      <c r="J680" s="43"/>
      <c r="K680" s="43"/>
      <c r="L680" s="47"/>
      <c r="M680" s="224"/>
      <c r="N680" s="225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167</v>
      </c>
      <c r="AU680" s="20" t="s">
        <v>84</v>
      </c>
    </row>
    <row r="681" s="2" customFormat="1">
      <c r="A681" s="41"/>
      <c r="B681" s="42"/>
      <c r="C681" s="43"/>
      <c r="D681" s="226" t="s">
        <v>168</v>
      </c>
      <c r="E681" s="43"/>
      <c r="F681" s="227" t="s">
        <v>2511</v>
      </c>
      <c r="G681" s="43"/>
      <c r="H681" s="43"/>
      <c r="I681" s="223"/>
      <c r="J681" s="43"/>
      <c r="K681" s="43"/>
      <c r="L681" s="47"/>
      <c r="M681" s="224"/>
      <c r="N681" s="225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168</v>
      </c>
      <c r="AU681" s="20" t="s">
        <v>84</v>
      </c>
    </row>
    <row r="682" s="2" customFormat="1" ht="16.5" customHeight="1">
      <c r="A682" s="41"/>
      <c r="B682" s="42"/>
      <c r="C682" s="208" t="s">
        <v>1123</v>
      </c>
      <c r="D682" s="208" t="s">
        <v>160</v>
      </c>
      <c r="E682" s="209" t="s">
        <v>2512</v>
      </c>
      <c r="F682" s="210" t="s">
        <v>2513</v>
      </c>
      <c r="G682" s="211" t="s">
        <v>1692</v>
      </c>
      <c r="H682" s="212">
        <v>1</v>
      </c>
      <c r="I682" s="213"/>
      <c r="J682" s="214">
        <f>ROUND(I682*H682,2)</f>
        <v>0</v>
      </c>
      <c r="K682" s="210" t="s">
        <v>247</v>
      </c>
      <c r="L682" s="47"/>
      <c r="M682" s="215" t="s">
        <v>19</v>
      </c>
      <c r="N682" s="216" t="s">
        <v>45</v>
      </c>
      <c r="O682" s="87"/>
      <c r="P682" s="217">
        <f>O682*H682</f>
        <v>0</v>
      </c>
      <c r="Q682" s="217">
        <v>0</v>
      </c>
      <c r="R682" s="217">
        <f>Q682*H682</f>
        <v>0</v>
      </c>
      <c r="S682" s="217">
        <v>0</v>
      </c>
      <c r="T682" s="218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9" t="s">
        <v>290</v>
      </c>
      <c r="AT682" s="219" t="s">
        <v>160</v>
      </c>
      <c r="AU682" s="219" t="s">
        <v>84</v>
      </c>
      <c r="AY682" s="20" t="s">
        <v>158</v>
      </c>
      <c r="BE682" s="220">
        <f>IF(N682="základní",J682,0)</f>
        <v>0</v>
      </c>
      <c r="BF682" s="220">
        <f>IF(N682="snížená",J682,0)</f>
        <v>0</v>
      </c>
      <c r="BG682" s="220">
        <f>IF(N682="zákl. přenesená",J682,0)</f>
        <v>0</v>
      </c>
      <c r="BH682" s="220">
        <f>IF(N682="sníž. přenesená",J682,0)</f>
        <v>0</v>
      </c>
      <c r="BI682" s="220">
        <f>IF(N682="nulová",J682,0)</f>
        <v>0</v>
      </c>
      <c r="BJ682" s="20" t="s">
        <v>82</v>
      </c>
      <c r="BK682" s="220">
        <f>ROUND(I682*H682,2)</f>
        <v>0</v>
      </c>
      <c r="BL682" s="20" t="s">
        <v>290</v>
      </c>
      <c r="BM682" s="219" t="s">
        <v>2514</v>
      </c>
    </row>
    <row r="683" s="2" customFormat="1">
      <c r="A683" s="41"/>
      <c r="B683" s="42"/>
      <c r="C683" s="43"/>
      <c r="D683" s="221" t="s">
        <v>167</v>
      </c>
      <c r="E683" s="43"/>
      <c r="F683" s="222" t="s">
        <v>2513</v>
      </c>
      <c r="G683" s="43"/>
      <c r="H683" s="43"/>
      <c r="I683" s="223"/>
      <c r="J683" s="43"/>
      <c r="K683" s="43"/>
      <c r="L683" s="47"/>
      <c r="M683" s="224"/>
      <c r="N683" s="225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167</v>
      </c>
      <c r="AU683" s="20" t="s">
        <v>84</v>
      </c>
    </row>
    <row r="684" s="2" customFormat="1" ht="24.15" customHeight="1">
      <c r="A684" s="41"/>
      <c r="B684" s="42"/>
      <c r="C684" s="208" t="s">
        <v>1127</v>
      </c>
      <c r="D684" s="208" t="s">
        <v>160</v>
      </c>
      <c r="E684" s="209" t="s">
        <v>2515</v>
      </c>
      <c r="F684" s="210" t="s">
        <v>2516</v>
      </c>
      <c r="G684" s="211" t="s">
        <v>224</v>
      </c>
      <c r="H684" s="212">
        <v>0.11</v>
      </c>
      <c r="I684" s="213"/>
      <c r="J684" s="214">
        <f>ROUND(I684*H684,2)</f>
        <v>0</v>
      </c>
      <c r="K684" s="210" t="s">
        <v>164</v>
      </c>
      <c r="L684" s="47"/>
      <c r="M684" s="215" t="s">
        <v>19</v>
      </c>
      <c r="N684" s="216" t="s">
        <v>45</v>
      </c>
      <c r="O684" s="87"/>
      <c r="P684" s="217">
        <f>O684*H684</f>
        <v>0</v>
      </c>
      <c r="Q684" s="217">
        <v>0</v>
      </c>
      <c r="R684" s="217">
        <f>Q684*H684</f>
        <v>0</v>
      </c>
      <c r="S684" s="217">
        <v>0</v>
      </c>
      <c r="T684" s="218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9" t="s">
        <v>290</v>
      </c>
      <c r="AT684" s="219" t="s">
        <v>160</v>
      </c>
      <c r="AU684" s="219" t="s">
        <v>84</v>
      </c>
      <c r="AY684" s="20" t="s">
        <v>158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20" t="s">
        <v>82</v>
      </c>
      <c r="BK684" s="220">
        <f>ROUND(I684*H684,2)</f>
        <v>0</v>
      </c>
      <c r="BL684" s="20" t="s">
        <v>290</v>
      </c>
      <c r="BM684" s="219" t="s">
        <v>2517</v>
      </c>
    </row>
    <row r="685" s="2" customFormat="1">
      <c r="A685" s="41"/>
      <c r="B685" s="42"/>
      <c r="C685" s="43"/>
      <c r="D685" s="221" t="s">
        <v>167</v>
      </c>
      <c r="E685" s="43"/>
      <c r="F685" s="222" t="s">
        <v>2516</v>
      </c>
      <c r="G685" s="43"/>
      <c r="H685" s="43"/>
      <c r="I685" s="223"/>
      <c r="J685" s="43"/>
      <c r="K685" s="43"/>
      <c r="L685" s="47"/>
      <c r="M685" s="224"/>
      <c r="N685" s="225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167</v>
      </c>
      <c r="AU685" s="20" t="s">
        <v>84</v>
      </c>
    </row>
    <row r="686" s="2" customFormat="1">
      <c r="A686" s="41"/>
      <c r="B686" s="42"/>
      <c r="C686" s="43"/>
      <c r="D686" s="226" t="s">
        <v>168</v>
      </c>
      <c r="E686" s="43"/>
      <c r="F686" s="227" t="s">
        <v>2518</v>
      </c>
      <c r="G686" s="43"/>
      <c r="H686" s="43"/>
      <c r="I686" s="223"/>
      <c r="J686" s="43"/>
      <c r="K686" s="43"/>
      <c r="L686" s="47"/>
      <c r="M686" s="224"/>
      <c r="N686" s="225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168</v>
      </c>
      <c r="AU686" s="20" t="s">
        <v>84</v>
      </c>
    </row>
    <row r="687" s="2" customFormat="1" ht="24.15" customHeight="1">
      <c r="A687" s="41"/>
      <c r="B687" s="42"/>
      <c r="C687" s="208" t="s">
        <v>1133</v>
      </c>
      <c r="D687" s="208" t="s">
        <v>160</v>
      </c>
      <c r="E687" s="209" t="s">
        <v>2519</v>
      </c>
      <c r="F687" s="210" t="s">
        <v>2520</v>
      </c>
      <c r="G687" s="211" t="s">
        <v>224</v>
      </c>
      <c r="H687" s="212">
        <v>0.11</v>
      </c>
      <c r="I687" s="213"/>
      <c r="J687" s="214">
        <f>ROUND(I687*H687,2)</f>
        <v>0</v>
      </c>
      <c r="K687" s="210" t="s">
        <v>164</v>
      </c>
      <c r="L687" s="47"/>
      <c r="M687" s="215" t="s">
        <v>19</v>
      </c>
      <c r="N687" s="216" t="s">
        <v>45</v>
      </c>
      <c r="O687" s="87"/>
      <c r="P687" s="217">
        <f>O687*H687</f>
        <v>0</v>
      </c>
      <c r="Q687" s="217">
        <v>0</v>
      </c>
      <c r="R687" s="217">
        <f>Q687*H687</f>
        <v>0</v>
      </c>
      <c r="S687" s="217">
        <v>0</v>
      </c>
      <c r="T687" s="218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9" t="s">
        <v>290</v>
      </c>
      <c r="AT687" s="219" t="s">
        <v>160</v>
      </c>
      <c r="AU687" s="219" t="s">
        <v>84</v>
      </c>
      <c r="AY687" s="20" t="s">
        <v>158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20" t="s">
        <v>82</v>
      </c>
      <c r="BK687" s="220">
        <f>ROUND(I687*H687,2)</f>
        <v>0</v>
      </c>
      <c r="BL687" s="20" t="s">
        <v>290</v>
      </c>
      <c r="BM687" s="219" t="s">
        <v>2521</v>
      </c>
    </row>
    <row r="688" s="2" customFormat="1">
      <c r="A688" s="41"/>
      <c r="B688" s="42"/>
      <c r="C688" s="43"/>
      <c r="D688" s="221" t="s">
        <v>167</v>
      </c>
      <c r="E688" s="43"/>
      <c r="F688" s="222" t="s">
        <v>2520</v>
      </c>
      <c r="G688" s="43"/>
      <c r="H688" s="43"/>
      <c r="I688" s="223"/>
      <c r="J688" s="43"/>
      <c r="K688" s="43"/>
      <c r="L688" s="47"/>
      <c r="M688" s="224"/>
      <c r="N688" s="225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167</v>
      </c>
      <c r="AU688" s="20" t="s">
        <v>84</v>
      </c>
    </row>
    <row r="689" s="2" customFormat="1">
      <c r="A689" s="41"/>
      <c r="B689" s="42"/>
      <c r="C689" s="43"/>
      <c r="D689" s="226" t="s">
        <v>168</v>
      </c>
      <c r="E689" s="43"/>
      <c r="F689" s="227" t="s">
        <v>2522</v>
      </c>
      <c r="G689" s="43"/>
      <c r="H689" s="43"/>
      <c r="I689" s="223"/>
      <c r="J689" s="43"/>
      <c r="K689" s="43"/>
      <c r="L689" s="47"/>
      <c r="M689" s="224"/>
      <c r="N689" s="225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168</v>
      </c>
      <c r="AU689" s="20" t="s">
        <v>84</v>
      </c>
    </row>
    <row r="690" s="12" customFormat="1" ht="22.8" customHeight="1">
      <c r="A690" s="12"/>
      <c r="B690" s="192"/>
      <c r="C690" s="193"/>
      <c r="D690" s="194" t="s">
        <v>73</v>
      </c>
      <c r="E690" s="206" t="s">
        <v>1451</v>
      </c>
      <c r="F690" s="206" t="s">
        <v>1452</v>
      </c>
      <c r="G690" s="193"/>
      <c r="H690" s="193"/>
      <c r="I690" s="196"/>
      <c r="J690" s="207">
        <f>BK690</f>
        <v>0</v>
      </c>
      <c r="K690" s="193"/>
      <c r="L690" s="198"/>
      <c r="M690" s="199"/>
      <c r="N690" s="200"/>
      <c r="O690" s="200"/>
      <c r="P690" s="201">
        <f>SUM(P691:P742)</f>
        <v>0</v>
      </c>
      <c r="Q690" s="200"/>
      <c r="R690" s="201">
        <f>SUM(R691:R742)</f>
        <v>0.23568999999999998</v>
      </c>
      <c r="S690" s="200"/>
      <c r="T690" s="202">
        <f>SUM(T691:T742)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3" t="s">
        <v>84</v>
      </c>
      <c r="AT690" s="204" t="s">
        <v>73</v>
      </c>
      <c r="AU690" s="204" t="s">
        <v>82</v>
      </c>
      <c r="AY690" s="203" t="s">
        <v>158</v>
      </c>
      <c r="BK690" s="205">
        <f>SUM(BK691:BK742)</f>
        <v>0</v>
      </c>
    </row>
    <row r="691" s="2" customFormat="1" ht="21.75" customHeight="1">
      <c r="A691" s="41"/>
      <c r="B691" s="42"/>
      <c r="C691" s="208" t="s">
        <v>1141</v>
      </c>
      <c r="D691" s="208" t="s">
        <v>160</v>
      </c>
      <c r="E691" s="209" t="s">
        <v>2523</v>
      </c>
      <c r="F691" s="210" t="s">
        <v>2524</v>
      </c>
      <c r="G691" s="211" t="s">
        <v>1456</v>
      </c>
      <c r="H691" s="212">
        <v>1</v>
      </c>
      <c r="I691" s="213"/>
      <c r="J691" s="214">
        <f>ROUND(I691*H691,2)</f>
        <v>0</v>
      </c>
      <c r="K691" s="210" t="s">
        <v>164</v>
      </c>
      <c r="L691" s="47"/>
      <c r="M691" s="215" t="s">
        <v>19</v>
      </c>
      <c r="N691" s="216" t="s">
        <v>45</v>
      </c>
      <c r="O691" s="87"/>
      <c r="P691" s="217">
        <f>O691*H691</f>
        <v>0</v>
      </c>
      <c r="Q691" s="217">
        <v>0.016969999999999999</v>
      </c>
      <c r="R691" s="217">
        <f>Q691*H691</f>
        <v>0.016969999999999999</v>
      </c>
      <c r="S691" s="217">
        <v>0</v>
      </c>
      <c r="T691" s="218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19" t="s">
        <v>290</v>
      </c>
      <c r="AT691" s="219" t="s">
        <v>160</v>
      </c>
      <c r="AU691" s="219" t="s">
        <v>84</v>
      </c>
      <c r="AY691" s="20" t="s">
        <v>158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20" t="s">
        <v>82</v>
      </c>
      <c r="BK691" s="220">
        <f>ROUND(I691*H691,2)</f>
        <v>0</v>
      </c>
      <c r="BL691" s="20" t="s">
        <v>290</v>
      </c>
      <c r="BM691" s="219" t="s">
        <v>2525</v>
      </c>
    </row>
    <row r="692" s="2" customFormat="1">
      <c r="A692" s="41"/>
      <c r="B692" s="42"/>
      <c r="C692" s="43"/>
      <c r="D692" s="221" t="s">
        <v>167</v>
      </c>
      <c r="E692" s="43"/>
      <c r="F692" s="222" t="s">
        <v>2524</v>
      </c>
      <c r="G692" s="43"/>
      <c r="H692" s="43"/>
      <c r="I692" s="223"/>
      <c r="J692" s="43"/>
      <c r="K692" s="43"/>
      <c r="L692" s="47"/>
      <c r="M692" s="224"/>
      <c r="N692" s="225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167</v>
      </c>
      <c r="AU692" s="20" t="s">
        <v>84</v>
      </c>
    </row>
    <row r="693" s="2" customFormat="1">
      <c r="A693" s="41"/>
      <c r="B693" s="42"/>
      <c r="C693" s="43"/>
      <c r="D693" s="226" t="s">
        <v>168</v>
      </c>
      <c r="E693" s="43"/>
      <c r="F693" s="227" t="s">
        <v>2526</v>
      </c>
      <c r="G693" s="43"/>
      <c r="H693" s="43"/>
      <c r="I693" s="223"/>
      <c r="J693" s="43"/>
      <c r="K693" s="43"/>
      <c r="L693" s="47"/>
      <c r="M693" s="224"/>
      <c r="N693" s="225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168</v>
      </c>
      <c r="AU693" s="20" t="s">
        <v>84</v>
      </c>
    </row>
    <row r="694" s="2" customFormat="1">
      <c r="A694" s="41"/>
      <c r="B694" s="42"/>
      <c r="C694" s="43"/>
      <c r="D694" s="221" t="s">
        <v>180</v>
      </c>
      <c r="E694" s="43"/>
      <c r="F694" s="260" t="s">
        <v>2527</v>
      </c>
      <c r="G694" s="43"/>
      <c r="H694" s="43"/>
      <c r="I694" s="223"/>
      <c r="J694" s="43"/>
      <c r="K694" s="43"/>
      <c r="L694" s="47"/>
      <c r="M694" s="224"/>
      <c r="N694" s="225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180</v>
      </c>
      <c r="AU694" s="20" t="s">
        <v>84</v>
      </c>
    </row>
    <row r="695" s="2" customFormat="1" ht="24.15" customHeight="1">
      <c r="A695" s="41"/>
      <c r="B695" s="42"/>
      <c r="C695" s="208" t="s">
        <v>1149</v>
      </c>
      <c r="D695" s="208" t="s">
        <v>160</v>
      </c>
      <c r="E695" s="209" t="s">
        <v>2528</v>
      </c>
      <c r="F695" s="210" t="s">
        <v>2529</v>
      </c>
      <c r="G695" s="211" t="s">
        <v>1456</v>
      </c>
      <c r="H695" s="212">
        <v>1</v>
      </c>
      <c r="I695" s="213"/>
      <c r="J695" s="214">
        <f>ROUND(I695*H695,2)</f>
        <v>0</v>
      </c>
      <c r="K695" s="210" t="s">
        <v>164</v>
      </c>
      <c r="L695" s="47"/>
      <c r="M695" s="215" t="s">
        <v>19</v>
      </c>
      <c r="N695" s="216" t="s">
        <v>45</v>
      </c>
      <c r="O695" s="87"/>
      <c r="P695" s="217">
        <f>O695*H695</f>
        <v>0</v>
      </c>
      <c r="Q695" s="217">
        <v>0.014970000000000001</v>
      </c>
      <c r="R695" s="217">
        <f>Q695*H695</f>
        <v>0.014970000000000001</v>
      </c>
      <c r="S695" s="217">
        <v>0</v>
      </c>
      <c r="T695" s="218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9" t="s">
        <v>290</v>
      </c>
      <c r="AT695" s="219" t="s">
        <v>160</v>
      </c>
      <c r="AU695" s="219" t="s">
        <v>84</v>
      </c>
      <c r="AY695" s="20" t="s">
        <v>158</v>
      </c>
      <c r="BE695" s="220">
        <f>IF(N695="základní",J695,0)</f>
        <v>0</v>
      </c>
      <c r="BF695" s="220">
        <f>IF(N695="snížená",J695,0)</f>
        <v>0</v>
      </c>
      <c r="BG695" s="220">
        <f>IF(N695="zákl. přenesená",J695,0)</f>
        <v>0</v>
      </c>
      <c r="BH695" s="220">
        <f>IF(N695="sníž. přenesená",J695,0)</f>
        <v>0</v>
      </c>
      <c r="BI695" s="220">
        <f>IF(N695="nulová",J695,0)</f>
        <v>0</v>
      </c>
      <c r="BJ695" s="20" t="s">
        <v>82</v>
      </c>
      <c r="BK695" s="220">
        <f>ROUND(I695*H695,2)</f>
        <v>0</v>
      </c>
      <c r="BL695" s="20" t="s">
        <v>290</v>
      </c>
      <c r="BM695" s="219" t="s">
        <v>2530</v>
      </c>
    </row>
    <row r="696" s="2" customFormat="1">
      <c r="A696" s="41"/>
      <c r="B696" s="42"/>
      <c r="C696" s="43"/>
      <c r="D696" s="221" t="s">
        <v>167</v>
      </c>
      <c r="E696" s="43"/>
      <c r="F696" s="222" t="s">
        <v>2529</v>
      </c>
      <c r="G696" s="43"/>
      <c r="H696" s="43"/>
      <c r="I696" s="223"/>
      <c r="J696" s="43"/>
      <c r="K696" s="43"/>
      <c r="L696" s="47"/>
      <c r="M696" s="224"/>
      <c r="N696" s="225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167</v>
      </c>
      <c r="AU696" s="20" t="s">
        <v>84</v>
      </c>
    </row>
    <row r="697" s="2" customFormat="1">
      <c r="A697" s="41"/>
      <c r="B697" s="42"/>
      <c r="C697" s="43"/>
      <c r="D697" s="226" t="s">
        <v>168</v>
      </c>
      <c r="E697" s="43"/>
      <c r="F697" s="227" t="s">
        <v>2531</v>
      </c>
      <c r="G697" s="43"/>
      <c r="H697" s="43"/>
      <c r="I697" s="223"/>
      <c r="J697" s="43"/>
      <c r="K697" s="43"/>
      <c r="L697" s="47"/>
      <c r="M697" s="224"/>
      <c r="N697" s="225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168</v>
      </c>
      <c r="AU697" s="20" t="s">
        <v>84</v>
      </c>
    </row>
    <row r="698" s="2" customFormat="1">
      <c r="A698" s="41"/>
      <c r="B698" s="42"/>
      <c r="C698" s="43"/>
      <c r="D698" s="221" t="s">
        <v>180</v>
      </c>
      <c r="E698" s="43"/>
      <c r="F698" s="260" t="s">
        <v>2532</v>
      </c>
      <c r="G698" s="43"/>
      <c r="H698" s="43"/>
      <c r="I698" s="223"/>
      <c r="J698" s="43"/>
      <c r="K698" s="43"/>
      <c r="L698" s="47"/>
      <c r="M698" s="224"/>
      <c r="N698" s="225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180</v>
      </c>
      <c r="AU698" s="20" t="s">
        <v>84</v>
      </c>
    </row>
    <row r="699" s="2" customFormat="1" ht="16.5" customHeight="1">
      <c r="A699" s="41"/>
      <c r="B699" s="42"/>
      <c r="C699" s="208" t="s">
        <v>1159</v>
      </c>
      <c r="D699" s="208" t="s">
        <v>160</v>
      </c>
      <c r="E699" s="209" t="s">
        <v>2533</v>
      </c>
      <c r="F699" s="210" t="s">
        <v>2534</v>
      </c>
      <c r="G699" s="211" t="s">
        <v>1456</v>
      </c>
      <c r="H699" s="212">
        <v>1</v>
      </c>
      <c r="I699" s="213"/>
      <c r="J699" s="214">
        <f>ROUND(I699*H699,2)</f>
        <v>0</v>
      </c>
      <c r="K699" s="210" t="s">
        <v>164</v>
      </c>
      <c r="L699" s="47"/>
      <c r="M699" s="215" t="s">
        <v>19</v>
      </c>
      <c r="N699" s="216" t="s">
        <v>45</v>
      </c>
      <c r="O699" s="87"/>
      <c r="P699" s="217">
        <f>O699*H699</f>
        <v>0</v>
      </c>
      <c r="Q699" s="217">
        <v>0.0066600000000000001</v>
      </c>
      <c r="R699" s="217">
        <f>Q699*H699</f>
        <v>0.0066600000000000001</v>
      </c>
      <c r="S699" s="217">
        <v>0</v>
      </c>
      <c r="T699" s="218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19" t="s">
        <v>290</v>
      </c>
      <c r="AT699" s="219" t="s">
        <v>160</v>
      </c>
      <c r="AU699" s="219" t="s">
        <v>84</v>
      </c>
      <c r="AY699" s="20" t="s">
        <v>158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20" t="s">
        <v>82</v>
      </c>
      <c r="BK699" s="220">
        <f>ROUND(I699*H699,2)</f>
        <v>0</v>
      </c>
      <c r="BL699" s="20" t="s">
        <v>290</v>
      </c>
      <c r="BM699" s="219" t="s">
        <v>2535</v>
      </c>
    </row>
    <row r="700" s="2" customFormat="1">
      <c r="A700" s="41"/>
      <c r="B700" s="42"/>
      <c r="C700" s="43"/>
      <c r="D700" s="221" t="s">
        <v>167</v>
      </c>
      <c r="E700" s="43"/>
      <c r="F700" s="222" t="s">
        <v>2534</v>
      </c>
      <c r="G700" s="43"/>
      <c r="H700" s="43"/>
      <c r="I700" s="223"/>
      <c r="J700" s="43"/>
      <c r="K700" s="43"/>
      <c r="L700" s="47"/>
      <c r="M700" s="224"/>
      <c r="N700" s="225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167</v>
      </c>
      <c r="AU700" s="20" t="s">
        <v>84</v>
      </c>
    </row>
    <row r="701" s="2" customFormat="1">
      <c r="A701" s="41"/>
      <c r="B701" s="42"/>
      <c r="C701" s="43"/>
      <c r="D701" s="226" t="s">
        <v>168</v>
      </c>
      <c r="E701" s="43"/>
      <c r="F701" s="227" t="s">
        <v>2536</v>
      </c>
      <c r="G701" s="43"/>
      <c r="H701" s="43"/>
      <c r="I701" s="223"/>
      <c r="J701" s="43"/>
      <c r="K701" s="43"/>
      <c r="L701" s="47"/>
      <c r="M701" s="224"/>
      <c r="N701" s="225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168</v>
      </c>
      <c r="AU701" s="20" t="s">
        <v>84</v>
      </c>
    </row>
    <row r="702" s="2" customFormat="1">
      <c r="A702" s="41"/>
      <c r="B702" s="42"/>
      <c r="C702" s="43"/>
      <c r="D702" s="221" t="s">
        <v>180</v>
      </c>
      <c r="E702" s="43"/>
      <c r="F702" s="260" t="s">
        <v>2537</v>
      </c>
      <c r="G702" s="43"/>
      <c r="H702" s="43"/>
      <c r="I702" s="223"/>
      <c r="J702" s="43"/>
      <c r="K702" s="43"/>
      <c r="L702" s="47"/>
      <c r="M702" s="224"/>
      <c r="N702" s="225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180</v>
      </c>
      <c r="AU702" s="20" t="s">
        <v>84</v>
      </c>
    </row>
    <row r="703" s="2" customFormat="1" ht="16.5" customHeight="1">
      <c r="A703" s="41"/>
      <c r="B703" s="42"/>
      <c r="C703" s="208" t="s">
        <v>1171</v>
      </c>
      <c r="D703" s="208" t="s">
        <v>160</v>
      </c>
      <c r="E703" s="209" t="s">
        <v>2538</v>
      </c>
      <c r="F703" s="210" t="s">
        <v>2539</v>
      </c>
      <c r="G703" s="211" t="s">
        <v>1456</v>
      </c>
      <c r="H703" s="212">
        <v>1</v>
      </c>
      <c r="I703" s="213"/>
      <c r="J703" s="214">
        <f>ROUND(I703*H703,2)</f>
        <v>0</v>
      </c>
      <c r="K703" s="210" t="s">
        <v>164</v>
      </c>
      <c r="L703" s="47"/>
      <c r="M703" s="215" t="s">
        <v>19</v>
      </c>
      <c r="N703" s="216" t="s">
        <v>45</v>
      </c>
      <c r="O703" s="87"/>
      <c r="P703" s="217">
        <f>O703*H703</f>
        <v>0</v>
      </c>
      <c r="Q703" s="217">
        <v>0.035029999999999999</v>
      </c>
      <c r="R703" s="217">
        <f>Q703*H703</f>
        <v>0.035029999999999999</v>
      </c>
      <c r="S703" s="217">
        <v>0</v>
      </c>
      <c r="T703" s="218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19" t="s">
        <v>290</v>
      </c>
      <c r="AT703" s="219" t="s">
        <v>160</v>
      </c>
      <c r="AU703" s="219" t="s">
        <v>84</v>
      </c>
      <c r="AY703" s="20" t="s">
        <v>158</v>
      </c>
      <c r="BE703" s="220">
        <f>IF(N703="základní",J703,0)</f>
        <v>0</v>
      </c>
      <c r="BF703" s="220">
        <f>IF(N703="snížená",J703,0)</f>
        <v>0</v>
      </c>
      <c r="BG703" s="220">
        <f>IF(N703="zákl. přenesená",J703,0)</f>
        <v>0</v>
      </c>
      <c r="BH703" s="220">
        <f>IF(N703="sníž. přenesená",J703,0)</f>
        <v>0</v>
      </c>
      <c r="BI703" s="220">
        <f>IF(N703="nulová",J703,0)</f>
        <v>0</v>
      </c>
      <c r="BJ703" s="20" t="s">
        <v>82</v>
      </c>
      <c r="BK703" s="220">
        <f>ROUND(I703*H703,2)</f>
        <v>0</v>
      </c>
      <c r="BL703" s="20" t="s">
        <v>290</v>
      </c>
      <c r="BM703" s="219" t="s">
        <v>2540</v>
      </c>
    </row>
    <row r="704" s="2" customFormat="1">
      <c r="A704" s="41"/>
      <c r="B704" s="42"/>
      <c r="C704" s="43"/>
      <c r="D704" s="221" t="s">
        <v>167</v>
      </c>
      <c r="E704" s="43"/>
      <c r="F704" s="222" t="s">
        <v>2539</v>
      </c>
      <c r="G704" s="43"/>
      <c r="H704" s="43"/>
      <c r="I704" s="223"/>
      <c r="J704" s="43"/>
      <c r="K704" s="43"/>
      <c r="L704" s="47"/>
      <c r="M704" s="224"/>
      <c r="N704" s="225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167</v>
      </c>
      <c r="AU704" s="20" t="s">
        <v>84</v>
      </c>
    </row>
    <row r="705" s="2" customFormat="1">
      <c r="A705" s="41"/>
      <c r="B705" s="42"/>
      <c r="C705" s="43"/>
      <c r="D705" s="226" t="s">
        <v>168</v>
      </c>
      <c r="E705" s="43"/>
      <c r="F705" s="227" t="s">
        <v>2541</v>
      </c>
      <c r="G705" s="43"/>
      <c r="H705" s="43"/>
      <c r="I705" s="223"/>
      <c r="J705" s="43"/>
      <c r="K705" s="43"/>
      <c r="L705" s="47"/>
      <c r="M705" s="224"/>
      <c r="N705" s="225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168</v>
      </c>
      <c r="AU705" s="20" t="s">
        <v>84</v>
      </c>
    </row>
    <row r="706" s="2" customFormat="1" ht="24.15" customHeight="1">
      <c r="A706" s="41"/>
      <c r="B706" s="42"/>
      <c r="C706" s="208" t="s">
        <v>1177</v>
      </c>
      <c r="D706" s="208" t="s">
        <v>160</v>
      </c>
      <c r="E706" s="209" t="s">
        <v>2542</v>
      </c>
      <c r="F706" s="210" t="s">
        <v>2543</v>
      </c>
      <c r="G706" s="211" t="s">
        <v>1456</v>
      </c>
      <c r="H706" s="212">
        <v>1</v>
      </c>
      <c r="I706" s="213"/>
      <c r="J706" s="214">
        <f>ROUND(I706*H706,2)</f>
        <v>0</v>
      </c>
      <c r="K706" s="210" t="s">
        <v>164</v>
      </c>
      <c r="L706" s="47"/>
      <c r="M706" s="215" t="s">
        <v>19</v>
      </c>
      <c r="N706" s="216" t="s">
        <v>45</v>
      </c>
      <c r="O706" s="87"/>
      <c r="P706" s="217">
        <f>O706*H706</f>
        <v>0</v>
      </c>
      <c r="Q706" s="217">
        <v>0.065409999999999996</v>
      </c>
      <c r="R706" s="217">
        <f>Q706*H706</f>
        <v>0.065409999999999996</v>
      </c>
      <c r="S706" s="217">
        <v>0</v>
      </c>
      <c r="T706" s="218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19" t="s">
        <v>290</v>
      </c>
      <c r="AT706" s="219" t="s">
        <v>160</v>
      </c>
      <c r="AU706" s="219" t="s">
        <v>84</v>
      </c>
      <c r="AY706" s="20" t="s">
        <v>158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20" t="s">
        <v>82</v>
      </c>
      <c r="BK706" s="220">
        <f>ROUND(I706*H706,2)</f>
        <v>0</v>
      </c>
      <c r="BL706" s="20" t="s">
        <v>290</v>
      </c>
      <c r="BM706" s="219" t="s">
        <v>2544</v>
      </c>
    </row>
    <row r="707" s="2" customFormat="1">
      <c r="A707" s="41"/>
      <c r="B707" s="42"/>
      <c r="C707" s="43"/>
      <c r="D707" s="221" t="s">
        <v>167</v>
      </c>
      <c r="E707" s="43"/>
      <c r="F707" s="222" t="s">
        <v>2543</v>
      </c>
      <c r="G707" s="43"/>
      <c r="H707" s="43"/>
      <c r="I707" s="223"/>
      <c r="J707" s="43"/>
      <c r="K707" s="43"/>
      <c r="L707" s="47"/>
      <c r="M707" s="224"/>
      <c r="N707" s="225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167</v>
      </c>
      <c r="AU707" s="20" t="s">
        <v>84</v>
      </c>
    </row>
    <row r="708" s="2" customFormat="1">
      <c r="A708" s="41"/>
      <c r="B708" s="42"/>
      <c r="C708" s="43"/>
      <c r="D708" s="226" t="s">
        <v>168</v>
      </c>
      <c r="E708" s="43"/>
      <c r="F708" s="227" t="s">
        <v>2545</v>
      </c>
      <c r="G708" s="43"/>
      <c r="H708" s="43"/>
      <c r="I708" s="223"/>
      <c r="J708" s="43"/>
      <c r="K708" s="43"/>
      <c r="L708" s="47"/>
      <c r="M708" s="224"/>
      <c r="N708" s="225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168</v>
      </c>
      <c r="AU708" s="20" t="s">
        <v>84</v>
      </c>
    </row>
    <row r="709" s="2" customFormat="1" ht="16.5" customHeight="1">
      <c r="A709" s="41"/>
      <c r="B709" s="42"/>
      <c r="C709" s="208" t="s">
        <v>1183</v>
      </c>
      <c r="D709" s="208" t="s">
        <v>160</v>
      </c>
      <c r="E709" s="209" t="s">
        <v>2546</v>
      </c>
      <c r="F709" s="210" t="s">
        <v>2547</v>
      </c>
      <c r="G709" s="211" t="s">
        <v>1456</v>
      </c>
      <c r="H709" s="212">
        <v>1</v>
      </c>
      <c r="I709" s="213"/>
      <c r="J709" s="214">
        <f>ROUND(I709*H709,2)</f>
        <v>0</v>
      </c>
      <c r="K709" s="210" t="s">
        <v>164</v>
      </c>
      <c r="L709" s="47"/>
      <c r="M709" s="215" t="s">
        <v>19</v>
      </c>
      <c r="N709" s="216" t="s">
        <v>45</v>
      </c>
      <c r="O709" s="87"/>
      <c r="P709" s="217">
        <f>O709*H709</f>
        <v>0</v>
      </c>
      <c r="Q709" s="217">
        <v>0.00064000000000000005</v>
      </c>
      <c r="R709" s="217">
        <f>Q709*H709</f>
        <v>0.00064000000000000005</v>
      </c>
      <c r="S709" s="217">
        <v>0</v>
      </c>
      <c r="T709" s="218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9" t="s">
        <v>290</v>
      </c>
      <c r="AT709" s="219" t="s">
        <v>160</v>
      </c>
      <c r="AU709" s="219" t="s">
        <v>84</v>
      </c>
      <c r="AY709" s="20" t="s">
        <v>158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20" t="s">
        <v>82</v>
      </c>
      <c r="BK709" s="220">
        <f>ROUND(I709*H709,2)</f>
        <v>0</v>
      </c>
      <c r="BL709" s="20" t="s">
        <v>290</v>
      </c>
      <c r="BM709" s="219" t="s">
        <v>2548</v>
      </c>
    </row>
    <row r="710" s="2" customFormat="1">
      <c r="A710" s="41"/>
      <c r="B710" s="42"/>
      <c r="C710" s="43"/>
      <c r="D710" s="221" t="s">
        <v>167</v>
      </c>
      <c r="E710" s="43"/>
      <c r="F710" s="222" t="s">
        <v>2547</v>
      </c>
      <c r="G710" s="43"/>
      <c r="H710" s="43"/>
      <c r="I710" s="223"/>
      <c r="J710" s="43"/>
      <c r="K710" s="43"/>
      <c r="L710" s="47"/>
      <c r="M710" s="224"/>
      <c r="N710" s="225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167</v>
      </c>
      <c r="AU710" s="20" t="s">
        <v>84</v>
      </c>
    </row>
    <row r="711" s="2" customFormat="1">
      <c r="A711" s="41"/>
      <c r="B711" s="42"/>
      <c r="C711" s="43"/>
      <c r="D711" s="226" t="s">
        <v>168</v>
      </c>
      <c r="E711" s="43"/>
      <c r="F711" s="227" t="s">
        <v>2549</v>
      </c>
      <c r="G711" s="43"/>
      <c r="H711" s="43"/>
      <c r="I711" s="223"/>
      <c r="J711" s="43"/>
      <c r="K711" s="43"/>
      <c r="L711" s="47"/>
      <c r="M711" s="224"/>
      <c r="N711" s="225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168</v>
      </c>
      <c r="AU711" s="20" t="s">
        <v>84</v>
      </c>
    </row>
    <row r="712" s="2" customFormat="1" ht="24.15" customHeight="1">
      <c r="A712" s="41"/>
      <c r="B712" s="42"/>
      <c r="C712" s="272" t="s">
        <v>1189</v>
      </c>
      <c r="D712" s="272" t="s">
        <v>244</v>
      </c>
      <c r="E712" s="273" t="s">
        <v>2550</v>
      </c>
      <c r="F712" s="274" t="s">
        <v>2551</v>
      </c>
      <c r="G712" s="275" t="s">
        <v>387</v>
      </c>
      <c r="H712" s="276">
        <v>1</v>
      </c>
      <c r="I712" s="277"/>
      <c r="J712" s="278">
        <f>ROUND(I712*H712,2)</f>
        <v>0</v>
      </c>
      <c r="K712" s="274" t="s">
        <v>247</v>
      </c>
      <c r="L712" s="279"/>
      <c r="M712" s="280" t="s">
        <v>19</v>
      </c>
      <c r="N712" s="281" t="s">
        <v>45</v>
      </c>
      <c r="O712" s="87"/>
      <c r="P712" s="217">
        <f>O712*H712</f>
        <v>0</v>
      </c>
      <c r="Q712" s="217">
        <v>0.014</v>
      </c>
      <c r="R712" s="217">
        <f>Q712*H712</f>
        <v>0.014</v>
      </c>
      <c r="S712" s="217">
        <v>0</v>
      </c>
      <c r="T712" s="218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9" t="s">
        <v>403</v>
      </c>
      <c r="AT712" s="219" t="s">
        <v>244</v>
      </c>
      <c r="AU712" s="219" t="s">
        <v>84</v>
      </c>
      <c r="AY712" s="20" t="s">
        <v>158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20" t="s">
        <v>82</v>
      </c>
      <c r="BK712" s="220">
        <f>ROUND(I712*H712,2)</f>
        <v>0</v>
      </c>
      <c r="BL712" s="20" t="s">
        <v>290</v>
      </c>
      <c r="BM712" s="219" t="s">
        <v>2552</v>
      </c>
    </row>
    <row r="713" s="2" customFormat="1">
      <c r="A713" s="41"/>
      <c r="B713" s="42"/>
      <c r="C713" s="43"/>
      <c r="D713" s="221" t="s">
        <v>167</v>
      </c>
      <c r="E713" s="43"/>
      <c r="F713" s="222" t="s">
        <v>2551</v>
      </c>
      <c r="G713" s="43"/>
      <c r="H713" s="43"/>
      <c r="I713" s="223"/>
      <c r="J713" s="43"/>
      <c r="K713" s="43"/>
      <c r="L713" s="47"/>
      <c r="M713" s="224"/>
      <c r="N713" s="225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167</v>
      </c>
      <c r="AU713" s="20" t="s">
        <v>84</v>
      </c>
    </row>
    <row r="714" s="2" customFormat="1" ht="24.15" customHeight="1">
      <c r="A714" s="41"/>
      <c r="B714" s="42"/>
      <c r="C714" s="208" t="s">
        <v>1196</v>
      </c>
      <c r="D714" s="208" t="s">
        <v>160</v>
      </c>
      <c r="E714" s="209" t="s">
        <v>2553</v>
      </c>
      <c r="F714" s="210" t="s">
        <v>2554</v>
      </c>
      <c r="G714" s="211" t="s">
        <v>1456</v>
      </c>
      <c r="H714" s="212">
        <v>2</v>
      </c>
      <c r="I714" s="213"/>
      <c r="J714" s="214">
        <f>ROUND(I714*H714,2)</f>
        <v>0</v>
      </c>
      <c r="K714" s="210" t="s">
        <v>164</v>
      </c>
      <c r="L714" s="47"/>
      <c r="M714" s="215" t="s">
        <v>19</v>
      </c>
      <c r="N714" s="216" t="s">
        <v>45</v>
      </c>
      <c r="O714" s="87"/>
      <c r="P714" s="217">
        <f>O714*H714</f>
        <v>0</v>
      </c>
      <c r="Q714" s="217">
        <v>0.036339999999999997</v>
      </c>
      <c r="R714" s="217">
        <f>Q714*H714</f>
        <v>0.072679999999999995</v>
      </c>
      <c r="S714" s="217">
        <v>0</v>
      </c>
      <c r="T714" s="218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19" t="s">
        <v>290</v>
      </c>
      <c r="AT714" s="219" t="s">
        <v>160</v>
      </c>
      <c r="AU714" s="219" t="s">
        <v>84</v>
      </c>
      <c r="AY714" s="20" t="s">
        <v>158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82</v>
      </c>
      <c r="BK714" s="220">
        <f>ROUND(I714*H714,2)</f>
        <v>0</v>
      </c>
      <c r="BL714" s="20" t="s">
        <v>290</v>
      </c>
      <c r="BM714" s="219" t="s">
        <v>2555</v>
      </c>
    </row>
    <row r="715" s="2" customFormat="1">
      <c r="A715" s="41"/>
      <c r="B715" s="42"/>
      <c r="C715" s="43"/>
      <c r="D715" s="221" t="s">
        <v>167</v>
      </c>
      <c r="E715" s="43"/>
      <c r="F715" s="222" t="s">
        <v>2554</v>
      </c>
      <c r="G715" s="43"/>
      <c r="H715" s="43"/>
      <c r="I715" s="223"/>
      <c r="J715" s="43"/>
      <c r="K715" s="43"/>
      <c r="L715" s="47"/>
      <c r="M715" s="224"/>
      <c r="N715" s="225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167</v>
      </c>
      <c r="AU715" s="20" t="s">
        <v>84</v>
      </c>
    </row>
    <row r="716" s="2" customFormat="1">
      <c r="A716" s="41"/>
      <c r="B716" s="42"/>
      <c r="C716" s="43"/>
      <c r="D716" s="226" t="s">
        <v>168</v>
      </c>
      <c r="E716" s="43"/>
      <c r="F716" s="227" t="s">
        <v>2556</v>
      </c>
      <c r="G716" s="43"/>
      <c r="H716" s="43"/>
      <c r="I716" s="223"/>
      <c r="J716" s="43"/>
      <c r="K716" s="43"/>
      <c r="L716" s="47"/>
      <c r="M716" s="224"/>
      <c r="N716" s="225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168</v>
      </c>
      <c r="AU716" s="20" t="s">
        <v>84</v>
      </c>
    </row>
    <row r="717" s="2" customFormat="1">
      <c r="A717" s="41"/>
      <c r="B717" s="42"/>
      <c r="C717" s="43"/>
      <c r="D717" s="221" t="s">
        <v>180</v>
      </c>
      <c r="E717" s="43"/>
      <c r="F717" s="260" t="s">
        <v>2557</v>
      </c>
      <c r="G717" s="43"/>
      <c r="H717" s="43"/>
      <c r="I717" s="223"/>
      <c r="J717" s="43"/>
      <c r="K717" s="43"/>
      <c r="L717" s="47"/>
      <c r="M717" s="224"/>
      <c r="N717" s="225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180</v>
      </c>
      <c r="AU717" s="20" t="s">
        <v>84</v>
      </c>
    </row>
    <row r="718" s="2" customFormat="1" ht="16.5" customHeight="1">
      <c r="A718" s="41"/>
      <c r="B718" s="42"/>
      <c r="C718" s="208" t="s">
        <v>1203</v>
      </c>
      <c r="D718" s="208" t="s">
        <v>160</v>
      </c>
      <c r="E718" s="209" t="s">
        <v>2558</v>
      </c>
      <c r="F718" s="210" t="s">
        <v>2559</v>
      </c>
      <c r="G718" s="211" t="s">
        <v>1456</v>
      </c>
      <c r="H718" s="212">
        <v>4</v>
      </c>
      <c r="I718" s="213"/>
      <c r="J718" s="214">
        <f>ROUND(I718*H718,2)</f>
        <v>0</v>
      </c>
      <c r="K718" s="210" t="s">
        <v>164</v>
      </c>
      <c r="L718" s="47"/>
      <c r="M718" s="215" t="s">
        <v>19</v>
      </c>
      <c r="N718" s="216" t="s">
        <v>45</v>
      </c>
      <c r="O718" s="87"/>
      <c r="P718" s="217">
        <f>O718*H718</f>
        <v>0</v>
      </c>
      <c r="Q718" s="217">
        <v>0.00024000000000000001</v>
      </c>
      <c r="R718" s="217">
        <f>Q718*H718</f>
        <v>0.00096000000000000002</v>
      </c>
      <c r="S718" s="217">
        <v>0</v>
      </c>
      <c r="T718" s="218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19" t="s">
        <v>290</v>
      </c>
      <c r="AT718" s="219" t="s">
        <v>160</v>
      </c>
      <c r="AU718" s="219" t="s">
        <v>84</v>
      </c>
      <c r="AY718" s="20" t="s">
        <v>158</v>
      </c>
      <c r="BE718" s="220">
        <f>IF(N718="základní",J718,0)</f>
        <v>0</v>
      </c>
      <c r="BF718" s="220">
        <f>IF(N718="snížená",J718,0)</f>
        <v>0</v>
      </c>
      <c r="BG718" s="220">
        <f>IF(N718="zákl. přenesená",J718,0)</f>
        <v>0</v>
      </c>
      <c r="BH718" s="220">
        <f>IF(N718="sníž. přenesená",J718,0)</f>
        <v>0</v>
      </c>
      <c r="BI718" s="220">
        <f>IF(N718="nulová",J718,0)</f>
        <v>0</v>
      </c>
      <c r="BJ718" s="20" t="s">
        <v>82</v>
      </c>
      <c r="BK718" s="220">
        <f>ROUND(I718*H718,2)</f>
        <v>0</v>
      </c>
      <c r="BL718" s="20" t="s">
        <v>290</v>
      </c>
      <c r="BM718" s="219" t="s">
        <v>2560</v>
      </c>
    </row>
    <row r="719" s="2" customFormat="1">
      <c r="A719" s="41"/>
      <c r="B719" s="42"/>
      <c r="C719" s="43"/>
      <c r="D719" s="221" t="s">
        <v>167</v>
      </c>
      <c r="E719" s="43"/>
      <c r="F719" s="222" t="s">
        <v>2559</v>
      </c>
      <c r="G719" s="43"/>
      <c r="H719" s="43"/>
      <c r="I719" s="223"/>
      <c r="J719" s="43"/>
      <c r="K719" s="43"/>
      <c r="L719" s="47"/>
      <c r="M719" s="224"/>
      <c r="N719" s="225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167</v>
      </c>
      <c r="AU719" s="20" t="s">
        <v>84</v>
      </c>
    </row>
    <row r="720" s="2" customFormat="1">
      <c r="A720" s="41"/>
      <c r="B720" s="42"/>
      <c r="C720" s="43"/>
      <c r="D720" s="226" t="s">
        <v>168</v>
      </c>
      <c r="E720" s="43"/>
      <c r="F720" s="227" t="s">
        <v>2561</v>
      </c>
      <c r="G720" s="43"/>
      <c r="H720" s="43"/>
      <c r="I720" s="223"/>
      <c r="J720" s="43"/>
      <c r="K720" s="43"/>
      <c r="L720" s="47"/>
      <c r="M720" s="224"/>
      <c r="N720" s="225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168</v>
      </c>
      <c r="AU720" s="20" t="s">
        <v>84</v>
      </c>
    </row>
    <row r="721" s="2" customFormat="1" ht="16.5" customHeight="1">
      <c r="A721" s="41"/>
      <c r="B721" s="42"/>
      <c r="C721" s="208" t="s">
        <v>1261</v>
      </c>
      <c r="D721" s="208" t="s">
        <v>160</v>
      </c>
      <c r="E721" s="209" t="s">
        <v>2562</v>
      </c>
      <c r="F721" s="210" t="s">
        <v>2563</v>
      </c>
      <c r="G721" s="211" t="s">
        <v>1456</v>
      </c>
      <c r="H721" s="212">
        <v>1</v>
      </c>
      <c r="I721" s="213"/>
      <c r="J721" s="214">
        <f>ROUND(I721*H721,2)</f>
        <v>0</v>
      </c>
      <c r="K721" s="210" t="s">
        <v>164</v>
      </c>
      <c r="L721" s="47"/>
      <c r="M721" s="215" t="s">
        <v>19</v>
      </c>
      <c r="N721" s="216" t="s">
        <v>45</v>
      </c>
      <c r="O721" s="87"/>
      <c r="P721" s="217">
        <f>O721*H721</f>
        <v>0</v>
      </c>
      <c r="Q721" s="217">
        <v>0.0018400000000000001</v>
      </c>
      <c r="R721" s="217">
        <f>Q721*H721</f>
        <v>0.0018400000000000001</v>
      </c>
      <c r="S721" s="217">
        <v>0</v>
      </c>
      <c r="T721" s="218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19" t="s">
        <v>290</v>
      </c>
      <c r="AT721" s="219" t="s">
        <v>160</v>
      </c>
      <c r="AU721" s="219" t="s">
        <v>84</v>
      </c>
      <c r="AY721" s="20" t="s">
        <v>158</v>
      </c>
      <c r="BE721" s="220">
        <f>IF(N721="základní",J721,0)</f>
        <v>0</v>
      </c>
      <c r="BF721" s="220">
        <f>IF(N721="snížená",J721,0)</f>
        <v>0</v>
      </c>
      <c r="BG721" s="220">
        <f>IF(N721="zákl. přenesená",J721,0)</f>
        <v>0</v>
      </c>
      <c r="BH721" s="220">
        <f>IF(N721="sníž. přenesená",J721,0)</f>
        <v>0</v>
      </c>
      <c r="BI721" s="220">
        <f>IF(N721="nulová",J721,0)</f>
        <v>0</v>
      </c>
      <c r="BJ721" s="20" t="s">
        <v>82</v>
      </c>
      <c r="BK721" s="220">
        <f>ROUND(I721*H721,2)</f>
        <v>0</v>
      </c>
      <c r="BL721" s="20" t="s">
        <v>290</v>
      </c>
      <c r="BM721" s="219" t="s">
        <v>2564</v>
      </c>
    </row>
    <row r="722" s="2" customFormat="1">
      <c r="A722" s="41"/>
      <c r="B722" s="42"/>
      <c r="C722" s="43"/>
      <c r="D722" s="221" t="s">
        <v>167</v>
      </c>
      <c r="E722" s="43"/>
      <c r="F722" s="222" t="s">
        <v>2563</v>
      </c>
      <c r="G722" s="43"/>
      <c r="H722" s="43"/>
      <c r="I722" s="223"/>
      <c r="J722" s="43"/>
      <c r="K722" s="43"/>
      <c r="L722" s="47"/>
      <c r="M722" s="224"/>
      <c r="N722" s="225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167</v>
      </c>
      <c r="AU722" s="20" t="s">
        <v>84</v>
      </c>
    </row>
    <row r="723" s="2" customFormat="1">
      <c r="A723" s="41"/>
      <c r="B723" s="42"/>
      <c r="C723" s="43"/>
      <c r="D723" s="226" t="s">
        <v>168</v>
      </c>
      <c r="E723" s="43"/>
      <c r="F723" s="227" t="s">
        <v>2565</v>
      </c>
      <c r="G723" s="43"/>
      <c r="H723" s="43"/>
      <c r="I723" s="223"/>
      <c r="J723" s="43"/>
      <c r="K723" s="43"/>
      <c r="L723" s="47"/>
      <c r="M723" s="224"/>
      <c r="N723" s="225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168</v>
      </c>
      <c r="AU723" s="20" t="s">
        <v>84</v>
      </c>
    </row>
    <row r="724" s="2" customFormat="1" ht="16.5" customHeight="1">
      <c r="A724" s="41"/>
      <c r="B724" s="42"/>
      <c r="C724" s="208" t="s">
        <v>1268</v>
      </c>
      <c r="D724" s="208" t="s">
        <v>160</v>
      </c>
      <c r="E724" s="209" t="s">
        <v>2566</v>
      </c>
      <c r="F724" s="210" t="s">
        <v>2567</v>
      </c>
      <c r="G724" s="211" t="s">
        <v>387</v>
      </c>
      <c r="H724" s="212">
        <v>2</v>
      </c>
      <c r="I724" s="213"/>
      <c r="J724" s="214">
        <f>ROUND(I724*H724,2)</f>
        <v>0</v>
      </c>
      <c r="K724" s="210" t="s">
        <v>164</v>
      </c>
      <c r="L724" s="47"/>
      <c r="M724" s="215" t="s">
        <v>19</v>
      </c>
      <c r="N724" s="216" t="s">
        <v>45</v>
      </c>
      <c r="O724" s="87"/>
      <c r="P724" s="217">
        <f>O724*H724</f>
        <v>0</v>
      </c>
      <c r="Q724" s="217">
        <v>0.00016000000000000001</v>
      </c>
      <c r="R724" s="217">
        <f>Q724*H724</f>
        <v>0.00032000000000000003</v>
      </c>
      <c r="S724" s="217">
        <v>0</v>
      </c>
      <c r="T724" s="218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9" t="s">
        <v>290</v>
      </c>
      <c r="AT724" s="219" t="s">
        <v>160</v>
      </c>
      <c r="AU724" s="219" t="s">
        <v>84</v>
      </c>
      <c r="AY724" s="20" t="s">
        <v>158</v>
      </c>
      <c r="BE724" s="220">
        <f>IF(N724="základní",J724,0)</f>
        <v>0</v>
      </c>
      <c r="BF724" s="220">
        <f>IF(N724="snížená",J724,0)</f>
        <v>0</v>
      </c>
      <c r="BG724" s="220">
        <f>IF(N724="zákl. přenesená",J724,0)</f>
        <v>0</v>
      </c>
      <c r="BH724" s="220">
        <f>IF(N724="sníž. přenesená",J724,0)</f>
        <v>0</v>
      </c>
      <c r="BI724" s="220">
        <f>IF(N724="nulová",J724,0)</f>
        <v>0</v>
      </c>
      <c r="BJ724" s="20" t="s">
        <v>82</v>
      </c>
      <c r="BK724" s="220">
        <f>ROUND(I724*H724,2)</f>
        <v>0</v>
      </c>
      <c r="BL724" s="20" t="s">
        <v>290</v>
      </c>
      <c r="BM724" s="219" t="s">
        <v>2568</v>
      </c>
    </row>
    <row r="725" s="2" customFormat="1">
      <c r="A725" s="41"/>
      <c r="B725" s="42"/>
      <c r="C725" s="43"/>
      <c r="D725" s="221" t="s">
        <v>167</v>
      </c>
      <c r="E725" s="43"/>
      <c r="F725" s="222" t="s">
        <v>2567</v>
      </c>
      <c r="G725" s="43"/>
      <c r="H725" s="43"/>
      <c r="I725" s="223"/>
      <c r="J725" s="43"/>
      <c r="K725" s="43"/>
      <c r="L725" s="47"/>
      <c r="M725" s="224"/>
      <c r="N725" s="225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167</v>
      </c>
      <c r="AU725" s="20" t="s">
        <v>84</v>
      </c>
    </row>
    <row r="726" s="2" customFormat="1">
      <c r="A726" s="41"/>
      <c r="B726" s="42"/>
      <c r="C726" s="43"/>
      <c r="D726" s="226" t="s">
        <v>168</v>
      </c>
      <c r="E726" s="43"/>
      <c r="F726" s="227" t="s">
        <v>2569</v>
      </c>
      <c r="G726" s="43"/>
      <c r="H726" s="43"/>
      <c r="I726" s="223"/>
      <c r="J726" s="43"/>
      <c r="K726" s="43"/>
      <c r="L726" s="47"/>
      <c r="M726" s="224"/>
      <c r="N726" s="225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168</v>
      </c>
      <c r="AU726" s="20" t="s">
        <v>84</v>
      </c>
    </row>
    <row r="727" s="2" customFormat="1" ht="16.5" customHeight="1">
      <c r="A727" s="41"/>
      <c r="B727" s="42"/>
      <c r="C727" s="272" t="s">
        <v>1273</v>
      </c>
      <c r="D727" s="272" t="s">
        <v>244</v>
      </c>
      <c r="E727" s="273" t="s">
        <v>2570</v>
      </c>
      <c r="F727" s="274" t="s">
        <v>2571</v>
      </c>
      <c r="G727" s="275" t="s">
        <v>387</v>
      </c>
      <c r="H727" s="276">
        <v>1</v>
      </c>
      <c r="I727" s="277"/>
      <c r="J727" s="278">
        <f>ROUND(I727*H727,2)</f>
        <v>0</v>
      </c>
      <c r="K727" s="274" t="s">
        <v>164</v>
      </c>
      <c r="L727" s="279"/>
      <c r="M727" s="280" t="s">
        <v>19</v>
      </c>
      <c r="N727" s="281" t="s">
        <v>45</v>
      </c>
      <c r="O727" s="87"/>
      <c r="P727" s="217">
        <f>O727*H727</f>
        <v>0</v>
      </c>
      <c r="Q727" s="217">
        <v>0.002</v>
      </c>
      <c r="R727" s="217">
        <f>Q727*H727</f>
        <v>0.002</v>
      </c>
      <c r="S727" s="217">
        <v>0</v>
      </c>
      <c r="T727" s="218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19" t="s">
        <v>403</v>
      </c>
      <c r="AT727" s="219" t="s">
        <v>244</v>
      </c>
      <c r="AU727" s="219" t="s">
        <v>84</v>
      </c>
      <c r="AY727" s="20" t="s">
        <v>158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20" t="s">
        <v>82</v>
      </c>
      <c r="BK727" s="220">
        <f>ROUND(I727*H727,2)</f>
        <v>0</v>
      </c>
      <c r="BL727" s="20" t="s">
        <v>290</v>
      </c>
      <c r="BM727" s="219" t="s">
        <v>2572</v>
      </c>
    </row>
    <row r="728" s="2" customFormat="1">
      <c r="A728" s="41"/>
      <c r="B728" s="42"/>
      <c r="C728" s="43"/>
      <c r="D728" s="221" t="s">
        <v>167</v>
      </c>
      <c r="E728" s="43"/>
      <c r="F728" s="222" t="s">
        <v>2571</v>
      </c>
      <c r="G728" s="43"/>
      <c r="H728" s="43"/>
      <c r="I728" s="223"/>
      <c r="J728" s="43"/>
      <c r="K728" s="43"/>
      <c r="L728" s="47"/>
      <c r="M728" s="224"/>
      <c r="N728" s="225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167</v>
      </c>
      <c r="AU728" s="20" t="s">
        <v>84</v>
      </c>
    </row>
    <row r="729" s="2" customFormat="1" ht="21.75" customHeight="1">
      <c r="A729" s="41"/>
      <c r="B729" s="42"/>
      <c r="C729" s="272" t="s">
        <v>1279</v>
      </c>
      <c r="D729" s="272" t="s">
        <v>244</v>
      </c>
      <c r="E729" s="273" t="s">
        <v>2573</v>
      </c>
      <c r="F729" s="274" t="s">
        <v>2574</v>
      </c>
      <c r="G729" s="275" t="s">
        <v>387</v>
      </c>
      <c r="H729" s="276">
        <v>1</v>
      </c>
      <c r="I729" s="277"/>
      <c r="J729" s="278">
        <f>ROUND(I729*H729,2)</f>
        <v>0</v>
      </c>
      <c r="K729" s="274" t="s">
        <v>164</v>
      </c>
      <c r="L729" s="279"/>
      <c r="M729" s="280" t="s">
        <v>19</v>
      </c>
      <c r="N729" s="281" t="s">
        <v>45</v>
      </c>
      <c r="O729" s="87"/>
      <c r="P729" s="217">
        <f>O729*H729</f>
        <v>0</v>
      </c>
      <c r="Q729" s="217">
        <v>0.00199</v>
      </c>
      <c r="R729" s="217">
        <f>Q729*H729</f>
        <v>0.00199</v>
      </c>
      <c r="S729" s="217">
        <v>0</v>
      </c>
      <c r="T729" s="218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9" t="s">
        <v>403</v>
      </c>
      <c r="AT729" s="219" t="s">
        <v>244</v>
      </c>
      <c r="AU729" s="219" t="s">
        <v>84</v>
      </c>
      <c r="AY729" s="20" t="s">
        <v>158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20" t="s">
        <v>82</v>
      </c>
      <c r="BK729" s="220">
        <f>ROUND(I729*H729,2)</f>
        <v>0</v>
      </c>
      <c r="BL729" s="20" t="s">
        <v>290</v>
      </c>
      <c r="BM729" s="219" t="s">
        <v>2575</v>
      </c>
    </row>
    <row r="730" s="2" customFormat="1">
      <c r="A730" s="41"/>
      <c r="B730" s="42"/>
      <c r="C730" s="43"/>
      <c r="D730" s="221" t="s">
        <v>167</v>
      </c>
      <c r="E730" s="43"/>
      <c r="F730" s="222" t="s">
        <v>2574</v>
      </c>
      <c r="G730" s="43"/>
      <c r="H730" s="43"/>
      <c r="I730" s="223"/>
      <c r="J730" s="43"/>
      <c r="K730" s="43"/>
      <c r="L730" s="47"/>
      <c r="M730" s="224"/>
      <c r="N730" s="225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167</v>
      </c>
      <c r="AU730" s="20" t="s">
        <v>84</v>
      </c>
    </row>
    <row r="731" s="2" customFormat="1">
      <c r="A731" s="41"/>
      <c r="B731" s="42"/>
      <c r="C731" s="43"/>
      <c r="D731" s="221" t="s">
        <v>180</v>
      </c>
      <c r="E731" s="43"/>
      <c r="F731" s="260" t="s">
        <v>2576</v>
      </c>
      <c r="G731" s="43"/>
      <c r="H731" s="43"/>
      <c r="I731" s="223"/>
      <c r="J731" s="43"/>
      <c r="K731" s="43"/>
      <c r="L731" s="47"/>
      <c r="M731" s="224"/>
      <c r="N731" s="225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180</v>
      </c>
      <c r="AU731" s="20" t="s">
        <v>84</v>
      </c>
    </row>
    <row r="732" s="2" customFormat="1" ht="16.5" customHeight="1">
      <c r="A732" s="41"/>
      <c r="B732" s="42"/>
      <c r="C732" s="208" t="s">
        <v>1284</v>
      </c>
      <c r="D732" s="208" t="s">
        <v>160</v>
      </c>
      <c r="E732" s="209" t="s">
        <v>2577</v>
      </c>
      <c r="F732" s="210" t="s">
        <v>2578</v>
      </c>
      <c r="G732" s="211" t="s">
        <v>387</v>
      </c>
      <c r="H732" s="212">
        <v>1</v>
      </c>
      <c r="I732" s="213"/>
      <c r="J732" s="214">
        <f>ROUND(I732*H732,2)</f>
        <v>0</v>
      </c>
      <c r="K732" s="210" t="s">
        <v>164</v>
      </c>
      <c r="L732" s="47"/>
      <c r="M732" s="215" t="s">
        <v>19</v>
      </c>
      <c r="N732" s="216" t="s">
        <v>45</v>
      </c>
      <c r="O732" s="87"/>
      <c r="P732" s="217">
        <f>O732*H732</f>
        <v>0</v>
      </c>
      <c r="Q732" s="217">
        <v>0.00012</v>
      </c>
      <c r="R732" s="217">
        <f>Q732*H732</f>
        <v>0.00012</v>
      </c>
      <c r="S732" s="217">
        <v>0</v>
      </c>
      <c r="T732" s="218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19" t="s">
        <v>290</v>
      </c>
      <c r="AT732" s="219" t="s">
        <v>160</v>
      </c>
      <c r="AU732" s="219" t="s">
        <v>84</v>
      </c>
      <c r="AY732" s="20" t="s">
        <v>158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0" t="s">
        <v>82</v>
      </c>
      <c r="BK732" s="220">
        <f>ROUND(I732*H732,2)</f>
        <v>0</v>
      </c>
      <c r="BL732" s="20" t="s">
        <v>290</v>
      </c>
      <c r="BM732" s="219" t="s">
        <v>2579</v>
      </c>
    </row>
    <row r="733" s="2" customFormat="1">
      <c r="A733" s="41"/>
      <c r="B733" s="42"/>
      <c r="C733" s="43"/>
      <c r="D733" s="221" t="s">
        <v>167</v>
      </c>
      <c r="E733" s="43"/>
      <c r="F733" s="222" t="s">
        <v>2578</v>
      </c>
      <c r="G733" s="43"/>
      <c r="H733" s="43"/>
      <c r="I733" s="223"/>
      <c r="J733" s="43"/>
      <c r="K733" s="43"/>
      <c r="L733" s="47"/>
      <c r="M733" s="224"/>
      <c r="N733" s="225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167</v>
      </c>
      <c r="AU733" s="20" t="s">
        <v>84</v>
      </c>
    </row>
    <row r="734" s="2" customFormat="1">
      <c r="A734" s="41"/>
      <c r="B734" s="42"/>
      <c r="C734" s="43"/>
      <c r="D734" s="226" t="s">
        <v>168</v>
      </c>
      <c r="E734" s="43"/>
      <c r="F734" s="227" t="s">
        <v>2580</v>
      </c>
      <c r="G734" s="43"/>
      <c r="H734" s="43"/>
      <c r="I734" s="223"/>
      <c r="J734" s="43"/>
      <c r="K734" s="43"/>
      <c r="L734" s="47"/>
      <c r="M734" s="224"/>
      <c r="N734" s="225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168</v>
      </c>
      <c r="AU734" s="20" t="s">
        <v>84</v>
      </c>
    </row>
    <row r="735" s="2" customFormat="1" ht="16.5" customHeight="1">
      <c r="A735" s="41"/>
      <c r="B735" s="42"/>
      <c r="C735" s="272" t="s">
        <v>1290</v>
      </c>
      <c r="D735" s="272" t="s">
        <v>244</v>
      </c>
      <c r="E735" s="273" t="s">
        <v>2581</v>
      </c>
      <c r="F735" s="274" t="s">
        <v>2582</v>
      </c>
      <c r="G735" s="275" t="s">
        <v>387</v>
      </c>
      <c r="H735" s="276">
        <v>1</v>
      </c>
      <c r="I735" s="277"/>
      <c r="J735" s="278">
        <f>ROUND(I735*H735,2)</f>
        <v>0</v>
      </c>
      <c r="K735" s="274" t="s">
        <v>164</v>
      </c>
      <c r="L735" s="279"/>
      <c r="M735" s="280" t="s">
        <v>19</v>
      </c>
      <c r="N735" s="281" t="s">
        <v>45</v>
      </c>
      <c r="O735" s="87"/>
      <c r="P735" s="217">
        <f>O735*H735</f>
        <v>0</v>
      </c>
      <c r="Q735" s="217">
        <v>0.0020999999999999999</v>
      </c>
      <c r="R735" s="217">
        <f>Q735*H735</f>
        <v>0.0020999999999999999</v>
      </c>
      <c r="S735" s="217">
        <v>0</v>
      </c>
      <c r="T735" s="218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9" t="s">
        <v>403</v>
      </c>
      <c r="AT735" s="219" t="s">
        <v>244</v>
      </c>
      <c r="AU735" s="219" t="s">
        <v>84</v>
      </c>
      <c r="AY735" s="20" t="s">
        <v>158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20" t="s">
        <v>82</v>
      </c>
      <c r="BK735" s="220">
        <f>ROUND(I735*H735,2)</f>
        <v>0</v>
      </c>
      <c r="BL735" s="20" t="s">
        <v>290</v>
      </c>
      <c r="BM735" s="219" t="s">
        <v>2583</v>
      </c>
    </row>
    <row r="736" s="2" customFormat="1">
      <c r="A736" s="41"/>
      <c r="B736" s="42"/>
      <c r="C736" s="43"/>
      <c r="D736" s="221" t="s">
        <v>167</v>
      </c>
      <c r="E736" s="43"/>
      <c r="F736" s="222" t="s">
        <v>2582</v>
      </c>
      <c r="G736" s="43"/>
      <c r="H736" s="43"/>
      <c r="I736" s="223"/>
      <c r="J736" s="43"/>
      <c r="K736" s="43"/>
      <c r="L736" s="47"/>
      <c r="M736" s="224"/>
      <c r="N736" s="225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167</v>
      </c>
      <c r="AU736" s="20" t="s">
        <v>84</v>
      </c>
    </row>
    <row r="737" s="2" customFormat="1" ht="24.15" customHeight="1">
      <c r="A737" s="41"/>
      <c r="B737" s="42"/>
      <c r="C737" s="208" t="s">
        <v>1297</v>
      </c>
      <c r="D737" s="208" t="s">
        <v>160</v>
      </c>
      <c r="E737" s="209" t="s">
        <v>2584</v>
      </c>
      <c r="F737" s="210" t="s">
        <v>2585</v>
      </c>
      <c r="G737" s="211" t="s">
        <v>224</v>
      </c>
      <c r="H737" s="212">
        <v>0.23599999999999999</v>
      </c>
      <c r="I737" s="213"/>
      <c r="J737" s="214">
        <f>ROUND(I737*H737,2)</f>
        <v>0</v>
      </c>
      <c r="K737" s="210" t="s">
        <v>164</v>
      </c>
      <c r="L737" s="47"/>
      <c r="M737" s="215" t="s">
        <v>19</v>
      </c>
      <c r="N737" s="216" t="s">
        <v>45</v>
      </c>
      <c r="O737" s="87"/>
      <c r="P737" s="217">
        <f>O737*H737</f>
        <v>0</v>
      </c>
      <c r="Q737" s="217">
        <v>0</v>
      </c>
      <c r="R737" s="217">
        <f>Q737*H737</f>
        <v>0</v>
      </c>
      <c r="S737" s="217">
        <v>0</v>
      </c>
      <c r="T737" s="218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9" t="s">
        <v>290</v>
      </c>
      <c r="AT737" s="219" t="s">
        <v>160</v>
      </c>
      <c r="AU737" s="219" t="s">
        <v>84</v>
      </c>
      <c r="AY737" s="20" t="s">
        <v>158</v>
      </c>
      <c r="BE737" s="220">
        <f>IF(N737="základní",J737,0)</f>
        <v>0</v>
      </c>
      <c r="BF737" s="220">
        <f>IF(N737="snížená",J737,0)</f>
        <v>0</v>
      </c>
      <c r="BG737" s="220">
        <f>IF(N737="zákl. přenesená",J737,0)</f>
        <v>0</v>
      </c>
      <c r="BH737" s="220">
        <f>IF(N737="sníž. přenesená",J737,0)</f>
        <v>0</v>
      </c>
      <c r="BI737" s="220">
        <f>IF(N737="nulová",J737,0)</f>
        <v>0</v>
      </c>
      <c r="BJ737" s="20" t="s">
        <v>82</v>
      </c>
      <c r="BK737" s="220">
        <f>ROUND(I737*H737,2)</f>
        <v>0</v>
      </c>
      <c r="BL737" s="20" t="s">
        <v>290</v>
      </c>
      <c r="BM737" s="219" t="s">
        <v>2586</v>
      </c>
    </row>
    <row r="738" s="2" customFormat="1">
      <c r="A738" s="41"/>
      <c r="B738" s="42"/>
      <c r="C738" s="43"/>
      <c r="D738" s="221" t="s">
        <v>167</v>
      </c>
      <c r="E738" s="43"/>
      <c r="F738" s="222" t="s">
        <v>2585</v>
      </c>
      <c r="G738" s="43"/>
      <c r="H738" s="43"/>
      <c r="I738" s="223"/>
      <c r="J738" s="43"/>
      <c r="K738" s="43"/>
      <c r="L738" s="47"/>
      <c r="M738" s="224"/>
      <c r="N738" s="225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167</v>
      </c>
      <c r="AU738" s="20" t="s">
        <v>84</v>
      </c>
    </row>
    <row r="739" s="2" customFormat="1">
      <c r="A739" s="41"/>
      <c r="B739" s="42"/>
      <c r="C739" s="43"/>
      <c r="D739" s="226" t="s">
        <v>168</v>
      </c>
      <c r="E739" s="43"/>
      <c r="F739" s="227" t="s">
        <v>2587</v>
      </c>
      <c r="G739" s="43"/>
      <c r="H739" s="43"/>
      <c r="I739" s="223"/>
      <c r="J739" s="43"/>
      <c r="K739" s="43"/>
      <c r="L739" s="47"/>
      <c r="M739" s="224"/>
      <c r="N739" s="225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168</v>
      </c>
      <c r="AU739" s="20" t="s">
        <v>84</v>
      </c>
    </row>
    <row r="740" s="2" customFormat="1" ht="24.15" customHeight="1">
      <c r="A740" s="41"/>
      <c r="B740" s="42"/>
      <c r="C740" s="208" t="s">
        <v>1306</v>
      </c>
      <c r="D740" s="208" t="s">
        <v>160</v>
      </c>
      <c r="E740" s="209" t="s">
        <v>2588</v>
      </c>
      <c r="F740" s="210" t="s">
        <v>2589</v>
      </c>
      <c r="G740" s="211" t="s">
        <v>224</v>
      </c>
      <c r="H740" s="212">
        <v>0.23599999999999999</v>
      </c>
      <c r="I740" s="213"/>
      <c r="J740" s="214">
        <f>ROUND(I740*H740,2)</f>
        <v>0</v>
      </c>
      <c r="K740" s="210" t="s">
        <v>164</v>
      </c>
      <c r="L740" s="47"/>
      <c r="M740" s="215" t="s">
        <v>19</v>
      </c>
      <c r="N740" s="216" t="s">
        <v>45</v>
      </c>
      <c r="O740" s="87"/>
      <c r="P740" s="217">
        <f>O740*H740</f>
        <v>0</v>
      </c>
      <c r="Q740" s="217">
        <v>0</v>
      </c>
      <c r="R740" s="217">
        <f>Q740*H740</f>
        <v>0</v>
      </c>
      <c r="S740" s="217">
        <v>0</v>
      </c>
      <c r="T740" s="218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9" t="s">
        <v>290</v>
      </c>
      <c r="AT740" s="219" t="s">
        <v>160</v>
      </c>
      <c r="AU740" s="219" t="s">
        <v>84</v>
      </c>
      <c r="AY740" s="20" t="s">
        <v>158</v>
      </c>
      <c r="BE740" s="220">
        <f>IF(N740="základní",J740,0)</f>
        <v>0</v>
      </c>
      <c r="BF740" s="220">
        <f>IF(N740="snížená",J740,0)</f>
        <v>0</v>
      </c>
      <c r="BG740" s="220">
        <f>IF(N740="zákl. přenesená",J740,0)</f>
        <v>0</v>
      </c>
      <c r="BH740" s="220">
        <f>IF(N740="sníž. přenesená",J740,0)</f>
        <v>0</v>
      </c>
      <c r="BI740" s="220">
        <f>IF(N740="nulová",J740,0)</f>
        <v>0</v>
      </c>
      <c r="BJ740" s="20" t="s">
        <v>82</v>
      </c>
      <c r="BK740" s="220">
        <f>ROUND(I740*H740,2)</f>
        <v>0</v>
      </c>
      <c r="BL740" s="20" t="s">
        <v>290</v>
      </c>
      <c r="BM740" s="219" t="s">
        <v>2590</v>
      </c>
    </row>
    <row r="741" s="2" customFormat="1">
      <c r="A741" s="41"/>
      <c r="B741" s="42"/>
      <c r="C741" s="43"/>
      <c r="D741" s="221" t="s">
        <v>167</v>
      </c>
      <c r="E741" s="43"/>
      <c r="F741" s="222" t="s">
        <v>2589</v>
      </c>
      <c r="G741" s="43"/>
      <c r="H741" s="43"/>
      <c r="I741" s="223"/>
      <c r="J741" s="43"/>
      <c r="K741" s="43"/>
      <c r="L741" s="47"/>
      <c r="M741" s="224"/>
      <c r="N741" s="225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167</v>
      </c>
      <c r="AU741" s="20" t="s">
        <v>84</v>
      </c>
    </row>
    <row r="742" s="2" customFormat="1">
      <c r="A742" s="41"/>
      <c r="B742" s="42"/>
      <c r="C742" s="43"/>
      <c r="D742" s="226" t="s">
        <v>168</v>
      </c>
      <c r="E742" s="43"/>
      <c r="F742" s="227" t="s">
        <v>2591</v>
      </c>
      <c r="G742" s="43"/>
      <c r="H742" s="43"/>
      <c r="I742" s="223"/>
      <c r="J742" s="43"/>
      <c r="K742" s="43"/>
      <c r="L742" s="47"/>
      <c r="M742" s="224"/>
      <c r="N742" s="225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168</v>
      </c>
      <c r="AU742" s="20" t="s">
        <v>84</v>
      </c>
    </row>
    <row r="743" s="12" customFormat="1" ht="22.8" customHeight="1">
      <c r="A743" s="12"/>
      <c r="B743" s="192"/>
      <c r="C743" s="193"/>
      <c r="D743" s="194" t="s">
        <v>73</v>
      </c>
      <c r="E743" s="206" t="s">
        <v>2592</v>
      </c>
      <c r="F743" s="206" t="s">
        <v>2593</v>
      </c>
      <c r="G743" s="193"/>
      <c r="H743" s="193"/>
      <c r="I743" s="196"/>
      <c r="J743" s="207">
        <f>BK743</f>
        <v>0</v>
      </c>
      <c r="K743" s="193"/>
      <c r="L743" s="198"/>
      <c r="M743" s="199"/>
      <c r="N743" s="200"/>
      <c r="O743" s="200"/>
      <c r="P743" s="201">
        <f>SUM(P744:P752)</f>
        <v>0</v>
      </c>
      <c r="Q743" s="200"/>
      <c r="R743" s="201">
        <f>SUM(R744:R752)</f>
        <v>0.0091999999999999998</v>
      </c>
      <c r="S743" s="200"/>
      <c r="T743" s="202">
        <f>SUM(T744:T752)</f>
        <v>0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03" t="s">
        <v>84</v>
      </c>
      <c r="AT743" s="204" t="s">
        <v>73</v>
      </c>
      <c r="AU743" s="204" t="s">
        <v>82</v>
      </c>
      <c r="AY743" s="203" t="s">
        <v>158</v>
      </c>
      <c r="BK743" s="205">
        <f>SUM(BK744:BK752)</f>
        <v>0</v>
      </c>
    </row>
    <row r="744" s="2" customFormat="1" ht="24.15" customHeight="1">
      <c r="A744" s="41"/>
      <c r="B744" s="42"/>
      <c r="C744" s="208" t="s">
        <v>1311</v>
      </c>
      <c r="D744" s="208" t="s">
        <v>160</v>
      </c>
      <c r="E744" s="209" t="s">
        <v>2594</v>
      </c>
      <c r="F744" s="210" t="s">
        <v>2595</v>
      </c>
      <c r="G744" s="211" t="s">
        <v>1456</v>
      </c>
      <c r="H744" s="212">
        <v>1</v>
      </c>
      <c r="I744" s="213"/>
      <c r="J744" s="214">
        <f>ROUND(I744*H744,2)</f>
        <v>0</v>
      </c>
      <c r="K744" s="210" t="s">
        <v>164</v>
      </c>
      <c r="L744" s="47"/>
      <c r="M744" s="215" t="s">
        <v>19</v>
      </c>
      <c r="N744" s="216" t="s">
        <v>45</v>
      </c>
      <c r="O744" s="87"/>
      <c r="P744" s="217">
        <f>O744*H744</f>
        <v>0</v>
      </c>
      <c r="Q744" s="217">
        <v>0.0091999999999999998</v>
      </c>
      <c r="R744" s="217">
        <f>Q744*H744</f>
        <v>0.0091999999999999998</v>
      </c>
      <c r="S744" s="217">
        <v>0</v>
      </c>
      <c r="T744" s="218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19" t="s">
        <v>290</v>
      </c>
      <c r="AT744" s="219" t="s">
        <v>160</v>
      </c>
      <c r="AU744" s="219" t="s">
        <v>84</v>
      </c>
      <c r="AY744" s="20" t="s">
        <v>158</v>
      </c>
      <c r="BE744" s="220">
        <f>IF(N744="základní",J744,0)</f>
        <v>0</v>
      </c>
      <c r="BF744" s="220">
        <f>IF(N744="snížená",J744,0)</f>
        <v>0</v>
      </c>
      <c r="BG744" s="220">
        <f>IF(N744="zákl. přenesená",J744,0)</f>
        <v>0</v>
      </c>
      <c r="BH744" s="220">
        <f>IF(N744="sníž. přenesená",J744,0)</f>
        <v>0</v>
      </c>
      <c r="BI744" s="220">
        <f>IF(N744="nulová",J744,0)</f>
        <v>0</v>
      </c>
      <c r="BJ744" s="20" t="s">
        <v>82</v>
      </c>
      <c r="BK744" s="220">
        <f>ROUND(I744*H744,2)</f>
        <v>0</v>
      </c>
      <c r="BL744" s="20" t="s">
        <v>290</v>
      </c>
      <c r="BM744" s="219" t="s">
        <v>2596</v>
      </c>
    </row>
    <row r="745" s="2" customFormat="1">
      <c r="A745" s="41"/>
      <c r="B745" s="42"/>
      <c r="C745" s="43"/>
      <c r="D745" s="221" t="s">
        <v>167</v>
      </c>
      <c r="E745" s="43"/>
      <c r="F745" s="222" t="s">
        <v>2595</v>
      </c>
      <c r="G745" s="43"/>
      <c r="H745" s="43"/>
      <c r="I745" s="223"/>
      <c r="J745" s="43"/>
      <c r="K745" s="43"/>
      <c r="L745" s="47"/>
      <c r="M745" s="224"/>
      <c r="N745" s="225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167</v>
      </c>
      <c r="AU745" s="20" t="s">
        <v>84</v>
      </c>
    </row>
    <row r="746" s="2" customFormat="1">
      <c r="A746" s="41"/>
      <c r="B746" s="42"/>
      <c r="C746" s="43"/>
      <c r="D746" s="226" t="s">
        <v>168</v>
      </c>
      <c r="E746" s="43"/>
      <c r="F746" s="227" t="s">
        <v>2597</v>
      </c>
      <c r="G746" s="43"/>
      <c r="H746" s="43"/>
      <c r="I746" s="223"/>
      <c r="J746" s="43"/>
      <c r="K746" s="43"/>
      <c r="L746" s="47"/>
      <c r="M746" s="224"/>
      <c r="N746" s="225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168</v>
      </c>
      <c r="AU746" s="20" t="s">
        <v>84</v>
      </c>
    </row>
    <row r="747" s="2" customFormat="1" ht="24.15" customHeight="1">
      <c r="A747" s="41"/>
      <c r="B747" s="42"/>
      <c r="C747" s="208" t="s">
        <v>1316</v>
      </c>
      <c r="D747" s="208" t="s">
        <v>160</v>
      </c>
      <c r="E747" s="209" t="s">
        <v>2598</v>
      </c>
      <c r="F747" s="210" t="s">
        <v>2599</v>
      </c>
      <c r="G747" s="211" t="s">
        <v>224</v>
      </c>
      <c r="H747" s="212">
        <v>0.0089999999999999993</v>
      </c>
      <c r="I747" s="213"/>
      <c r="J747" s="214">
        <f>ROUND(I747*H747,2)</f>
        <v>0</v>
      </c>
      <c r="K747" s="210" t="s">
        <v>164</v>
      </c>
      <c r="L747" s="47"/>
      <c r="M747" s="215" t="s">
        <v>19</v>
      </c>
      <c r="N747" s="216" t="s">
        <v>45</v>
      </c>
      <c r="O747" s="87"/>
      <c r="P747" s="217">
        <f>O747*H747</f>
        <v>0</v>
      </c>
      <c r="Q747" s="217">
        <v>0</v>
      </c>
      <c r="R747" s="217">
        <f>Q747*H747</f>
        <v>0</v>
      </c>
      <c r="S747" s="217">
        <v>0</v>
      </c>
      <c r="T747" s="218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9" t="s">
        <v>290</v>
      </c>
      <c r="AT747" s="219" t="s">
        <v>160</v>
      </c>
      <c r="AU747" s="219" t="s">
        <v>84</v>
      </c>
      <c r="AY747" s="20" t="s">
        <v>158</v>
      </c>
      <c r="BE747" s="220">
        <f>IF(N747="základní",J747,0)</f>
        <v>0</v>
      </c>
      <c r="BF747" s="220">
        <f>IF(N747="snížená",J747,0)</f>
        <v>0</v>
      </c>
      <c r="BG747" s="220">
        <f>IF(N747="zákl. přenesená",J747,0)</f>
        <v>0</v>
      </c>
      <c r="BH747" s="220">
        <f>IF(N747="sníž. přenesená",J747,0)</f>
        <v>0</v>
      </c>
      <c r="BI747" s="220">
        <f>IF(N747="nulová",J747,0)</f>
        <v>0</v>
      </c>
      <c r="BJ747" s="20" t="s">
        <v>82</v>
      </c>
      <c r="BK747" s="220">
        <f>ROUND(I747*H747,2)</f>
        <v>0</v>
      </c>
      <c r="BL747" s="20" t="s">
        <v>290</v>
      </c>
      <c r="BM747" s="219" t="s">
        <v>2600</v>
      </c>
    </row>
    <row r="748" s="2" customFormat="1">
      <c r="A748" s="41"/>
      <c r="B748" s="42"/>
      <c r="C748" s="43"/>
      <c r="D748" s="221" t="s">
        <v>167</v>
      </c>
      <c r="E748" s="43"/>
      <c r="F748" s="222" t="s">
        <v>2599</v>
      </c>
      <c r="G748" s="43"/>
      <c r="H748" s="43"/>
      <c r="I748" s="223"/>
      <c r="J748" s="43"/>
      <c r="K748" s="43"/>
      <c r="L748" s="47"/>
      <c r="M748" s="224"/>
      <c r="N748" s="225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167</v>
      </c>
      <c r="AU748" s="20" t="s">
        <v>84</v>
      </c>
    </row>
    <row r="749" s="2" customFormat="1">
      <c r="A749" s="41"/>
      <c r="B749" s="42"/>
      <c r="C749" s="43"/>
      <c r="D749" s="226" t="s">
        <v>168</v>
      </c>
      <c r="E749" s="43"/>
      <c r="F749" s="227" t="s">
        <v>2601</v>
      </c>
      <c r="G749" s="43"/>
      <c r="H749" s="43"/>
      <c r="I749" s="223"/>
      <c r="J749" s="43"/>
      <c r="K749" s="43"/>
      <c r="L749" s="47"/>
      <c r="M749" s="224"/>
      <c r="N749" s="225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168</v>
      </c>
      <c r="AU749" s="20" t="s">
        <v>84</v>
      </c>
    </row>
    <row r="750" s="2" customFormat="1" ht="24.15" customHeight="1">
      <c r="A750" s="41"/>
      <c r="B750" s="42"/>
      <c r="C750" s="208" t="s">
        <v>1323</v>
      </c>
      <c r="D750" s="208" t="s">
        <v>160</v>
      </c>
      <c r="E750" s="209" t="s">
        <v>2602</v>
      </c>
      <c r="F750" s="210" t="s">
        <v>2603</v>
      </c>
      <c r="G750" s="211" t="s">
        <v>224</v>
      </c>
      <c r="H750" s="212">
        <v>0.0089999999999999993</v>
      </c>
      <c r="I750" s="213"/>
      <c r="J750" s="214">
        <f>ROUND(I750*H750,2)</f>
        <v>0</v>
      </c>
      <c r="K750" s="210" t="s">
        <v>164</v>
      </c>
      <c r="L750" s="47"/>
      <c r="M750" s="215" t="s">
        <v>19</v>
      </c>
      <c r="N750" s="216" t="s">
        <v>45</v>
      </c>
      <c r="O750" s="87"/>
      <c r="P750" s="217">
        <f>O750*H750</f>
        <v>0</v>
      </c>
      <c r="Q750" s="217">
        <v>0</v>
      </c>
      <c r="R750" s="217">
        <f>Q750*H750</f>
        <v>0</v>
      </c>
      <c r="S750" s="217">
        <v>0</v>
      </c>
      <c r="T750" s="218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19" t="s">
        <v>290</v>
      </c>
      <c r="AT750" s="219" t="s">
        <v>160</v>
      </c>
      <c r="AU750" s="219" t="s">
        <v>84</v>
      </c>
      <c r="AY750" s="20" t="s">
        <v>158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20" t="s">
        <v>82</v>
      </c>
      <c r="BK750" s="220">
        <f>ROUND(I750*H750,2)</f>
        <v>0</v>
      </c>
      <c r="BL750" s="20" t="s">
        <v>290</v>
      </c>
      <c r="BM750" s="219" t="s">
        <v>2604</v>
      </c>
    </row>
    <row r="751" s="2" customFormat="1">
      <c r="A751" s="41"/>
      <c r="B751" s="42"/>
      <c r="C751" s="43"/>
      <c r="D751" s="221" t="s">
        <v>167</v>
      </c>
      <c r="E751" s="43"/>
      <c r="F751" s="222" t="s">
        <v>2603</v>
      </c>
      <c r="G751" s="43"/>
      <c r="H751" s="43"/>
      <c r="I751" s="223"/>
      <c r="J751" s="43"/>
      <c r="K751" s="43"/>
      <c r="L751" s="47"/>
      <c r="M751" s="224"/>
      <c r="N751" s="225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167</v>
      </c>
      <c r="AU751" s="20" t="s">
        <v>84</v>
      </c>
    </row>
    <row r="752" s="2" customFormat="1">
      <c r="A752" s="41"/>
      <c r="B752" s="42"/>
      <c r="C752" s="43"/>
      <c r="D752" s="226" t="s">
        <v>168</v>
      </c>
      <c r="E752" s="43"/>
      <c r="F752" s="227" t="s">
        <v>2605</v>
      </c>
      <c r="G752" s="43"/>
      <c r="H752" s="43"/>
      <c r="I752" s="223"/>
      <c r="J752" s="43"/>
      <c r="K752" s="43"/>
      <c r="L752" s="47"/>
      <c r="M752" s="224"/>
      <c r="N752" s="225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168</v>
      </c>
      <c r="AU752" s="20" t="s">
        <v>84</v>
      </c>
    </row>
    <row r="753" s="12" customFormat="1" ht="22.8" customHeight="1">
      <c r="A753" s="12"/>
      <c r="B753" s="192"/>
      <c r="C753" s="193"/>
      <c r="D753" s="194" t="s">
        <v>73</v>
      </c>
      <c r="E753" s="206" t="s">
        <v>1602</v>
      </c>
      <c r="F753" s="206" t="s">
        <v>1603</v>
      </c>
      <c r="G753" s="193"/>
      <c r="H753" s="193"/>
      <c r="I753" s="196"/>
      <c r="J753" s="207">
        <f>BK753</f>
        <v>0</v>
      </c>
      <c r="K753" s="193"/>
      <c r="L753" s="198"/>
      <c r="M753" s="199"/>
      <c r="N753" s="200"/>
      <c r="O753" s="200"/>
      <c r="P753" s="201">
        <f>SUM(P754:P759)</f>
        <v>0</v>
      </c>
      <c r="Q753" s="200"/>
      <c r="R753" s="201">
        <f>SUM(R754:R759)</f>
        <v>0</v>
      </c>
      <c r="S753" s="200"/>
      <c r="T753" s="202">
        <f>SUM(T754:T759)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03" t="s">
        <v>84</v>
      </c>
      <c r="AT753" s="204" t="s">
        <v>73</v>
      </c>
      <c r="AU753" s="204" t="s">
        <v>82</v>
      </c>
      <c r="AY753" s="203" t="s">
        <v>158</v>
      </c>
      <c r="BK753" s="205">
        <f>SUM(BK754:BK759)</f>
        <v>0</v>
      </c>
    </row>
    <row r="754" s="2" customFormat="1" ht="16.5" customHeight="1">
      <c r="A754" s="41"/>
      <c r="B754" s="42"/>
      <c r="C754" s="208" t="s">
        <v>1326</v>
      </c>
      <c r="D754" s="208" t="s">
        <v>160</v>
      </c>
      <c r="E754" s="209" t="s">
        <v>2606</v>
      </c>
      <c r="F754" s="210" t="s">
        <v>2607</v>
      </c>
      <c r="G754" s="211" t="s">
        <v>387</v>
      </c>
      <c r="H754" s="212">
        <v>4</v>
      </c>
      <c r="I754" s="213"/>
      <c r="J754" s="214">
        <f>ROUND(I754*H754,2)</f>
        <v>0</v>
      </c>
      <c r="K754" s="210" t="s">
        <v>247</v>
      </c>
      <c r="L754" s="47"/>
      <c r="M754" s="215" t="s">
        <v>19</v>
      </c>
      <c r="N754" s="216" t="s">
        <v>45</v>
      </c>
      <c r="O754" s="87"/>
      <c r="P754" s="217">
        <f>O754*H754</f>
        <v>0</v>
      </c>
      <c r="Q754" s="217">
        <v>0</v>
      </c>
      <c r="R754" s="217">
        <f>Q754*H754</f>
        <v>0</v>
      </c>
      <c r="S754" s="217">
        <v>0</v>
      </c>
      <c r="T754" s="218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9" t="s">
        <v>290</v>
      </c>
      <c r="AT754" s="219" t="s">
        <v>160</v>
      </c>
      <c r="AU754" s="219" t="s">
        <v>84</v>
      </c>
      <c r="AY754" s="20" t="s">
        <v>158</v>
      </c>
      <c r="BE754" s="220">
        <f>IF(N754="základní",J754,0)</f>
        <v>0</v>
      </c>
      <c r="BF754" s="220">
        <f>IF(N754="snížená",J754,0)</f>
        <v>0</v>
      </c>
      <c r="BG754" s="220">
        <f>IF(N754="zákl. přenesená",J754,0)</f>
        <v>0</v>
      </c>
      <c r="BH754" s="220">
        <f>IF(N754="sníž. přenesená",J754,0)</f>
        <v>0</v>
      </c>
      <c r="BI754" s="220">
        <f>IF(N754="nulová",J754,0)</f>
        <v>0</v>
      </c>
      <c r="BJ754" s="20" t="s">
        <v>82</v>
      </c>
      <c r="BK754" s="220">
        <f>ROUND(I754*H754,2)</f>
        <v>0</v>
      </c>
      <c r="BL754" s="20" t="s">
        <v>290</v>
      </c>
      <c r="BM754" s="219" t="s">
        <v>2608</v>
      </c>
    </row>
    <row r="755" s="2" customFormat="1">
      <c r="A755" s="41"/>
      <c r="B755" s="42"/>
      <c r="C755" s="43"/>
      <c r="D755" s="221" t="s">
        <v>167</v>
      </c>
      <c r="E755" s="43"/>
      <c r="F755" s="222" t="s">
        <v>2607</v>
      </c>
      <c r="G755" s="43"/>
      <c r="H755" s="43"/>
      <c r="I755" s="223"/>
      <c r="J755" s="43"/>
      <c r="K755" s="43"/>
      <c r="L755" s="47"/>
      <c r="M755" s="224"/>
      <c r="N755" s="225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167</v>
      </c>
      <c r="AU755" s="20" t="s">
        <v>84</v>
      </c>
    </row>
    <row r="756" s="13" customFormat="1">
      <c r="A756" s="13"/>
      <c r="B756" s="228"/>
      <c r="C756" s="229"/>
      <c r="D756" s="221" t="s">
        <v>170</v>
      </c>
      <c r="E756" s="230" t="s">
        <v>19</v>
      </c>
      <c r="F756" s="231" t="s">
        <v>2609</v>
      </c>
      <c r="G756" s="229"/>
      <c r="H756" s="230" t="s">
        <v>19</v>
      </c>
      <c r="I756" s="232"/>
      <c r="J756" s="229"/>
      <c r="K756" s="229"/>
      <c r="L756" s="233"/>
      <c r="M756" s="234"/>
      <c r="N756" s="235"/>
      <c r="O756" s="235"/>
      <c r="P756" s="235"/>
      <c r="Q756" s="235"/>
      <c r="R756" s="235"/>
      <c r="S756" s="235"/>
      <c r="T756" s="23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7" t="s">
        <v>170</v>
      </c>
      <c r="AU756" s="237" t="s">
        <v>84</v>
      </c>
      <c r="AV756" s="13" t="s">
        <v>82</v>
      </c>
      <c r="AW756" s="13" t="s">
        <v>35</v>
      </c>
      <c r="AX756" s="13" t="s">
        <v>74</v>
      </c>
      <c r="AY756" s="237" t="s">
        <v>158</v>
      </c>
    </row>
    <row r="757" s="14" customFormat="1">
      <c r="A757" s="14"/>
      <c r="B757" s="238"/>
      <c r="C757" s="239"/>
      <c r="D757" s="221" t="s">
        <v>170</v>
      </c>
      <c r="E757" s="240" t="s">
        <v>19</v>
      </c>
      <c r="F757" s="241" t="s">
        <v>2610</v>
      </c>
      <c r="G757" s="239"/>
      <c r="H757" s="242">
        <v>1</v>
      </c>
      <c r="I757" s="243"/>
      <c r="J757" s="239"/>
      <c r="K757" s="239"/>
      <c r="L757" s="244"/>
      <c r="M757" s="245"/>
      <c r="N757" s="246"/>
      <c r="O757" s="246"/>
      <c r="P757" s="246"/>
      <c r="Q757" s="246"/>
      <c r="R757" s="246"/>
      <c r="S757" s="246"/>
      <c r="T757" s="24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8" t="s">
        <v>170</v>
      </c>
      <c r="AU757" s="248" t="s">
        <v>84</v>
      </c>
      <c r="AV757" s="14" t="s">
        <v>84</v>
      </c>
      <c r="AW757" s="14" t="s">
        <v>35</v>
      </c>
      <c r="AX757" s="14" t="s">
        <v>74</v>
      </c>
      <c r="AY757" s="248" t="s">
        <v>158</v>
      </c>
    </row>
    <row r="758" s="14" customFormat="1">
      <c r="A758" s="14"/>
      <c r="B758" s="238"/>
      <c r="C758" s="239"/>
      <c r="D758" s="221" t="s">
        <v>170</v>
      </c>
      <c r="E758" s="240" t="s">
        <v>19</v>
      </c>
      <c r="F758" s="241" t="s">
        <v>2611</v>
      </c>
      <c r="G758" s="239"/>
      <c r="H758" s="242">
        <v>3</v>
      </c>
      <c r="I758" s="243"/>
      <c r="J758" s="239"/>
      <c r="K758" s="239"/>
      <c r="L758" s="244"/>
      <c r="M758" s="245"/>
      <c r="N758" s="246"/>
      <c r="O758" s="246"/>
      <c r="P758" s="246"/>
      <c r="Q758" s="246"/>
      <c r="R758" s="246"/>
      <c r="S758" s="246"/>
      <c r="T758" s="24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8" t="s">
        <v>170</v>
      </c>
      <c r="AU758" s="248" t="s">
        <v>84</v>
      </c>
      <c r="AV758" s="14" t="s">
        <v>84</v>
      </c>
      <c r="AW758" s="14" t="s">
        <v>35</v>
      </c>
      <c r="AX758" s="14" t="s">
        <v>74</v>
      </c>
      <c r="AY758" s="248" t="s">
        <v>158</v>
      </c>
    </row>
    <row r="759" s="15" customFormat="1">
      <c r="A759" s="15"/>
      <c r="B759" s="249"/>
      <c r="C759" s="250"/>
      <c r="D759" s="221" t="s">
        <v>170</v>
      </c>
      <c r="E759" s="251" t="s">
        <v>19</v>
      </c>
      <c r="F759" s="252" t="s">
        <v>175</v>
      </c>
      <c r="G759" s="250"/>
      <c r="H759" s="253">
        <v>4</v>
      </c>
      <c r="I759" s="254"/>
      <c r="J759" s="250"/>
      <c r="K759" s="250"/>
      <c r="L759" s="255"/>
      <c r="M759" s="256"/>
      <c r="N759" s="257"/>
      <c r="O759" s="257"/>
      <c r="P759" s="257"/>
      <c r="Q759" s="257"/>
      <c r="R759" s="257"/>
      <c r="S759" s="257"/>
      <c r="T759" s="258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9" t="s">
        <v>170</v>
      </c>
      <c r="AU759" s="259" t="s">
        <v>84</v>
      </c>
      <c r="AV759" s="15" t="s">
        <v>165</v>
      </c>
      <c r="AW759" s="15" t="s">
        <v>35</v>
      </c>
      <c r="AX759" s="15" t="s">
        <v>82</v>
      </c>
      <c r="AY759" s="259" t="s">
        <v>158</v>
      </c>
    </row>
    <row r="760" s="12" customFormat="1" ht="22.8" customHeight="1">
      <c r="A760" s="12"/>
      <c r="B760" s="192"/>
      <c r="C760" s="193"/>
      <c r="D760" s="194" t="s">
        <v>73</v>
      </c>
      <c r="E760" s="206" t="s">
        <v>1931</v>
      </c>
      <c r="F760" s="206" t="s">
        <v>1932</v>
      </c>
      <c r="G760" s="193"/>
      <c r="H760" s="193"/>
      <c r="I760" s="196"/>
      <c r="J760" s="207">
        <f>BK760</f>
        <v>0</v>
      </c>
      <c r="K760" s="193"/>
      <c r="L760" s="198"/>
      <c r="M760" s="199"/>
      <c r="N760" s="200"/>
      <c r="O760" s="200"/>
      <c r="P760" s="201">
        <f>SUM(P761:P767)</f>
        <v>0</v>
      </c>
      <c r="Q760" s="200"/>
      <c r="R760" s="201">
        <f>SUM(R761:R767)</f>
        <v>0.0011200000000000001</v>
      </c>
      <c r="S760" s="200"/>
      <c r="T760" s="202">
        <f>SUM(T761:T767)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03" t="s">
        <v>84</v>
      </c>
      <c r="AT760" s="204" t="s">
        <v>73</v>
      </c>
      <c r="AU760" s="204" t="s">
        <v>82</v>
      </c>
      <c r="AY760" s="203" t="s">
        <v>158</v>
      </c>
      <c r="BK760" s="205">
        <f>SUM(BK761:BK767)</f>
        <v>0</v>
      </c>
    </row>
    <row r="761" s="2" customFormat="1" ht="16.5" customHeight="1">
      <c r="A761" s="41"/>
      <c r="B761" s="42"/>
      <c r="C761" s="208" t="s">
        <v>1332</v>
      </c>
      <c r="D761" s="208" t="s">
        <v>160</v>
      </c>
      <c r="E761" s="209" t="s">
        <v>2612</v>
      </c>
      <c r="F761" s="210" t="s">
        <v>2613</v>
      </c>
      <c r="G761" s="211" t="s">
        <v>316</v>
      </c>
      <c r="H761" s="212">
        <v>28</v>
      </c>
      <c r="I761" s="213"/>
      <c r="J761" s="214">
        <f>ROUND(I761*H761,2)</f>
        <v>0</v>
      </c>
      <c r="K761" s="210" t="s">
        <v>164</v>
      </c>
      <c r="L761" s="47"/>
      <c r="M761" s="215" t="s">
        <v>19</v>
      </c>
      <c r="N761" s="216" t="s">
        <v>45</v>
      </c>
      <c r="O761" s="87"/>
      <c r="P761" s="217">
        <f>O761*H761</f>
        <v>0</v>
      </c>
      <c r="Q761" s="217">
        <v>2.0000000000000002E-05</v>
      </c>
      <c r="R761" s="217">
        <f>Q761*H761</f>
        <v>0.00056000000000000006</v>
      </c>
      <c r="S761" s="217">
        <v>0</v>
      </c>
      <c r="T761" s="218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9" t="s">
        <v>290</v>
      </c>
      <c r="AT761" s="219" t="s">
        <v>160</v>
      </c>
      <c r="AU761" s="219" t="s">
        <v>84</v>
      </c>
      <c r="AY761" s="20" t="s">
        <v>158</v>
      </c>
      <c r="BE761" s="220">
        <f>IF(N761="základní",J761,0)</f>
        <v>0</v>
      </c>
      <c r="BF761" s="220">
        <f>IF(N761="snížená",J761,0)</f>
        <v>0</v>
      </c>
      <c r="BG761" s="220">
        <f>IF(N761="zákl. přenesená",J761,0)</f>
        <v>0</v>
      </c>
      <c r="BH761" s="220">
        <f>IF(N761="sníž. přenesená",J761,0)</f>
        <v>0</v>
      </c>
      <c r="BI761" s="220">
        <f>IF(N761="nulová",J761,0)</f>
        <v>0</v>
      </c>
      <c r="BJ761" s="20" t="s">
        <v>82</v>
      </c>
      <c r="BK761" s="220">
        <f>ROUND(I761*H761,2)</f>
        <v>0</v>
      </c>
      <c r="BL761" s="20" t="s">
        <v>290</v>
      </c>
      <c r="BM761" s="219" t="s">
        <v>2614</v>
      </c>
    </row>
    <row r="762" s="2" customFormat="1">
      <c r="A762" s="41"/>
      <c r="B762" s="42"/>
      <c r="C762" s="43"/>
      <c r="D762" s="221" t="s">
        <v>167</v>
      </c>
      <c r="E762" s="43"/>
      <c r="F762" s="222" t="s">
        <v>2613</v>
      </c>
      <c r="G762" s="43"/>
      <c r="H762" s="43"/>
      <c r="I762" s="223"/>
      <c r="J762" s="43"/>
      <c r="K762" s="43"/>
      <c r="L762" s="47"/>
      <c r="M762" s="224"/>
      <c r="N762" s="225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167</v>
      </c>
      <c r="AU762" s="20" t="s">
        <v>84</v>
      </c>
    </row>
    <row r="763" s="2" customFormat="1">
      <c r="A763" s="41"/>
      <c r="B763" s="42"/>
      <c r="C763" s="43"/>
      <c r="D763" s="226" t="s">
        <v>168</v>
      </c>
      <c r="E763" s="43"/>
      <c r="F763" s="227" t="s">
        <v>2615</v>
      </c>
      <c r="G763" s="43"/>
      <c r="H763" s="43"/>
      <c r="I763" s="223"/>
      <c r="J763" s="43"/>
      <c r="K763" s="43"/>
      <c r="L763" s="47"/>
      <c r="M763" s="224"/>
      <c r="N763" s="225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168</v>
      </c>
      <c r="AU763" s="20" t="s">
        <v>84</v>
      </c>
    </row>
    <row r="764" s="2" customFormat="1">
      <c r="A764" s="41"/>
      <c r="B764" s="42"/>
      <c r="C764" s="43"/>
      <c r="D764" s="221" t="s">
        <v>180</v>
      </c>
      <c r="E764" s="43"/>
      <c r="F764" s="260" t="s">
        <v>2616</v>
      </c>
      <c r="G764" s="43"/>
      <c r="H764" s="43"/>
      <c r="I764" s="223"/>
      <c r="J764" s="43"/>
      <c r="K764" s="43"/>
      <c r="L764" s="47"/>
      <c r="M764" s="224"/>
      <c r="N764" s="225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180</v>
      </c>
      <c r="AU764" s="20" t="s">
        <v>84</v>
      </c>
    </row>
    <row r="765" s="2" customFormat="1" ht="21.75" customHeight="1">
      <c r="A765" s="41"/>
      <c r="B765" s="42"/>
      <c r="C765" s="208" t="s">
        <v>1337</v>
      </c>
      <c r="D765" s="208" t="s">
        <v>160</v>
      </c>
      <c r="E765" s="209" t="s">
        <v>2617</v>
      </c>
      <c r="F765" s="210" t="s">
        <v>2618</v>
      </c>
      <c r="G765" s="211" t="s">
        <v>316</v>
      </c>
      <c r="H765" s="212">
        <v>28</v>
      </c>
      <c r="I765" s="213"/>
      <c r="J765" s="214">
        <f>ROUND(I765*H765,2)</f>
        <v>0</v>
      </c>
      <c r="K765" s="210" t="s">
        <v>164</v>
      </c>
      <c r="L765" s="47"/>
      <c r="M765" s="215" t="s">
        <v>19</v>
      </c>
      <c r="N765" s="216" t="s">
        <v>45</v>
      </c>
      <c r="O765" s="87"/>
      <c r="P765" s="217">
        <f>O765*H765</f>
        <v>0</v>
      </c>
      <c r="Q765" s="217">
        <v>2.0000000000000002E-05</v>
      </c>
      <c r="R765" s="217">
        <f>Q765*H765</f>
        <v>0.00056000000000000006</v>
      </c>
      <c r="S765" s="217">
        <v>0</v>
      </c>
      <c r="T765" s="218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9" t="s">
        <v>290</v>
      </c>
      <c r="AT765" s="219" t="s">
        <v>160</v>
      </c>
      <c r="AU765" s="219" t="s">
        <v>84</v>
      </c>
      <c r="AY765" s="20" t="s">
        <v>158</v>
      </c>
      <c r="BE765" s="220">
        <f>IF(N765="základní",J765,0)</f>
        <v>0</v>
      </c>
      <c r="BF765" s="220">
        <f>IF(N765="snížená",J765,0)</f>
        <v>0</v>
      </c>
      <c r="BG765" s="220">
        <f>IF(N765="zákl. přenesená",J765,0)</f>
        <v>0</v>
      </c>
      <c r="BH765" s="220">
        <f>IF(N765="sníž. přenesená",J765,0)</f>
        <v>0</v>
      </c>
      <c r="BI765" s="220">
        <f>IF(N765="nulová",J765,0)</f>
        <v>0</v>
      </c>
      <c r="BJ765" s="20" t="s">
        <v>82</v>
      </c>
      <c r="BK765" s="220">
        <f>ROUND(I765*H765,2)</f>
        <v>0</v>
      </c>
      <c r="BL765" s="20" t="s">
        <v>290</v>
      </c>
      <c r="BM765" s="219" t="s">
        <v>2619</v>
      </c>
    </row>
    <row r="766" s="2" customFormat="1">
      <c r="A766" s="41"/>
      <c r="B766" s="42"/>
      <c r="C766" s="43"/>
      <c r="D766" s="221" t="s">
        <v>167</v>
      </c>
      <c r="E766" s="43"/>
      <c r="F766" s="222" t="s">
        <v>2618</v>
      </c>
      <c r="G766" s="43"/>
      <c r="H766" s="43"/>
      <c r="I766" s="223"/>
      <c r="J766" s="43"/>
      <c r="K766" s="43"/>
      <c r="L766" s="47"/>
      <c r="M766" s="224"/>
      <c r="N766" s="225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167</v>
      </c>
      <c r="AU766" s="20" t="s">
        <v>84</v>
      </c>
    </row>
    <row r="767" s="2" customFormat="1">
      <c r="A767" s="41"/>
      <c r="B767" s="42"/>
      <c r="C767" s="43"/>
      <c r="D767" s="226" t="s">
        <v>168</v>
      </c>
      <c r="E767" s="43"/>
      <c r="F767" s="227" t="s">
        <v>2620</v>
      </c>
      <c r="G767" s="43"/>
      <c r="H767" s="43"/>
      <c r="I767" s="223"/>
      <c r="J767" s="43"/>
      <c r="K767" s="43"/>
      <c r="L767" s="47"/>
      <c r="M767" s="224"/>
      <c r="N767" s="225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168</v>
      </c>
      <c r="AU767" s="20" t="s">
        <v>84</v>
      </c>
    </row>
    <row r="768" s="12" customFormat="1" ht="25.92" customHeight="1">
      <c r="A768" s="12"/>
      <c r="B768" s="192"/>
      <c r="C768" s="193"/>
      <c r="D768" s="194" t="s">
        <v>73</v>
      </c>
      <c r="E768" s="195" t="s">
        <v>244</v>
      </c>
      <c r="F768" s="195" t="s">
        <v>2621</v>
      </c>
      <c r="G768" s="193"/>
      <c r="H768" s="193"/>
      <c r="I768" s="196"/>
      <c r="J768" s="197">
        <f>BK768</f>
        <v>0</v>
      </c>
      <c r="K768" s="193"/>
      <c r="L768" s="198"/>
      <c r="M768" s="199"/>
      <c r="N768" s="200"/>
      <c r="O768" s="200"/>
      <c r="P768" s="201">
        <f>P769</f>
        <v>0</v>
      </c>
      <c r="Q768" s="200"/>
      <c r="R768" s="201">
        <f>R769</f>
        <v>0.0081606000000000005</v>
      </c>
      <c r="S768" s="200"/>
      <c r="T768" s="202">
        <f>T769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03" t="s">
        <v>188</v>
      </c>
      <c r="AT768" s="204" t="s">
        <v>73</v>
      </c>
      <c r="AU768" s="204" t="s">
        <v>74</v>
      </c>
      <c r="AY768" s="203" t="s">
        <v>158</v>
      </c>
      <c r="BK768" s="205">
        <f>BK769</f>
        <v>0</v>
      </c>
    </row>
    <row r="769" s="12" customFormat="1" ht="22.8" customHeight="1">
      <c r="A769" s="12"/>
      <c r="B769" s="192"/>
      <c r="C769" s="193"/>
      <c r="D769" s="194" t="s">
        <v>73</v>
      </c>
      <c r="E769" s="206" t="s">
        <v>2622</v>
      </c>
      <c r="F769" s="206" t="s">
        <v>2623</v>
      </c>
      <c r="G769" s="193"/>
      <c r="H769" s="193"/>
      <c r="I769" s="196"/>
      <c r="J769" s="207">
        <f>BK769</f>
        <v>0</v>
      </c>
      <c r="K769" s="193"/>
      <c r="L769" s="198"/>
      <c r="M769" s="199"/>
      <c r="N769" s="200"/>
      <c r="O769" s="200"/>
      <c r="P769" s="201">
        <f>SUM(P770:P785)</f>
        <v>0</v>
      </c>
      <c r="Q769" s="200"/>
      <c r="R769" s="201">
        <f>SUM(R770:R785)</f>
        <v>0.0081606000000000005</v>
      </c>
      <c r="S769" s="200"/>
      <c r="T769" s="202">
        <f>SUM(T770:T785)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03" t="s">
        <v>188</v>
      </c>
      <c r="AT769" s="204" t="s">
        <v>73</v>
      </c>
      <c r="AU769" s="204" t="s">
        <v>82</v>
      </c>
      <c r="AY769" s="203" t="s">
        <v>158</v>
      </c>
      <c r="BK769" s="205">
        <f>SUM(BK770:BK785)</f>
        <v>0</v>
      </c>
    </row>
    <row r="770" s="2" customFormat="1" ht="24.15" customHeight="1">
      <c r="A770" s="41"/>
      <c r="B770" s="42"/>
      <c r="C770" s="208" t="s">
        <v>1343</v>
      </c>
      <c r="D770" s="208" t="s">
        <v>160</v>
      </c>
      <c r="E770" s="209" t="s">
        <v>2624</v>
      </c>
      <c r="F770" s="210" t="s">
        <v>2625</v>
      </c>
      <c r="G770" s="211" t="s">
        <v>316</v>
      </c>
      <c r="H770" s="212">
        <v>12</v>
      </c>
      <c r="I770" s="213"/>
      <c r="J770" s="214">
        <f>ROUND(I770*H770,2)</f>
        <v>0</v>
      </c>
      <c r="K770" s="210" t="s">
        <v>164</v>
      </c>
      <c r="L770" s="47"/>
      <c r="M770" s="215" t="s">
        <v>19</v>
      </c>
      <c r="N770" s="216" t="s">
        <v>45</v>
      </c>
      <c r="O770" s="87"/>
      <c r="P770" s="217">
        <f>O770*H770</f>
        <v>0</v>
      </c>
      <c r="Q770" s="217">
        <v>0</v>
      </c>
      <c r="R770" s="217">
        <f>Q770*H770</f>
        <v>0</v>
      </c>
      <c r="S770" s="217">
        <v>0</v>
      </c>
      <c r="T770" s="218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19" t="s">
        <v>770</v>
      </c>
      <c r="AT770" s="219" t="s">
        <v>160</v>
      </c>
      <c r="AU770" s="219" t="s">
        <v>84</v>
      </c>
      <c r="AY770" s="20" t="s">
        <v>158</v>
      </c>
      <c r="BE770" s="220">
        <f>IF(N770="základní",J770,0)</f>
        <v>0</v>
      </c>
      <c r="BF770" s="220">
        <f>IF(N770="snížená",J770,0)</f>
        <v>0</v>
      </c>
      <c r="BG770" s="220">
        <f>IF(N770="zákl. přenesená",J770,0)</f>
        <v>0</v>
      </c>
      <c r="BH770" s="220">
        <f>IF(N770="sníž. přenesená",J770,0)</f>
        <v>0</v>
      </c>
      <c r="BI770" s="220">
        <f>IF(N770="nulová",J770,0)</f>
        <v>0</v>
      </c>
      <c r="BJ770" s="20" t="s">
        <v>82</v>
      </c>
      <c r="BK770" s="220">
        <f>ROUND(I770*H770,2)</f>
        <v>0</v>
      </c>
      <c r="BL770" s="20" t="s">
        <v>770</v>
      </c>
      <c r="BM770" s="219" t="s">
        <v>2626</v>
      </c>
    </row>
    <row r="771" s="2" customFormat="1">
      <c r="A771" s="41"/>
      <c r="B771" s="42"/>
      <c r="C771" s="43"/>
      <c r="D771" s="221" t="s">
        <v>167</v>
      </c>
      <c r="E771" s="43"/>
      <c r="F771" s="222" t="s">
        <v>2625</v>
      </c>
      <c r="G771" s="43"/>
      <c r="H771" s="43"/>
      <c r="I771" s="223"/>
      <c r="J771" s="43"/>
      <c r="K771" s="43"/>
      <c r="L771" s="47"/>
      <c r="M771" s="224"/>
      <c r="N771" s="225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167</v>
      </c>
      <c r="AU771" s="20" t="s">
        <v>84</v>
      </c>
    </row>
    <row r="772" s="2" customFormat="1">
      <c r="A772" s="41"/>
      <c r="B772" s="42"/>
      <c r="C772" s="43"/>
      <c r="D772" s="226" t="s">
        <v>168</v>
      </c>
      <c r="E772" s="43"/>
      <c r="F772" s="227" t="s">
        <v>2627</v>
      </c>
      <c r="G772" s="43"/>
      <c r="H772" s="43"/>
      <c r="I772" s="223"/>
      <c r="J772" s="43"/>
      <c r="K772" s="43"/>
      <c r="L772" s="47"/>
      <c r="M772" s="224"/>
      <c r="N772" s="225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168</v>
      </c>
      <c r="AU772" s="20" t="s">
        <v>84</v>
      </c>
    </row>
    <row r="773" s="2" customFormat="1" ht="16.5" customHeight="1">
      <c r="A773" s="41"/>
      <c r="B773" s="42"/>
      <c r="C773" s="272" t="s">
        <v>1346</v>
      </c>
      <c r="D773" s="272" t="s">
        <v>244</v>
      </c>
      <c r="E773" s="273" t="s">
        <v>2628</v>
      </c>
      <c r="F773" s="274" t="s">
        <v>2629</v>
      </c>
      <c r="G773" s="275" t="s">
        <v>316</v>
      </c>
      <c r="H773" s="276">
        <v>12.18</v>
      </c>
      <c r="I773" s="277"/>
      <c r="J773" s="278">
        <f>ROUND(I773*H773,2)</f>
        <v>0</v>
      </c>
      <c r="K773" s="274" t="s">
        <v>164</v>
      </c>
      <c r="L773" s="279"/>
      <c r="M773" s="280" t="s">
        <v>19</v>
      </c>
      <c r="N773" s="281" t="s">
        <v>45</v>
      </c>
      <c r="O773" s="87"/>
      <c r="P773" s="217">
        <f>O773*H773</f>
        <v>0</v>
      </c>
      <c r="Q773" s="217">
        <v>0.00067000000000000002</v>
      </c>
      <c r="R773" s="217">
        <f>Q773*H773</f>
        <v>0.0081606000000000005</v>
      </c>
      <c r="S773" s="217">
        <v>0</v>
      </c>
      <c r="T773" s="218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9" t="s">
        <v>1284</v>
      </c>
      <c r="AT773" s="219" t="s">
        <v>244</v>
      </c>
      <c r="AU773" s="219" t="s">
        <v>84</v>
      </c>
      <c r="AY773" s="20" t="s">
        <v>158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20" t="s">
        <v>82</v>
      </c>
      <c r="BK773" s="220">
        <f>ROUND(I773*H773,2)</f>
        <v>0</v>
      </c>
      <c r="BL773" s="20" t="s">
        <v>1284</v>
      </c>
      <c r="BM773" s="219" t="s">
        <v>2630</v>
      </c>
    </row>
    <row r="774" s="2" customFormat="1">
      <c r="A774" s="41"/>
      <c r="B774" s="42"/>
      <c r="C774" s="43"/>
      <c r="D774" s="221" t="s">
        <v>167</v>
      </c>
      <c r="E774" s="43"/>
      <c r="F774" s="222" t="s">
        <v>2629</v>
      </c>
      <c r="G774" s="43"/>
      <c r="H774" s="43"/>
      <c r="I774" s="223"/>
      <c r="J774" s="43"/>
      <c r="K774" s="43"/>
      <c r="L774" s="47"/>
      <c r="M774" s="224"/>
      <c r="N774" s="225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167</v>
      </c>
      <c r="AU774" s="20" t="s">
        <v>84</v>
      </c>
    </row>
    <row r="775" s="14" customFormat="1">
      <c r="A775" s="14"/>
      <c r="B775" s="238"/>
      <c r="C775" s="239"/>
      <c r="D775" s="221" t="s">
        <v>170</v>
      </c>
      <c r="E775" s="240" t="s">
        <v>19</v>
      </c>
      <c r="F775" s="241" t="s">
        <v>2631</v>
      </c>
      <c r="G775" s="239"/>
      <c r="H775" s="242">
        <v>12.18</v>
      </c>
      <c r="I775" s="243"/>
      <c r="J775" s="239"/>
      <c r="K775" s="239"/>
      <c r="L775" s="244"/>
      <c r="M775" s="245"/>
      <c r="N775" s="246"/>
      <c r="O775" s="246"/>
      <c r="P775" s="246"/>
      <c r="Q775" s="246"/>
      <c r="R775" s="246"/>
      <c r="S775" s="246"/>
      <c r="T775" s="24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8" t="s">
        <v>170</v>
      </c>
      <c r="AU775" s="248" t="s">
        <v>84</v>
      </c>
      <c r="AV775" s="14" t="s">
        <v>84</v>
      </c>
      <c r="AW775" s="14" t="s">
        <v>35</v>
      </c>
      <c r="AX775" s="14" t="s">
        <v>82</v>
      </c>
      <c r="AY775" s="248" t="s">
        <v>158</v>
      </c>
    </row>
    <row r="776" s="2" customFormat="1" ht="16.5" customHeight="1">
      <c r="A776" s="41"/>
      <c r="B776" s="42"/>
      <c r="C776" s="208" t="s">
        <v>1352</v>
      </c>
      <c r="D776" s="208" t="s">
        <v>160</v>
      </c>
      <c r="E776" s="209" t="s">
        <v>2632</v>
      </c>
      <c r="F776" s="210" t="s">
        <v>2633</v>
      </c>
      <c r="G776" s="211" t="s">
        <v>1692</v>
      </c>
      <c r="H776" s="212">
        <v>1</v>
      </c>
      <c r="I776" s="213"/>
      <c r="J776" s="214">
        <f>ROUND(I776*H776,2)</f>
        <v>0</v>
      </c>
      <c r="K776" s="210" t="s">
        <v>247</v>
      </c>
      <c r="L776" s="47"/>
      <c r="M776" s="215" t="s">
        <v>19</v>
      </c>
      <c r="N776" s="216" t="s">
        <v>45</v>
      </c>
      <c r="O776" s="87"/>
      <c r="P776" s="217">
        <f>O776*H776</f>
        <v>0</v>
      </c>
      <c r="Q776" s="217">
        <v>0</v>
      </c>
      <c r="R776" s="217">
        <f>Q776*H776</f>
        <v>0</v>
      </c>
      <c r="S776" s="217">
        <v>0</v>
      </c>
      <c r="T776" s="218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9" t="s">
        <v>770</v>
      </c>
      <c r="AT776" s="219" t="s">
        <v>160</v>
      </c>
      <c r="AU776" s="219" t="s">
        <v>84</v>
      </c>
      <c r="AY776" s="20" t="s">
        <v>158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20" t="s">
        <v>82</v>
      </c>
      <c r="BK776" s="220">
        <f>ROUND(I776*H776,2)</f>
        <v>0</v>
      </c>
      <c r="BL776" s="20" t="s">
        <v>770</v>
      </c>
      <c r="BM776" s="219" t="s">
        <v>2634</v>
      </c>
    </row>
    <row r="777" s="2" customFormat="1">
      <c r="A777" s="41"/>
      <c r="B777" s="42"/>
      <c r="C777" s="43"/>
      <c r="D777" s="221" t="s">
        <v>167</v>
      </c>
      <c r="E777" s="43"/>
      <c r="F777" s="222" t="s">
        <v>2633</v>
      </c>
      <c r="G777" s="43"/>
      <c r="H777" s="43"/>
      <c r="I777" s="223"/>
      <c r="J777" s="43"/>
      <c r="K777" s="43"/>
      <c r="L777" s="47"/>
      <c r="M777" s="224"/>
      <c r="N777" s="225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167</v>
      </c>
      <c r="AU777" s="20" t="s">
        <v>84</v>
      </c>
    </row>
    <row r="778" s="2" customFormat="1" ht="16.5" customHeight="1">
      <c r="A778" s="41"/>
      <c r="B778" s="42"/>
      <c r="C778" s="208" t="s">
        <v>1358</v>
      </c>
      <c r="D778" s="208" t="s">
        <v>160</v>
      </c>
      <c r="E778" s="209" t="s">
        <v>2635</v>
      </c>
      <c r="F778" s="210" t="s">
        <v>2636</v>
      </c>
      <c r="G778" s="211" t="s">
        <v>1692</v>
      </c>
      <c r="H778" s="212">
        <v>1</v>
      </c>
      <c r="I778" s="213"/>
      <c r="J778" s="214">
        <f>ROUND(I778*H778,2)</f>
        <v>0</v>
      </c>
      <c r="K778" s="210" t="s">
        <v>247</v>
      </c>
      <c r="L778" s="47"/>
      <c r="M778" s="215" t="s">
        <v>19</v>
      </c>
      <c r="N778" s="216" t="s">
        <v>45</v>
      </c>
      <c r="O778" s="87"/>
      <c r="P778" s="217">
        <f>O778*H778</f>
        <v>0</v>
      </c>
      <c r="Q778" s="217">
        <v>0</v>
      </c>
      <c r="R778" s="217">
        <f>Q778*H778</f>
        <v>0</v>
      </c>
      <c r="S778" s="217">
        <v>0</v>
      </c>
      <c r="T778" s="218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9" t="s">
        <v>770</v>
      </c>
      <c r="AT778" s="219" t="s">
        <v>160</v>
      </c>
      <c r="AU778" s="219" t="s">
        <v>84</v>
      </c>
      <c r="AY778" s="20" t="s">
        <v>158</v>
      </c>
      <c r="BE778" s="220">
        <f>IF(N778="základní",J778,0)</f>
        <v>0</v>
      </c>
      <c r="BF778" s="220">
        <f>IF(N778="snížená",J778,0)</f>
        <v>0</v>
      </c>
      <c r="BG778" s="220">
        <f>IF(N778="zákl. přenesená",J778,0)</f>
        <v>0</v>
      </c>
      <c r="BH778" s="220">
        <f>IF(N778="sníž. přenesená",J778,0)</f>
        <v>0</v>
      </c>
      <c r="BI778" s="220">
        <f>IF(N778="nulová",J778,0)</f>
        <v>0</v>
      </c>
      <c r="BJ778" s="20" t="s">
        <v>82</v>
      </c>
      <c r="BK778" s="220">
        <f>ROUND(I778*H778,2)</f>
        <v>0</v>
      </c>
      <c r="BL778" s="20" t="s">
        <v>770</v>
      </c>
      <c r="BM778" s="219" t="s">
        <v>2637</v>
      </c>
    </row>
    <row r="779" s="2" customFormat="1">
      <c r="A779" s="41"/>
      <c r="B779" s="42"/>
      <c r="C779" s="43"/>
      <c r="D779" s="221" t="s">
        <v>167</v>
      </c>
      <c r="E779" s="43"/>
      <c r="F779" s="222" t="s">
        <v>2636</v>
      </c>
      <c r="G779" s="43"/>
      <c r="H779" s="43"/>
      <c r="I779" s="223"/>
      <c r="J779" s="43"/>
      <c r="K779" s="43"/>
      <c r="L779" s="47"/>
      <c r="M779" s="224"/>
      <c r="N779" s="225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167</v>
      </c>
      <c r="AU779" s="20" t="s">
        <v>84</v>
      </c>
    </row>
    <row r="780" s="2" customFormat="1" ht="24.15" customHeight="1">
      <c r="A780" s="41"/>
      <c r="B780" s="42"/>
      <c r="C780" s="208" t="s">
        <v>1363</v>
      </c>
      <c r="D780" s="208" t="s">
        <v>160</v>
      </c>
      <c r="E780" s="209" t="s">
        <v>2638</v>
      </c>
      <c r="F780" s="210" t="s">
        <v>2639</v>
      </c>
      <c r="G780" s="211" t="s">
        <v>1692</v>
      </c>
      <c r="H780" s="212">
        <v>1</v>
      </c>
      <c r="I780" s="213"/>
      <c r="J780" s="214">
        <f>ROUND(I780*H780,2)</f>
        <v>0</v>
      </c>
      <c r="K780" s="210" t="s">
        <v>247</v>
      </c>
      <c r="L780" s="47"/>
      <c r="M780" s="215" t="s">
        <v>19</v>
      </c>
      <c r="N780" s="216" t="s">
        <v>45</v>
      </c>
      <c r="O780" s="87"/>
      <c r="P780" s="217">
        <f>O780*H780</f>
        <v>0</v>
      </c>
      <c r="Q780" s="217">
        <v>0</v>
      </c>
      <c r="R780" s="217">
        <f>Q780*H780</f>
        <v>0</v>
      </c>
      <c r="S780" s="217">
        <v>0</v>
      </c>
      <c r="T780" s="218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19" t="s">
        <v>770</v>
      </c>
      <c r="AT780" s="219" t="s">
        <v>160</v>
      </c>
      <c r="AU780" s="219" t="s">
        <v>84</v>
      </c>
      <c r="AY780" s="20" t="s">
        <v>158</v>
      </c>
      <c r="BE780" s="220">
        <f>IF(N780="základní",J780,0)</f>
        <v>0</v>
      </c>
      <c r="BF780" s="220">
        <f>IF(N780="snížená",J780,0)</f>
        <v>0</v>
      </c>
      <c r="BG780" s="220">
        <f>IF(N780="zákl. přenesená",J780,0)</f>
        <v>0</v>
      </c>
      <c r="BH780" s="220">
        <f>IF(N780="sníž. přenesená",J780,0)</f>
        <v>0</v>
      </c>
      <c r="BI780" s="220">
        <f>IF(N780="nulová",J780,0)</f>
        <v>0</v>
      </c>
      <c r="BJ780" s="20" t="s">
        <v>82</v>
      </c>
      <c r="BK780" s="220">
        <f>ROUND(I780*H780,2)</f>
        <v>0</v>
      </c>
      <c r="BL780" s="20" t="s">
        <v>770</v>
      </c>
      <c r="BM780" s="219" t="s">
        <v>2640</v>
      </c>
    </row>
    <row r="781" s="2" customFormat="1">
      <c r="A781" s="41"/>
      <c r="B781" s="42"/>
      <c r="C781" s="43"/>
      <c r="D781" s="221" t="s">
        <v>167</v>
      </c>
      <c r="E781" s="43"/>
      <c r="F781" s="222" t="s">
        <v>2639</v>
      </c>
      <c r="G781" s="43"/>
      <c r="H781" s="43"/>
      <c r="I781" s="223"/>
      <c r="J781" s="43"/>
      <c r="K781" s="43"/>
      <c r="L781" s="47"/>
      <c r="M781" s="224"/>
      <c r="N781" s="225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167</v>
      </c>
      <c r="AU781" s="20" t="s">
        <v>84</v>
      </c>
    </row>
    <row r="782" s="2" customFormat="1" ht="16.5" customHeight="1">
      <c r="A782" s="41"/>
      <c r="B782" s="42"/>
      <c r="C782" s="208" t="s">
        <v>1370</v>
      </c>
      <c r="D782" s="208" t="s">
        <v>160</v>
      </c>
      <c r="E782" s="209" t="s">
        <v>2641</v>
      </c>
      <c r="F782" s="210" t="s">
        <v>2513</v>
      </c>
      <c r="G782" s="211" t="s">
        <v>1692</v>
      </c>
      <c r="H782" s="212">
        <v>1</v>
      </c>
      <c r="I782" s="213"/>
      <c r="J782" s="214">
        <f>ROUND(I782*H782,2)</f>
        <v>0</v>
      </c>
      <c r="K782" s="210" t="s">
        <v>247</v>
      </c>
      <c r="L782" s="47"/>
      <c r="M782" s="215" t="s">
        <v>19</v>
      </c>
      <c r="N782" s="216" t="s">
        <v>45</v>
      </c>
      <c r="O782" s="87"/>
      <c r="P782" s="217">
        <f>O782*H782</f>
        <v>0</v>
      </c>
      <c r="Q782" s="217">
        <v>0</v>
      </c>
      <c r="R782" s="217">
        <f>Q782*H782</f>
        <v>0</v>
      </c>
      <c r="S782" s="217">
        <v>0</v>
      </c>
      <c r="T782" s="218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19" t="s">
        <v>770</v>
      </c>
      <c r="AT782" s="219" t="s">
        <v>160</v>
      </c>
      <c r="AU782" s="219" t="s">
        <v>84</v>
      </c>
      <c r="AY782" s="20" t="s">
        <v>158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20" t="s">
        <v>82</v>
      </c>
      <c r="BK782" s="220">
        <f>ROUND(I782*H782,2)</f>
        <v>0</v>
      </c>
      <c r="BL782" s="20" t="s">
        <v>770</v>
      </c>
      <c r="BM782" s="219" t="s">
        <v>2642</v>
      </c>
    </row>
    <row r="783" s="2" customFormat="1">
      <c r="A783" s="41"/>
      <c r="B783" s="42"/>
      <c r="C783" s="43"/>
      <c r="D783" s="221" t="s">
        <v>167</v>
      </c>
      <c r="E783" s="43"/>
      <c r="F783" s="222" t="s">
        <v>2513</v>
      </c>
      <c r="G783" s="43"/>
      <c r="H783" s="43"/>
      <c r="I783" s="223"/>
      <c r="J783" s="43"/>
      <c r="K783" s="43"/>
      <c r="L783" s="47"/>
      <c r="M783" s="224"/>
      <c r="N783" s="225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167</v>
      </c>
      <c r="AU783" s="20" t="s">
        <v>84</v>
      </c>
    </row>
    <row r="784" s="2" customFormat="1" ht="16.5" customHeight="1">
      <c r="A784" s="41"/>
      <c r="B784" s="42"/>
      <c r="C784" s="208" t="s">
        <v>1375</v>
      </c>
      <c r="D784" s="208" t="s">
        <v>160</v>
      </c>
      <c r="E784" s="209" t="s">
        <v>2643</v>
      </c>
      <c r="F784" s="210" t="s">
        <v>2644</v>
      </c>
      <c r="G784" s="211" t="s">
        <v>1692</v>
      </c>
      <c r="H784" s="212">
        <v>1</v>
      </c>
      <c r="I784" s="213"/>
      <c r="J784" s="214">
        <f>ROUND(I784*H784,2)</f>
        <v>0</v>
      </c>
      <c r="K784" s="210" t="s">
        <v>247</v>
      </c>
      <c r="L784" s="47"/>
      <c r="M784" s="215" t="s">
        <v>19</v>
      </c>
      <c r="N784" s="216" t="s">
        <v>45</v>
      </c>
      <c r="O784" s="87"/>
      <c r="P784" s="217">
        <f>O784*H784</f>
        <v>0</v>
      </c>
      <c r="Q784" s="217">
        <v>0</v>
      </c>
      <c r="R784" s="217">
        <f>Q784*H784</f>
        <v>0</v>
      </c>
      <c r="S784" s="217">
        <v>0</v>
      </c>
      <c r="T784" s="218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19" t="s">
        <v>770</v>
      </c>
      <c r="AT784" s="219" t="s">
        <v>160</v>
      </c>
      <c r="AU784" s="219" t="s">
        <v>84</v>
      </c>
      <c r="AY784" s="20" t="s">
        <v>158</v>
      </c>
      <c r="BE784" s="220">
        <f>IF(N784="základní",J784,0)</f>
        <v>0</v>
      </c>
      <c r="BF784" s="220">
        <f>IF(N784="snížená",J784,0)</f>
        <v>0</v>
      </c>
      <c r="BG784" s="220">
        <f>IF(N784="zákl. přenesená",J784,0)</f>
        <v>0</v>
      </c>
      <c r="BH784" s="220">
        <f>IF(N784="sníž. přenesená",J784,0)</f>
        <v>0</v>
      </c>
      <c r="BI784" s="220">
        <f>IF(N784="nulová",J784,0)</f>
        <v>0</v>
      </c>
      <c r="BJ784" s="20" t="s">
        <v>82</v>
      </c>
      <c r="BK784" s="220">
        <f>ROUND(I784*H784,2)</f>
        <v>0</v>
      </c>
      <c r="BL784" s="20" t="s">
        <v>770</v>
      </c>
      <c r="BM784" s="219" t="s">
        <v>2645</v>
      </c>
    </row>
    <row r="785" s="2" customFormat="1">
      <c r="A785" s="41"/>
      <c r="B785" s="42"/>
      <c r="C785" s="43"/>
      <c r="D785" s="221" t="s">
        <v>167</v>
      </c>
      <c r="E785" s="43"/>
      <c r="F785" s="222" t="s">
        <v>2644</v>
      </c>
      <c r="G785" s="43"/>
      <c r="H785" s="43"/>
      <c r="I785" s="223"/>
      <c r="J785" s="43"/>
      <c r="K785" s="43"/>
      <c r="L785" s="47"/>
      <c r="M785" s="285"/>
      <c r="N785" s="286"/>
      <c r="O785" s="287"/>
      <c r="P785" s="287"/>
      <c r="Q785" s="287"/>
      <c r="R785" s="287"/>
      <c r="S785" s="287"/>
      <c r="T785" s="2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167</v>
      </c>
      <c r="AU785" s="20" t="s">
        <v>84</v>
      </c>
    </row>
    <row r="786" s="2" customFormat="1" ht="6.96" customHeight="1">
      <c r="A786" s="41"/>
      <c r="B786" s="62"/>
      <c r="C786" s="63"/>
      <c r="D786" s="63"/>
      <c r="E786" s="63"/>
      <c r="F786" s="63"/>
      <c r="G786" s="63"/>
      <c r="H786" s="63"/>
      <c r="I786" s="63"/>
      <c r="J786" s="63"/>
      <c r="K786" s="63"/>
      <c r="L786" s="47"/>
      <c r="M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</row>
  </sheetData>
  <sheetProtection sheet="1" autoFilter="0" formatColumns="0" formatRows="0" objects="1" scenarios="1" spinCount="100000" saltValue="tkyP8vBYB3426JOqElPRPBQULvHGZaj7npXdJ9qGLKUYBuejHSohvA3yEENP4ZMV3lIMIg39fXQU27YZa5z6QQ==" hashValue="mYtaTaw82nYPEDAvK5zXnGwESKB+IGPNo9PQjFzf9XIxhw1gH9B8QKuityPRSJ7rHZyxykT6aHwCWtYzRh14lg==" algorithmName="SHA-512" password="A9D1"/>
  <autoFilter ref="C95:K78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2_01/132251101"/>
    <hyperlink ref="F121" r:id="rId2" display="https://podminky.urs.cz/item/CS_URS_2022_01/132254101"/>
    <hyperlink ref="F132" r:id="rId3" display="https://podminky.urs.cz/item/CS_URS_2022_01/132254201"/>
    <hyperlink ref="F146" r:id="rId4" display="https://podminky.urs.cz/item/CS_URS_2022_01/139751101"/>
    <hyperlink ref="F153" r:id="rId5" display="https://podminky.urs.cz/item/CS_URS_2022_01/151101101"/>
    <hyperlink ref="F172" r:id="rId6" display="https://podminky.urs.cz/item/CS_URS_2022_01/151101111"/>
    <hyperlink ref="F175" r:id="rId7" display="https://podminky.urs.cz/item/CS_URS_2022_01/162211311"/>
    <hyperlink ref="F181" r:id="rId8" display="https://podminky.urs.cz/item/CS_URS_2022_01/162211319"/>
    <hyperlink ref="F186" r:id="rId9" display="https://podminky.urs.cz/item/CS_URS_2022_01/162351103"/>
    <hyperlink ref="F199" r:id="rId10" display="https://podminky.urs.cz/item/CS_URS_2022_01/162751117"/>
    <hyperlink ref="F213" r:id="rId11" display="https://podminky.urs.cz/item/CS_URS_2022_01/167111101"/>
    <hyperlink ref="F223" r:id="rId12" display="https://podminky.urs.cz/item/CS_URS_2022_01/171201231"/>
    <hyperlink ref="F227" r:id="rId13" display="https://podminky.urs.cz/item/CS_URS_2022_01/171251201"/>
    <hyperlink ref="F230" r:id="rId14" display="https://podminky.urs.cz/item/CS_URS_2022_01/174151101"/>
    <hyperlink ref="F245" r:id="rId15" display="https://podminky.urs.cz/item/CS_URS_2022_01/175111101"/>
    <hyperlink ref="F255" r:id="rId16" display="https://podminky.urs.cz/item/CS_URS_2022_01/175151101"/>
    <hyperlink ref="F297" r:id="rId17" display="https://podminky.urs.cz/item/CS_URS_2022_01/451573111"/>
    <hyperlink ref="F332" r:id="rId18" display="https://podminky.urs.cz/item/CS_URS_2022_01/451573111"/>
    <hyperlink ref="F340" r:id="rId19" display="https://podminky.urs.cz/item/CS_URS_2022_01/871161141"/>
    <hyperlink ref="F350" r:id="rId20" display="https://podminky.urs.cz/item/CS_URS_2022_01/871265211"/>
    <hyperlink ref="F357" r:id="rId21" display="https://podminky.urs.cz/item/CS_URS_2022_01/871275211"/>
    <hyperlink ref="F364" r:id="rId22" display="https://podminky.urs.cz/item/CS_URS_2022_01/871315211"/>
    <hyperlink ref="F371" r:id="rId23" display="https://podminky.urs.cz/item/CS_URS_2022_01/877265211"/>
    <hyperlink ref="F382" r:id="rId24" display="https://podminky.urs.cz/item/CS_URS_2022_01/877275211"/>
    <hyperlink ref="F393" r:id="rId25" display="https://podminky.urs.cz/item/CS_URS_2022_01/877275221"/>
    <hyperlink ref="F404" r:id="rId26" display="https://podminky.urs.cz/item/CS_URS_2022_01/877315211"/>
    <hyperlink ref="F417" r:id="rId27" display="https://podminky.urs.cz/item/CS_URS_2022_01/877315221"/>
    <hyperlink ref="F428" r:id="rId28" display="https://podminky.urs.cz/item/CS_URS_2022_01/892233122"/>
    <hyperlink ref="F435" r:id="rId29" display="https://podminky.urs.cz/item/CS_URS_2022_01/892241111"/>
    <hyperlink ref="F438" r:id="rId30" display="https://podminky.urs.cz/item/CS_URS_2022_01/892271111"/>
    <hyperlink ref="F445" r:id="rId31" display="https://podminky.urs.cz/item/CS_URS_2022_01/892351111"/>
    <hyperlink ref="F452" r:id="rId32" display="https://podminky.urs.cz/item/CS_URS_2022_01/899721111"/>
    <hyperlink ref="F460" r:id="rId33" display="https://podminky.urs.cz/item/CS_URS_2022_01/899722113"/>
    <hyperlink ref="F491" r:id="rId34" display="https://podminky.urs.cz/item/CS_URS_2022_01/997013211"/>
    <hyperlink ref="F494" r:id="rId35" display="https://podminky.urs.cz/item/CS_URS_2022_01/997013219"/>
    <hyperlink ref="F499" r:id="rId36" display="https://podminky.urs.cz/item/CS_URS_2022_01/997013501"/>
    <hyperlink ref="F502" r:id="rId37" display="https://podminky.urs.cz/item/CS_URS_2022_01/997013509"/>
    <hyperlink ref="F507" r:id="rId38" display="https://podminky.urs.cz/item/CS_URS_2022_01/997013631"/>
    <hyperlink ref="F511" r:id="rId39" display="https://podminky.urs.cz/item/CS_URS_2022_01/998276101"/>
    <hyperlink ref="F514" r:id="rId40" display="https://podminky.urs.cz/item/CS_URS_2022_01/998276124"/>
    <hyperlink ref="F519" r:id="rId41" display="https://podminky.urs.cz/item/CS_URS_2022_01/721140802"/>
    <hyperlink ref="F522" r:id="rId42" display="https://podminky.urs.cz/item/CS_URS_2022_01/721140913"/>
    <hyperlink ref="F525" r:id="rId43" display="https://podminky.urs.cz/item/CS_URS_2022_01/721140915"/>
    <hyperlink ref="F528" r:id="rId44" display="https://podminky.urs.cz/item/CS_URS_2022_01/721141102"/>
    <hyperlink ref="F532" r:id="rId45" display="https://podminky.urs.cz/item/CS_URS_2022_01/721141103"/>
    <hyperlink ref="F536" r:id="rId46" display="https://podminky.urs.cz/item/CS_URS_2022_01/721173401"/>
    <hyperlink ref="F544" r:id="rId47" display="https://podminky.urs.cz/item/CS_URS_2022_01/721173402"/>
    <hyperlink ref="F552" r:id="rId48" display="https://podminky.urs.cz/item/CS_URS_2022_01/721173403"/>
    <hyperlink ref="F560" r:id="rId49" display="https://podminky.urs.cz/item/CS_URS_2022_01/721174042"/>
    <hyperlink ref="F564" r:id="rId50" display="https://podminky.urs.cz/item/CS_URS_2022_01/721174043"/>
    <hyperlink ref="F568" r:id="rId51" display="https://podminky.urs.cz/item/CS_URS_2022_01/721174045"/>
    <hyperlink ref="F572" r:id="rId52" display="https://podminky.urs.cz/item/CS_URS_2022_01/721194104"/>
    <hyperlink ref="F575" r:id="rId53" display="https://podminky.urs.cz/item/CS_URS_2022_01/721194105"/>
    <hyperlink ref="F578" r:id="rId54" display="https://podminky.urs.cz/item/CS_URS_2022_01/721194109"/>
    <hyperlink ref="F581" r:id="rId55" display="https://podminky.urs.cz/item/CS_URS_2022_01/721211422"/>
    <hyperlink ref="F584" r:id="rId56" display="https://podminky.urs.cz/item/CS_URS_2022_01/721211611"/>
    <hyperlink ref="F587" r:id="rId57" display="https://podminky.urs.cz/item/CS_URS_2022_01/721212123"/>
    <hyperlink ref="F590" r:id="rId58" display="https://podminky.urs.cz/item/CS_URS_2022_01/721229111"/>
    <hyperlink ref="F595" r:id="rId59" display="https://podminky.urs.cz/item/CS_URS_2022_01/721241102"/>
    <hyperlink ref="F598" r:id="rId60" display="https://podminky.urs.cz/item/CS_URS_2022_01/721242804"/>
    <hyperlink ref="F601" r:id="rId61" display="https://podminky.urs.cz/item/CS_URS_2022_01/721274123"/>
    <hyperlink ref="F604" r:id="rId62" display="https://podminky.urs.cz/item/CS_URS_2022_01/721290111"/>
    <hyperlink ref="F607" r:id="rId63" display="https://podminky.urs.cz/item/CS_URS_2022_01/721290112"/>
    <hyperlink ref="F610" r:id="rId64" display="https://podminky.urs.cz/item/CS_URS_2022_01/998721101"/>
    <hyperlink ref="F613" r:id="rId65" display="https://podminky.urs.cz/item/CS_URS_2022_01/998721181"/>
    <hyperlink ref="F617" r:id="rId66" display="https://podminky.urs.cz/item/CS_URS_2022_01/722175002"/>
    <hyperlink ref="F621" r:id="rId67" display="https://podminky.urs.cz/item/CS_URS_2022_01/722175003"/>
    <hyperlink ref="F625" r:id="rId68" display="https://podminky.urs.cz/item/CS_URS_2022_01/722175004"/>
    <hyperlink ref="F629" r:id="rId69" display="https://podminky.urs.cz/item/CS_URS_2022_01/722175005"/>
    <hyperlink ref="F633" r:id="rId70" display="https://podminky.urs.cz/item/CS_URS_2022_01/722181222"/>
    <hyperlink ref="F636" r:id="rId71" display="https://podminky.urs.cz/item/CS_URS_2022_01/722181241"/>
    <hyperlink ref="F639" r:id="rId72" display="https://podminky.urs.cz/item/CS_URS_2022_01/722182012"/>
    <hyperlink ref="F642" r:id="rId73" display="https://podminky.urs.cz/item/CS_URS_2022_01/722182013"/>
    <hyperlink ref="F645" r:id="rId74" display="https://podminky.urs.cz/item/CS_URS_2022_01/722190401"/>
    <hyperlink ref="F648" r:id="rId75" display="https://podminky.urs.cz/item/CS_URS_2022_01/722232044"/>
    <hyperlink ref="F651" r:id="rId76" display="https://podminky.urs.cz/item/CS_URS_2022_01/722232045"/>
    <hyperlink ref="F654" r:id="rId77" display="https://podminky.urs.cz/item/CS_URS_2022_01/722290226"/>
    <hyperlink ref="F657" r:id="rId78" display="https://podminky.urs.cz/item/CS_URS_2022_01/722290234"/>
    <hyperlink ref="F664" r:id="rId79" display="https://podminky.urs.cz/item/CS_URS_2022_01/998722101"/>
    <hyperlink ref="F667" r:id="rId80" display="https://podminky.urs.cz/item/CS_URS_2022_01/998722181"/>
    <hyperlink ref="F671" r:id="rId81" display="https://podminky.urs.cz/item/CS_URS_2022_01/723111205"/>
    <hyperlink ref="F675" r:id="rId82" display="https://podminky.urs.cz/item/CS_URS_2022_01/723111206"/>
    <hyperlink ref="F681" r:id="rId83" display="https://podminky.urs.cz/item/CS_URS_2022_01/723231163"/>
    <hyperlink ref="F686" r:id="rId84" display="https://podminky.urs.cz/item/CS_URS_2022_01/998723101"/>
    <hyperlink ref="F689" r:id="rId85" display="https://podminky.urs.cz/item/CS_URS_2022_01/998723181"/>
    <hyperlink ref="F693" r:id="rId86" display="https://podminky.urs.cz/item/CS_URS_2022_01/725112022"/>
    <hyperlink ref="F697" r:id="rId87" display="https://podminky.urs.cz/item/CS_URS_2022_01/725211602"/>
    <hyperlink ref="F701" r:id="rId88" display="https://podminky.urs.cz/item/CS_URS_2022_01/725214113"/>
    <hyperlink ref="F705" r:id="rId89" display="https://podminky.urs.cz/item/CS_URS_2022_01/725241213"/>
    <hyperlink ref="F708" r:id="rId90" display="https://podminky.urs.cz/item/CS_URS_2022_01/725244724"/>
    <hyperlink ref="F711" r:id="rId91" display="https://podminky.urs.cz/item/CS_URS_2022_01/725339111"/>
    <hyperlink ref="F716" r:id="rId92" display="https://podminky.urs.cz/item/CS_URS_2022_01/725532114"/>
    <hyperlink ref="F720" r:id="rId93" display="https://podminky.urs.cz/item/CS_URS_2022_01/725813111"/>
    <hyperlink ref="F723" r:id="rId94" display="https://podminky.urs.cz/item/CS_URS_2022_01/725822613"/>
    <hyperlink ref="F726" r:id="rId95" display="https://podminky.urs.cz/item/CS_URS_2022_01/725829121"/>
    <hyperlink ref="F734" r:id="rId96" display="https://podminky.urs.cz/item/CS_URS_2022_01/725849412"/>
    <hyperlink ref="F739" r:id="rId97" display="https://podminky.urs.cz/item/CS_URS_2022_01/998725101"/>
    <hyperlink ref="F742" r:id="rId98" display="https://podminky.urs.cz/item/CS_URS_2022_01/998725181"/>
    <hyperlink ref="F746" r:id="rId99" display="https://podminky.urs.cz/item/CS_URS_2022_01/726111031"/>
    <hyperlink ref="F749" r:id="rId100" display="https://podminky.urs.cz/item/CS_URS_2022_01/998726111"/>
    <hyperlink ref="F752" r:id="rId101" display="https://podminky.urs.cz/item/CS_URS_2022_01/998726181"/>
    <hyperlink ref="F763" r:id="rId102" display="https://podminky.urs.cz/item/CS_URS_2022_01/783614551"/>
    <hyperlink ref="F767" r:id="rId103" display="https://podminky.urs.cz/item/CS_URS_2022_01/783617601"/>
    <hyperlink ref="F772" r:id="rId104" display="https://podminky.urs.cz/item/CS_URS_2022_01/23020503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Stavební úpravy v suterénu objektu č.21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2646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13. 3. 2024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33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ROUND(J90,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ROUND((SUM(BE90:BE420)),  2)</f>
        <v>0</v>
      </c>
      <c r="G33" s="41"/>
      <c r="H33" s="41"/>
      <c r="I33" s="152">
        <v>0.20999999999999999</v>
      </c>
      <c r="J33" s="151">
        <f>ROUND(((SUM(BE90:BE420))*I33),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ROUND((SUM(BF90:BF420)),  2)</f>
        <v>0</v>
      </c>
      <c r="G34" s="41"/>
      <c r="H34" s="41"/>
      <c r="I34" s="152">
        <v>0.14999999999999999</v>
      </c>
      <c r="J34" s="151">
        <f>ROUND(((SUM(BF90:BF420))*I34),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ROUND((SUM(BG90:BG420)),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ROUND((SUM(BH90:BH420)),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ROUND((SUM(BI90:BI420)),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Stavební úpravy v suterénu objektu č.21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Vytápění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 č.1864/57, k.ú. 782271 Vinařice u Kladna</v>
      </c>
      <c r="G52" s="43"/>
      <c r="H52" s="43"/>
      <c r="I52" s="35" t="s">
        <v>23</v>
      </c>
      <c r="J52" s="75" t="str">
        <f>IF(J12="","",J12)</f>
        <v>13. 3. 2024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Sládečkovo vlastivědné muzeum v Kladně, p.o.</v>
      </c>
      <c r="G54" s="43"/>
      <c r="H54" s="43"/>
      <c r="I54" s="35" t="s">
        <v>32</v>
      </c>
      <c r="J54" s="39" t="str">
        <f>E21</f>
        <v xml:space="preserve">ing. arch. Petr Pašek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118</v>
      </c>
    </row>
    <row r="60" s="9" customFormat="1" ht="24.96" customHeight="1">
      <c r="A60" s="9"/>
      <c r="B60" s="169"/>
      <c r="C60" s="170"/>
      <c r="D60" s="171" t="s">
        <v>2647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2648</v>
      </c>
      <c r="E61" s="172"/>
      <c r="F61" s="172"/>
      <c r="G61" s="172"/>
      <c r="H61" s="172"/>
      <c r="I61" s="172"/>
      <c r="J61" s="173">
        <f>J101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2649</v>
      </c>
      <c r="E62" s="172"/>
      <c r="F62" s="172"/>
      <c r="G62" s="172"/>
      <c r="H62" s="172"/>
      <c r="I62" s="172"/>
      <c r="J62" s="173">
        <f>J141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2650</v>
      </c>
      <c r="E63" s="172"/>
      <c r="F63" s="172"/>
      <c r="G63" s="172"/>
      <c r="H63" s="172"/>
      <c r="I63" s="172"/>
      <c r="J63" s="173">
        <f>J149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9"/>
      <c r="C64" s="170"/>
      <c r="D64" s="171" t="s">
        <v>2651</v>
      </c>
      <c r="E64" s="172"/>
      <c r="F64" s="172"/>
      <c r="G64" s="172"/>
      <c r="H64" s="172"/>
      <c r="I64" s="172"/>
      <c r="J64" s="173">
        <f>J165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2652</v>
      </c>
      <c r="E65" s="172"/>
      <c r="F65" s="172"/>
      <c r="G65" s="172"/>
      <c r="H65" s="172"/>
      <c r="I65" s="172"/>
      <c r="J65" s="173">
        <f>J196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9"/>
      <c r="C66" s="170"/>
      <c r="D66" s="171" t="s">
        <v>2653</v>
      </c>
      <c r="E66" s="172"/>
      <c r="F66" s="172"/>
      <c r="G66" s="172"/>
      <c r="H66" s="172"/>
      <c r="I66" s="172"/>
      <c r="J66" s="173">
        <f>J225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9"/>
      <c r="C67" s="170"/>
      <c r="D67" s="171" t="s">
        <v>2654</v>
      </c>
      <c r="E67" s="172"/>
      <c r="F67" s="172"/>
      <c r="G67" s="172"/>
      <c r="H67" s="172"/>
      <c r="I67" s="172"/>
      <c r="J67" s="173">
        <f>J280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9"/>
      <c r="C68" s="170"/>
      <c r="D68" s="171" t="s">
        <v>2655</v>
      </c>
      <c r="E68" s="172"/>
      <c r="F68" s="172"/>
      <c r="G68" s="172"/>
      <c r="H68" s="172"/>
      <c r="I68" s="172"/>
      <c r="J68" s="173">
        <f>J351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2656</v>
      </c>
      <c r="E69" s="172"/>
      <c r="F69" s="172"/>
      <c r="G69" s="172"/>
      <c r="H69" s="172"/>
      <c r="I69" s="172"/>
      <c r="J69" s="173">
        <f>J390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9"/>
      <c r="C70" s="170"/>
      <c r="D70" s="171" t="s">
        <v>2657</v>
      </c>
      <c r="E70" s="172"/>
      <c r="F70" s="172"/>
      <c r="G70" s="172"/>
      <c r="H70" s="172"/>
      <c r="I70" s="172"/>
      <c r="J70" s="173">
        <f>J410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143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4" t="str">
        <f>E7</f>
        <v>Stavební úpravy v suterénu objektu č.21</v>
      </c>
      <c r="F80" s="35"/>
      <c r="G80" s="35"/>
      <c r="H80" s="35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113</v>
      </c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03 - Vytápění</v>
      </c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parc. č.1864/57, k.ú. 782271 Vinařice u Kladna</v>
      </c>
      <c r="G84" s="43"/>
      <c r="H84" s="43"/>
      <c r="I84" s="35" t="s">
        <v>23</v>
      </c>
      <c r="J84" s="75" t="str">
        <f>IF(J12="","",J12)</f>
        <v>13. 3. 2024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Sládečkovo vlastivědné muzeum v Kladně, p.o.</v>
      </c>
      <c r="G86" s="43"/>
      <c r="H86" s="43"/>
      <c r="I86" s="35" t="s">
        <v>32</v>
      </c>
      <c r="J86" s="39" t="str">
        <f>E21</f>
        <v xml:space="preserve">ing. arch. Petr Pašek 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30</v>
      </c>
      <c r="D87" s="43"/>
      <c r="E87" s="43"/>
      <c r="F87" s="30" t="str">
        <f>IF(E18="","",E18)</f>
        <v>Vyplň údaj</v>
      </c>
      <c r="G87" s="43"/>
      <c r="H87" s="43"/>
      <c r="I87" s="35" t="s">
        <v>36</v>
      </c>
      <c r="J87" s="39" t="str">
        <f>E24</f>
        <v xml:space="preserve"> 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1"/>
      <c r="B89" s="182"/>
      <c r="C89" s="183" t="s">
        <v>144</v>
      </c>
      <c r="D89" s="184" t="s">
        <v>59</v>
      </c>
      <c r="E89" s="184" t="s">
        <v>55</v>
      </c>
      <c r="F89" s="184" t="s">
        <v>56</v>
      </c>
      <c r="G89" s="184" t="s">
        <v>145</v>
      </c>
      <c r="H89" s="184" t="s">
        <v>146</v>
      </c>
      <c r="I89" s="184" t="s">
        <v>147</v>
      </c>
      <c r="J89" s="184" t="s">
        <v>117</v>
      </c>
      <c r="K89" s="185" t="s">
        <v>148</v>
      </c>
      <c r="L89" s="186"/>
      <c r="M89" s="95" t="s">
        <v>19</v>
      </c>
      <c r="N89" s="96" t="s">
        <v>44</v>
      </c>
      <c r="O89" s="96" t="s">
        <v>149</v>
      </c>
      <c r="P89" s="96" t="s">
        <v>150</v>
      </c>
      <c r="Q89" s="96" t="s">
        <v>151</v>
      </c>
      <c r="R89" s="96" t="s">
        <v>152</v>
      </c>
      <c r="S89" s="96" t="s">
        <v>153</v>
      </c>
      <c r="T89" s="97" t="s">
        <v>154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1"/>
      <c r="B90" s="42"/>
      <c r="C90" s="102" t="s">
        <v>155</v>
      </c>
      <c r="D90" s="43"/>
      <c r="E90" s="43"/>
      <c r="F90" s="43"/>
      <c r="G90" s="43"/>
      <c r="H90" s="43"/>
      <c r="I90" s="43"/>
      <c r="J90" s="187">
        <f>BK90</f>
        <v>0</v>
      </c>
      <c r="K90" s="43"/>
      <c r="L90" s="47"/>
      <c r="M90" s="98"/>
      <c r="N90" s="188"/>
      <c r="O90" s="99"/>
      <c r="P90" s="189">
        <f>P91+P101+P141+P149+P165+P196+P225+P280+P351+P390+P410</f>
        <v>0</v>
      </c>
      <c r="Q90" s="99"/>
      <c r="R90" s="189">
        <f>R91+R101+R141+R149+R165+R196+R225+R280+R351+R390+R410</f>
        <v>0</v>
      </c>
      <c r="S90" s="99"/>
      <c r="T90" s="190">
        <f>T91+T101+T141+T149+T165+T196+T225+T280+T351+T390+T410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118</v>
      </c>
      <c r="BK90" s="191">
        <f>BK91+BK101+BK141+BK149+BK165+BK196+BK225+BK280+BK351+BK390+BK410</f>
        <v>0</v>
      </c>
    </row>
    <row r="91" s="12" customFormat="1" ht="25.92" customHeight="1">
      <c r="A91" s="12"/>
      <c r="B91" s="192"/>
      <c r="C91" s="193"/>
      <c r="D91" s="194" t="s">
        <v>73</v>
      </c>
      <c r="E91" s="195" t="s">
        <v>2658</v>
      </c>
      <c r="F91" s="195" t="s">
        <v>2659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SUM(P92:P100)</f>
        <v>0</v>
      </c>
      <c r="Q91" s="200"/>
      <c r="R91" s="201">
        <f>SUM(R92:R100)</f>
        <v>0</v>
      </c>
      <c r="S91" s="200"/>
      <c r="T91" s="202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82</v>
      </c>
      <c r="AT91" s="204" t="s">
        <v>73</v>
      </c>
      <c r="AU91" s="204" t="s">
        <v>74</v>
      </c>
      <c r="AY91" s="203" t="s">
        <v>158</v>
      </c>
      <c r="BK91" s="205">
        <f>SUM(BK92:BK100)</f>
        <v>0</v>
      </c>
    </row>
    <row r="92" s="2" customFormat="1" ht="16.5" customHeight="1">
      <c r="A92" s="41"/>
      <c r="B92" s="42"/>
      <c r="C92" s="208" t="s">
        <v>82</v>
      </c>
      <c r="D92" s="208" t="s">
        <v>160</v>
      </c>
      <c r="E92" s="209" t="s">
        <v>2660</v>
      </c>
      <c r="F92" s="210" t="s">
        <v>2661</v>
      </c>
      <c r="G92" s="211" t="s">
        <v>387</v>
      </c>
      <c r="H92" s="212">
        <v>1</v>
      </c>
      <c r="I92" s="213"/>
      <c r="J92" s="214">
        <f>ROUND(I92*H92,2)</f>
        <v>0</v>
      </c>
      <c r="K92" s="210" t="s">
        <v>247</v>
      </c>
      <c r="L92" s="47"/>
      <c r="M92" s="215" t="s">
        <v>19</v>
      </c>
      <c r="N92" s="216" t="s">
        <v>45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165</v>
      </c>
      <c r="AT92" s="219" t="s">
        <v>160</v>
      </c>
      <c r="AU92" s="219" t="s">
        <v>82</v>
      </c>
      <c r="AY92" s="20" t="s">
        <v>158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82</v>
      </c>
      <c r="BK92" s="220">
        <f>ROUND(I92*H92,2)</f>
        <v>0</v>
      </c>
      <c r="BL92" s="20" t="s">
        <v>165</v>
      </c>
      <c r="BM92" s="219" t="s">
        <v>2662</v>
      </c>
    </row>
    <row r="93" s="2" customFormat="1">
      <c r="A93" s="41"/>
      <c r="B93" s="42"/>
      <c r="C93" s="43"/>
      <c r="D93" s="221" t="s">
        <v>167</v>
      </c>
      <c r="E93" s="43"/>
      <c r="F93" s="222" t="s">
        <v>2661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167</v>
      </c>
      <c r="AU93" s="20" t="s">
        <v>82</v>
      </c>
    </row>
    <row r="94" s="2" customFormat="1" ht="16.5" customHeight="1">
      <c r="A94" s="41"/>
      <c r="B94" s="42"/>
      <c r="C94" s="208" t="s">
        <v>84</v>
      </c>
      <c r="D94" s="208" t="s">
        <v>160</v>
      </c>
      <c r="E94" s="209" t="s">
        <v>2663</v>
      </c>
      <c r="F94" s="210" t="s">
        <v>2664</v>
      </c>
      <c r="G94" s="211" t="s">
        <v>2665</v>
      </c>
      <c r="H94" s="212">
        <v>16</v>
      </c>
      <c r="I94" s="213"/>
      <c r="J94" s="214">
        <f>ROUND(I94*H94,2)</f>
        <v>0</v>
      </c>
      <c r="K94" s="210" t="s">
        <v>2666</v>
      </c>
      <c r="L94" s="47"/>
      <c r="M94" s="215" t="s">
        <v>19</v>
      </c>
      <c r="N94" s="216" t="s">
        <v>45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165</v>
      </c>
      <c r="AT94" s="219" t="s">
        <v>160</v>
      </c>
      <c r="AU94" s="219" t="s">
        <v>82</v>
      </c>
      <c r="AY94" s="20" t="s">
        <v>158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82</v>
      </c>
      <c r="BK94" s="220">
        <f>ROUND(I94*H94,2)</f>
        <v>0</v>
      </c>
      <c r="BL94" s="20" t="s">
        <v>165</v>
      </c>
      <c r="BM94" s="219" t="s">
        <v>2667</v>
      </c>
    </row>
    <row r="95" s="2" customFormat="1">
      <c r="A95" s="41"/>
      <c r="B95" s="42"/>
      <c r="C95" s="43"/>
      <c r="D95" s="221" t="s">
        <v>167</v>
      </c>
      <c r="E95" s="43"/>
      <c r="F95" s="222" t="s">
        <v>2664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167</v>
      </c>
      <c r="AU95" s="20" t="s">
        <v>82</v>
      </c>
    </row>
    <row r="96" s="2" customFormat="1" ht="16.5" customHeight="1">
      <c r="A96" s="41"/>
      <c r="B96" s="42"/>
      <c r="C96" s="208" t="s">
        <v>188</v>
      </c>
      <c r="D96" s="208" t="s">
        <v>160</v>
      </c>
      <c r="E96" s="209" t="s">
        <v>2668</v>
      </c>
      <c r="F96" s="210" t="s">
        <v>2669</v>
      </c>
      <c r="G96" s="211" t="s">
        <v>2665</v>
      </c>
      <c r="H96" s="212">
        <v>48</v>
      </c>
      <c r="I96" s="213"/>
      <c r="J96" s="214">
        <f>ROUND(I96*H96,2)</f>
        <v>0</v>
      </c>
      <c r="K96" s="210" t="s">
        <v>2666</v>
      </c>
      <c r="L96" s="47"/>
      <c r="M96" s="215" t="s">
        <v>19</v>
      </c>
      <c r="N96" s="216" t="s">
        <v>45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165</v>
      </c>
      <c r="AT96" s="219" t="s">
        <v>160</v>
      </c>
      <c r="AU96" s="219" t="s">
        <v>82</v>
      </c>
      <c r="AY96" s="20" t="s">
        <v>158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82</v>
      </c>
      <c r="BK96" s="220">
        <f>ROUND(I96*H96,2)</f>
        <v>0</v>
      </c>
      <c r="BL96" s="20" t="s">
        <v>165</v>
      </c>
      <c r="BM96" s="219" t="s">
        <v>2670</v>
      </c>
    </row>
    <row r="97" s="2" customFormat="1">
      <c r="A97" s="41"/>
      <c r="B97" s="42"/>
      <c r="C97" s="43"/>
      <c r="D97" s="221" t="s">
        <v>167</v>
      </c>
      <c r="E97" s="43"/>
      <c r="F97" s="222" t="s">
        <v>2669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167</v>
      </c>
      <c r="AU97" s="20" t="s">
        <v>82</v>
      </c>
    </row>
    <row r="98" s="2" customFormat="1" ht="24.15" customHeight="1">
      <c r="A98" s="41"/>
      <c r="B98" s="42"/>
      <c r="C98" s="208" t="s">
        <v>165</v>
      </c>
      <c r="D98" s="208" t="s">
        <v>160</v>
      </c>
      <c r="E98" s="209" t="s">
        <v>2671</v>
      </c>
      <c r="F98" s="210" t="s">
        <v>2672</v>
      </c>
      <c r="G98" s="211" t="s">
        <v>2673</v>
      </c>
      <c r="H98" s="212">
        <v>1</v>
      </c>
      <c r="I98" s="213"/>
      <c r="J98" s="214">
        <f>ROUND(I98*H98,2)</f>
        <v>0</v>
      </c>
      <c r="K98" s="210" t="s">
        <v>2666</v>
      </c>
      <c r="L98" s="47"/>
      <c r="M98" s="215" t="s">
        <v>19</v>
      </c>
      <c r="N98" s="216" t="s">
        <v>45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165</v>
      </c>
      <c r="AT98" s="219" t="s">
        <v>160</v>
      </c>
      <c r="AU98" s="219" t="s">
        <v>82</v>
      </c>
      <c r="AY98" s="20" t="s">
        <v>158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82</v>
      </c>
      <c r="BK98" s="220">
        <f>ROUND(I98*H98,2)</f>
        <v>0</v>
      </c>
      <c r="BL98" s="20" t="s">
        <v>165</v>
      </c>
      <c r="BM98" s="219" t="s">
        <v>2674</v>
      </c>
    </row>
    <row r="99" s="2" customFormat="1">
      <c r="A99" s="41"/>
      <c r="B99" s="42"/>
      <c r="C99" s="43"/>
      <c r="D99" s="221" t="s">
        <v>167</v>
      </c>
      <c r="E99" s="43"/>
      <c r="F99" s="222" t="s">
        <v>2672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167</v>
      </c>
      <c r="AU99" s="20" t="s">
        <v>82</v>
      </c>
    </row>
    <row r="100" s="2" customFormat="1">
      <c r="A100" s="41"/>
      <c r="B100" s="42"/>
      <c r="C100" s="43"/>
      <c r="D100" s="221" t="s">
        <v>180</v>
      </c>
      <c r="E100" s="43"/>
      <c r="F100" s="260" t="s">
        <v>2675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180</v>
      </c>
      <c r="AU100" s="20" t="s">
        <v>82</v>
      </c>
    </row>
    <row r="101" s="12" customFormat="1" ht="25.92" customHeight="1">
      <c r="A101" s="12"/>
      <c r="B101" s="192"/>
      <c r="C101" s="193"/>
      <c r="D101" s="194" t="s">
        <v>73</v>
      </c>
      <c r="E101" s="195" t="s">
        <v>1368</v>
      </c>
      <c r="F101" s="195" t="s">
        <v>1369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SUM(P102:P140)</f>
        <v>0</v>
      </c>
      <c r="Q101" s="200"/>
      <c r="R101" s="201">
        <f>SUM(R102:R140)</f>
        <v>0</v>
      </c>
      <c r="S101" s="200"/>
      <c r="T101" s="202">
        <f>SUM(T102:T140)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84</v>
      </c>
      <c r="AT101" s="204" t="s">
        <v>73</v>
      </c>
      <c r="AU101" s="204" t="s">
        <v>74</v>
      </c>
      <c r="AY101" s="203" t="s">
        <v>158</v>
      </c>
      <c r="BK101" s="205">
        <f>SUM(BK102:BK140)</f>
        <v>0</v>
      </c>
    </row>
    <row r="102" s="2" customFormat="1" ht="16.5" customHeight="1">
      <c r="A102" s="41"/>
      <c r="B102" s="42"/>
      <c r="C102" s="208" t="s">
        <v>208</v>
      </c>
      <c r="D102" s="208" t="s">
        <v>160</v>
      </c>
      <c r="E102" s="209" t="s">
        <v>2676</v>
      </c>
      <c r="F102" s="210" t="s">
        <v>2677</v>
      </c>
      <c r="G102" s="211" t="s">
        <v>316</v>
      </c>
      <c r="H102" s="212">
        <v>14</v>
      </c>
      <c r="I102" s="213"/>
      <c r="J102" s="214">
        <f>ROUND(I102*H102,2)</f>
        <v>0</v>
      </c>
      <c r="K102" s="210" t="s">
        <v>2666</v>
      </c>
      <c r="L102" s="47"/>
      <c r="M102" s="215" t="s">
        <v>19</v>
      </c>
      <c r="N102" s="216" t="s">
        <v>45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290</v>
      </c>
      <c r="AT102" s="219" t="s">
        <v>160</v>
      </c>
      <c r="AU102" s="219" t="s">
        <v>82</v>
      </c>
      <c r="AY102" s="20" t="s">
        <v>158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82</v>
      </c>
      <c r="BK102" s="220">
        <f>ROUND(I102*H102,2)</f>
        <v>0</v>
      </c>
      <c r="BL102" s="20" t="s">
        <v>290</v>
      </c>
      <c r="BM102" s="219" t="s">
        <v>2678</v>
      </c>
    </row>
    <row r="103" s="2" customFormat="1">
      <c r="A103" s="41"/>
      <c r="B103" s="42"/>
      <c r="C103" s="43"/>
      <c r="D103" s="221" t="s">
        <v>167</v>
      </c>
      <c r="E103" s="43"/>
      <c r="F103" s="222" t="s">
        <v>2677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167</v>
      </c>
      <c r="AU103" s="20" t="s">
        <v>82</v>
      </c>
    </row>
    <row r="104" s="14" customFormat="1">
      <c r="A104" s="14"/>
      <c r="B104" s="238"/>
      <c r="C104" s="239"/>
      <c r="D104" s="221" t="s">
        <v>170</v>
      </c>
      <c r="E104" s="240" t="s">
        <v>19</v>
      </c>
      <c r="F104" s="241" t="s">
        <v>2679</v>
      </c>
      <c r="G104" s="239"/>
      <c r="H104" s="242">
        <v>14</v>
      </c>
      <c r="I104" s="243"/>
      <c r="J104" s="239"/>
      <c r="K104" s="239"/>
      <c r="L104" s="244"/>
      <c r="M104" s="245"/>
      <c r="N104" s="246"/>
      <c r="O104" s="246"/>
      <c r="P104" s="246"/>
      <c r="Q104" s="246"/>
      <c r="R104" s="246"/>
      <c r="S104" s="246"/>
      <c r="T104" s="24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8" t="s">
        <v>170</v>
      </c>
      <c r="AU104" s="248" t="s">
        <v>82</v>
      </c>
      <c r="AV104" s="14" t="s">
        <v>84</v>
      </c>
      <c r="AW104" s="14" t="s">
        <v>35</v>
      </c>
      <c r="AX104" s="14" t="s">
        <v>74</v>
      </c>
      <c r="AY104" s="248" t="s">
        <v>158</v>
      </c>
    </row>
    <row r="105" s="15" customFormat="1">
      <c r="A105" s="15"/>
      <c r="B105" s="249"/>
      <c r="C105" s="250"/>
      <c r="D105" s="221" t="s">
        <v>170</v>
      </c>
      <c r="E105" s="251" t="s">
        <v>19</v>
      </c>
      <c r="F105" s="252" t="s">
        <v>175</v>
      </c>
      <c r="G105" s="250"/>
      <c r="H105" s="253">
        <v>14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9" t="s">
        <v>170</v>
      </c>
      <c r="AU105" s="259" t="s">
        <v>82</v>
      </c>
      <c r="AV105" s="15" t="s">
        <v>165</v>
      </c>
      <c r="AW105" s="15" t="s">
        <v>35</v>
      </c>
      <c r="AX105" s="15" t="s">
        <v>82</v>
      </c>
      <c r="AY105" s="259" t="s">
        <v>158</v>
      </c>
    </row>
    <row r="106" s="2" customFormat="1" ht="16.5" customHeight="1">
      <c r="A106" s="41"/>
      <c r="B106" s="42"/>
      <c r="C106" s="208" t="s">
        <v>216</v>
      </c>
      <c r="D106" s="208" t="s">
        <v>160</v>
      </c>
      <c r="E106" s="209" t="s">
        <v>2680</v>
      </c>
      <c r="F106" s="210" t="s">
        <v>2681</v>
      </c>
      <c r="G106" s="211" t="s">
        <v>316</v>
      </c>
      <c r="H106" s="212">
        <v>20</v>
      </c>
      <c r="I106" s="213"/>
      <c r="J106" s="214">
        <f>ROUND(I106*H106,2)</f>
        <v>0</v>
      </c>
      <c r="K106" s="210" t="s">
        <v>2666</v>
      </c>
      <c r="L106" s="47"/>
      <c r="M106" s="215" t="s">
        <v>19</v>
      </c>
      <c r="N106" s="216" t="s">
        <v>45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290</v>
      </c>
      <c r="AT106" s="219" t="s">
        <v>160</v>
      </c>
      <c r="AU106" s="219" t="s">
        <v>82</v>
      </c>
      <c r="AY106" s="20" t="s">
        <v>158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82</v>
      </c>
      <c r="BK106" s="220">
        <f>ROUND(I106*H106,2)</f>
        <v>0</v>
      </c>
      <c r="BL106" s="20" t="s">
        <v>290</v>
      </c>
      <c r="BM106" s="219" t="s">
        <v>2682</v>
      </c>
    </row>
    <row r="107" s="2" customFormat="1">
      <c r="A107" s="41"/>
      <c r="B107" s="42"/>
      <c r="C107" s="43"/>
      <c r="D107" s="221" t="s">
        <v>167</v>
      </c>
      <c r="E107" s="43"/>
      <c r="F107" s="222" t="s">
        <v>2681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167</v>
      </c>
      <c r="AU107" s="20" t="s">
        <v>82</v>
      </c>
    </row>
    <row r="108" s="14" customFormat="1">
      <c r="A108" s="14"/>
      <c r="B108" s="238"/>
      <c r="C108" s="239"/>
      <c r="D108" s="221" t="s">
        <v>170</v>
      </c>
      <c r="E108" s="240" t="s">
        <v>19</v>
      </c>
      <c r="F108" s="241" t="s">
        <v>2683</v>
      </c>
      <c r="G108" s="239"/>
      <c r="H108" s="242">
        <v>20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170</v>
      </c>
      <c r="AU108" s="248" t="s">
        <v>82</v>
      </c>
      <c r="AV108" s="14" t="s">
        <v>84</v>
      </c>
      <c r="AW108" s="14" t="s">
        <v>35</v>
      </c>
      <c r="AX108" s="14" t="s">
        <v>74</v>
      </c>
      <c r="AY108" s="248" t="s">
        <v>158</v>
      </c>
    </row>
    <row r="109" s="15" customFormat="1">
      <c r="A109" s="15"/>
      <c r="B109" s="249"/>
      <c r="C109" s="250"/>
      <c r="D109" s="221" t="s">
        <v>170</v>
      </c>
      <c r="E109" s="251" t="s">
        <v>19</v>
      </c>
      <c r="F109" s="252" t="s">
        <v>175</v>
      </c>
      <c r="G109" s="250"/>
      <c r="H109" s="253">
        <v>20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9" t="s">
        <v>170</v>
      </c>
      <c r="AU109" s="259" t="s">
        <v>82</v>
      </c>
      <c r="AV109" s="15" t="s">
        <v>165</v>
      </c>
      <c r="AW109" s="15" t="s">
        <v>35</v>
      </c>
      <c r="AX109" s="15" t="s">
        <v>82</v>
      </c>
      <c r="AY109" s="259" t="s">
        <v>158</v>
      </c>
    </row>
    <row r="110" s="2" customFormat="1" ht="16.5" customHeight="1">
      <c r="A110" s="41"/>
      <c r="B110" s="42"/>
      <c r="C110" s="208" t="s">
        <v>221</v>
      </c>
      <c r="D110" s="208" t="s">
        <v>160</v>
      </c>
      <c r="E110" s="209" t="s">
        <v>2684</v>
      </c>
      <c r="F110" s="210" t="s">
        <v>2685</v>
      </c>
      <c r="G110" s="211" t="s">
        <v>316</v>
      </c>
      <c r="H110" s="212">
        <v>110</v>
      </c>
      <c r="I110" s="213"/>
      <c r="J110" s="214">
        <f>ROUND(I110*H110,2)</f>
        <v>0</v>
      </c>
      <c r="K110" s="210" t="s">
        <v>2666</v>
      </c>
      <c r="L110" s="47"/>
      <c r="M110" s="215" t="s">
        <v>19</v>
      </c>
      <c r="N110" s="216" t="s">
        <v>45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290</v>
      </c>
      <c r="AT110" s="219" t="s">
        <v>160</v>
      </c>
      <c r="AU110" s="219" t="s">
        <v>82</v>
      </c>
      <c r="AY110" s="20" t="s">
        <v>158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82</v>
      </c>
      <c r="BK110" s="220">
        <f>ROUND(I110*H110,2)</f>
        <v>0</v>
      </c>
      <c r="BL110" s="20" t="s">
        <v>290</v>
      </c>
      <c r="BM110" s="219" t="s">
        <v>2686</v>
      </c>
    </row>
    <row r="111" s="2" customFormat="1">
      <c r="A111" s="41"/>
      <c r="B111" s="42"/>
      <c r="C111" s="43"/>
      <c r="D111" s="221" t="s">
        <v>167</v>
      </c>
      <c r="E111" s="43"/>
      <c r="F111" s="222" t="s">
        <v>2685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167</v>
      </c>
      <c r="AU111" s="20" t="s">
        <v>82</v>
      </c>
    </row>
    <row r="112" s="14" customFormat="1">
      <c r="A112" s="14"/>
      <c r="B112" s="238"/>
      <c r="C112" s="239"/>
      <c r="D112" s="221" t="s">
        <v>170</v>
      </c>
      <c r="E112" s="240" t="s">
        <v>19</v>
      </c>
      <c r="F112" s="241" t="s">
        <v>2687</v>
      </c>
      <c r="G112" s="239"/>
      <c r="H112" s="242">
        <v>110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170</v>
      </c>
      <c r="AU112" s="248" t="s">
        <v>82</v>
      </c>
      <c r="AV112" s="14" t="s">
        <v>84</v>
      </c>
      <c r="AW112" s="14" t="s">
        <v>35</v>
      </c>
      <c r="AX112" s="14" t="s">
        <v>74</v>
      </c>
      <c r="AY112" s="248" t="s">
        <v>158</v>
      </c>
    </row>
    <row r="113" s="15" customFormat="1">
      <c r="A113" s="15"/>
      <c r="B113" s="249"/>
      <c r="C113" s="250"/>
      <c r="D113" s="221" t="s">
        <v>170</v>
      </c>
      <c r="E113" s="251" t="s">
        <v>19</v>
      </c>
      <c r="F113" s="252" t="s">
        <v>175</v>
      </c>
      <c r="G113" s="250"/>
      <c r="H113" s="253">
        <v>110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170</v>
      </c>
      <c r="AU113" s="259" t="s">
        <v>82</v>
      </c>
      <c r="AV113" s="15" t="s">
        <v>165</v>
      </c>
      <c r="AW113" s="15" t="s">
        <v>35</v>
      </c>
      <c r="AX113" s="15" t="s">
        <v>82</v>
      </c>
      <c r="AY113" s="259" t="s">
        <v>158</v>
      </c>
    </row>
    <row r="114" s="2" customFormat="1" ht="16.5" customHeight="1">
      <c r="A114" s="41"/>
      <c r="B114" s="42"/>
      <c r="C114" s="208" t="s">
        <v>228</v>
      </c>
      <c r="D114" s="208" t="s">
        <v>160</v>
      </c>
      <c r="E114" s="209" t="s">
        <v>2688</v>
      </c>
      <c r="F114" s="210" t="s">
        <v>2689</v>
      </c>
      <c r="G114" s="211" t="s">
        <v>387</v>
      </c>
      <c r="H114" s="212">
        <v>1</v>
      </c>
      <c r="I114" s="213"/>
      <c r="J114" s="214">
        <f>ROUND(I114*H114,2)</f>
        <v>0</v>
      </c>
      <c r="K114" s="210" t="s">
        <v>247</v>
      </c>
      <c r="L114" s="47"/>
      <c r="M114" s="215" t="s">
        <v>19</v>
      </c>
      <c r="N114" s="216" t="s">
        <v>45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290</v>
      </c>
      <c r="AT114" s="219" t="s">
        <v>160</v>
      </c>
      <c r="AU114" s="219" t="s">
        <v>82</v>
      </c>
      <c r="AY114" s="20" t="s">
        <v>158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82</v>
      </c>
      <c r="BK114" s="220">
        <f>ROUND(I114*H114,2)</f>
        <v>0</v>
      </c>
      <c r="BL114" s="20" t="s">
        <v>290</v>
      </c>
      <c r="BM114" s="219" t="s">
        <v>2690</v>
      </c>
    </row>
    <row r="115" s="2" customFormat="1">
      <c r="A115" s="41"/>
      <c r="B115" s="42"/>
      <c r="C115" s="43"/>
      <c r="D115" s="221" t="s">
        <v>167</v>
      </c>
      <c r="E115" s="43"/>
      <c r="F115" s="222" t="s">
        <v>2689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167</v>
      </c>
      <c r="AU115" s="20" t="s">
        <v>82</v>
      </c>
    </row>
    <row r="116" s="2" customFormat="1" ht="16.5" customHeight="1">
      <c r="A116" s="41"/>
      <c r="B116" s="42"/>
      <c r="C116" s="272" t="s">
        <v>233</v>
      </c>
      <c r="D116" s="272" t="s">
        <v>244</v>
      </c>
      <c r="E116" s="273" t="s">
        <v>2691</v>
      </c>
      <c r="F116" s="274" t="s">
        <v>2692</v>
      </c>
      <c r="G116" s="275" t="s">
        <v>387</v>
      </c>
      <c r="H116" s="276">
        <v>1</v>
      </c>
      <c r="I116" s="277"/>
      <c r="J116" s="278">
        <f>ROUND(I116*H116,2)</f>
        <v>0</v>
      </c>
      <c r="K116" s="274" t="s">
        <v>2666</v>
      </c>
      <c r="L116" s="279"/>
      <c r="M116" s="280" t="s">
        <v>19</v>
      </c>
      <c r="N116" s="281" t="s">
        <v>45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403</v>
      </c>
      <c r="AT116" s="219" t="s">
        <v>244</v>
      </c>
      <c r="AU116" s="219" t="s">
        <v>82</v>
      </c>
      <c r="AY116" s="20" t="s">
        <v>158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82</v>
      </c>
      <c r="BK116" s="220">
        <f>ROUND(I116*H116,2)</f>
        <v>0</v>
      </c>
      <c r="BL116" s="20" t="s">
        <v>290</v>
      </c>
      <c r="BM116" s="219" t="s">
        <v>2693</v>
      </c>
    </row>
    <row r="117" s="2" customFormat="1">
      <c r="A117" s="41"/>
      <c r="B117" s="42"/>
      <c r="C117" s="43"/>
      <c r="D117" s="221" t="s">
        <v>167</v>
      </c>
      <c r="E117" s="43"/>
      <c r="F117" s="222" t="s">
        <v>2692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167</v>
      </c>
      <c r="AU117" s="20" t="s">
        <v>82</v>
      </c>
    </row>
    <row r="118" s="2" customFormat="1" ht="24.15" customHeight="1">
      <c r="A118" s="41"/>
      <c r="B118" s="42"/>
      <c r="C118" s="272" t="s">
        <v>243</v>
      </c>
      <c r="D118" s="272" t="s">
        <v>244</v>
      </c>
      <c r="E118" s="273" t="s">
        <v>2694</v>
      </c>
      <c r="F118" s="274" t="s">
        <v>2695</v>
      </c>
      <c r="G118" s="275" t="s">
        <v>316</v>
      </c>
      <c r="H118" s="276">
        <v>58</v>
      </c>
      <c r="I118" s="277"/>
      <c r="J118" s="278">
        <f>ROUND(I118*H118,2)</f>
        <v>0</v>
      </c>
      <c r="K118" s="274" t="s">
        <v>2666</v>
      </c>
      <c r="L118" s="279"/>
      <c r="M118" s="280" t="s">
        <v>19</v>
      </c>
      <c r="N118" s="281" t="s">
        <v>45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403</v>
      </c>
      <c r="AT118" s="219" t="s">
        <v>244</v>
      </c>
      <c r="AU118" s="219" t="s">
        <v>82</v>
      </c>
      <c r="AY118" s="20" t="s">
        <v>158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82</v>
      </c>
      <c r="BK118" s="220">
        <f>ROUND(I118*H118,2)</f>
        <v>0</v>
      </c>
      <c r="BL118" s="20" t="s">
        <v>290</v>
      </c>
      <c r="BM118" s="219" t="s">
        <v>2696</v>
      </c>
    </row>
    <row r="119" s="2" customFormat="1">
      <c r="A119" s="41"/>
      <c r="B119" s="42"/>
      <c r="C119" s="43"/>
      <c r="D119" s="221" t="s">
        <v>167</v>
      </c>
      <c r="E119" s="43"/>
      <c r="F119" s="222" t="s">
        <v>2695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167</v>
      </c>
      <c r="AU119" s="20" t="s">
        <v>82</v>
      </c>
    </row>
    <row r="120" s="2" customFormat="1" ht="24.15" customHeight="1">
      <c r="A120" s="41"/>
      <c r="B120" s="42"/>
      <c r="C120" s="272" t="s">
        <v>250</v>
      </c>
      <c r="D120" s="272" t="s">
        <v>244</v>
      </c>
      <c r="E120" s="273" t="s">
        <v>2697</v>
      </c>
      <c r="F120" s="274" t="s">
        <v>2698</v>
      </c>
      <c r="G120" s="275" t="s">
        <v>316</v>
      </c>
      <c r="H120" s="276">
        <v>22</v>
      </c>
      <c r="I120" s="277"/>
      <c r="J120" s="278">
        <f>ROUND(I120*H120,2)</f>
        <v>0</v>
      </c>
      <c r="K120" s="274" t="s">
        <v>2666</v>
      </c>
      <c r="L120" s="279"/>
      <c r="M120" s="280" t="s">
        <v>19</v>
      </c>
      <c r="N120" s="281" t="s">
        <v>45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403</v>
      </c>
      <c r="AT120" s="219" t="s">
        <v>244</v>
      </c>
      <c r="AU120" s="219" t="s">
        <v>82</v>
      </c>
      <c r="AY120" s="20" t="s">
        <v>158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82</v>
      </c>
      <c r="BK120" s="220">
        <f>ROUND(I120*H120,2)</f>
        <v>0</v>
      </c>
      <c r="BL120" s="20" t="s">
        <v>290</v>
      </c>
      <c r="BM120" s="219" t="s">
        <v>2699</v>
      </c>
    </row>
    <row r="121" s="2" customFormat="1">
      <c r="A121" s="41"/>
      <c r="B121" s="42"/>
      <c r="C121" s="43"/>
      <c r="D121" s="221" t="s">
        <v>167</v>
      </c>
      <c r="E121" s="43"/>
      <c r="F121" s="222" t="s">
        <v>2698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167</v>
      </c>
      <c r="AU121" s="20" t="s">
        <v>82</v>
      </c>
    </row>
    <row r="122" s="2" customFormat="1" ht="24.15" customHeight="1">
      <c r="A122" s="41"/>
      <c r="B122" s="42"/>
      <c r="C122" s="272" t="s">
        <v>267</v>
      </c>
      <c r="D122" s="272" t="s">
        <v>244</v>
      </c>
      <c r="E122" s="273" t="s">
        <v>2700</v>
      </c>
      <c r="F122" s="274" t="s">
        <v>2701</v>
      </c>
      <c r="G122" s="275" t="s">
        <v>316</v>
      </c>
      <c r="H122" s="276">
        <v>30</v>
      </c>
      <c r="I122" s="277"/>
      <c r="J122" s="278">
        <f>ROUND(I122*H122,2)</f>
        <v>0</v>
      </c>
      <c r="K122" s="274" t="s">
        <v>2666</v>
      </c>
      <c r="L122" s="279"/>
      <c r="M122" s="280" t="s">
        <v>19</v>
      </c>
      <c r="N122" s="281" t="s">
        <v>45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403</v>
      </c>
      <c r="AT122" s="219" t="s">
        <v>244</v>
      </c>
      <c r="AU122" s="219" t="s">
        <v>82</v>
      </c>
      <c r="AY122" s="20" t="s">
        <v>158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82</v>
      </c>
      <c r="BK122" s="220">
        <f>ROUND(I122*H122,2)</f>
        <v>0</v>
      </c>
      <c r="BL122" s="20" t="s">
        <v>290</v>
      </c>
      <c r="BM122" s="219" t="s">
        <v>2702</v>
      </c>
    </row>
    <row r="123" s="2" customFormat="1">
      <c r="A123" s="41"/>
      <c r="B123" s="42"/>
      <c r="C123" s="43"/>
      <c r="D123" s="221" t="s">
        <v>167</v>
      </c>
      <c r="E123" s="43"/>
      <c r="F123" s="222" t="s">
        <v>2701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167</v>
      </c>
      <c r="AU123" s="20" t="s">
        <v>82</v>
      </c>
    </row>
    <row r="124" s="2" customFormat="1" ht="16.5" customHeight="1">
      <c r="A124" s="41"/>
      <c r="B124" s="42"/>
      <c r="C124" s="272" t="s">
        <v>271</v>
      </c>
      <c r="D124" s="272" t="s">
        <v>244</v>
      </c>
      <c r="E124" s="273" t="s">
        <v>2703</v>
      </c>
      <c r="F124" s="274" t="s">
        <v>2704</v>
      </c>
      <c r="G124" s="275" t="s">
        <v>387</v>
      </c>
      <c r="H124" s="276">
        <v>200</v>
      </c>
      <c r="I124" s="277"/>
      <c r="J124" s="278">
        <f>ROUND(I124*H124,2)</f>
        <v>0</v>
      </c>
      <c r="K124" s="274" t="s">
        <v>2666</v>
      </c>
      <c r="L124" s="279"/>
      <c r="M124" s="280" t="s">
        <v>19</v>
      </c>
      <c r="N124" s="281" t="s">
        <v>45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403</v>
      </c>
      <c r="AT124" s="219" t="s">
        <v>244</v>
      </c>
      <c r="AU124" s="219" t="s">
        <v>82</v>
      </c>
      <c r="AY124" s="20" t="s">
        <v>158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82</v>
      </c>
      <c r="BK124" s="220">
        <f>ROUND(I124*H124,2)</f>
        <v>0</v>
      </c>
      <c r="BL124" s="20" t="s">
        <v>290</v>
      </c>
      <c r="BM124" s="219" t="s">
        <v>2705</v>
      </c>
    </row>
    <row r="125" s="2" customFormat="1">
      <c r="A125" s="41"/>
      <c r="B125" s="42"/>
      <c r="C125" s="43"/>
      <c r="D125" s="221" t="s">
        <v>167</v>
      </c>
      <c r="E125" s="43"/>
      <c r="F125" s="222" t="s">
        <v>2704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167</v>
      </c>
      <c r="AU125" s="20" t="s">
        <v>82</v>
      </c>
    </row>
    <row r="126" s="2" customFormat="1" ht="16.5" customHeight="1">
      <c r="A126" s="41"/>
      <c r="B126" s="42"/>
      <c r="C126" s="272" t="s">
        <v>278</v>
      </c>
      <c r="D126" s="272" t="s">
        <v>244</v>
      </c>
      <c r="E126" s="273" t="s">
        <v>2706</v>
      </c>
      <c r="F126" s="274" t="s">
        <v>2707</v>
      </c>
      <c r="G126" s="275" t="s">
        <v>387</v>
      </c>
      <c r="H126" s="276">
        <v>1</v>
      </c>
      <c r="I126" s="277"/>
      <c r="J126" s="278">
        <f>ROUND(I126*H126,2)</f>
        <v>0</v>
      </c>
      <c r="K126" s="274" t="s">
        <v>2666</v>
      </c>
      <c r="L126" s="279"/>
      <c r="M126" s="280" t="s">
        <v>19</v>
      </c>
      <c r="N126" s="281" t="s">
        <v>45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403</v>
      </c>
      <c r="AT126" s="219" t="s">
        <v>244</v>
      </c>
      <c r="AU126" s="219" t="s">
        <v>82</v>
      </c>
      <c r="AY126" s="20" t="s">
        <v>158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82</v>
      </c>
      <c r="BK126" s="220">
        <f>ROUND(I126*H126,2)</f>
        <v>0</v>
      </c>
      <c r="BL126" s="20" t="s">
        <v>290</v>
      </c>
      <c r="BM126" s="219" t="s">
        <v>2708</v>
      </c>
    </row>
    <row r="127" s="2" customFormat="1">
      <c r="A127" s="41"/>
      <c r="B127" s="42"/>
      <c r="C127" s="43"/>
      <c r="D127" s="221" t="s">
        <v>167</v>
      </c>
      <c r="E127" s="43"/>
      <c r="F127" s="222" t="s">
        <v>2707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167</v>
      </c>
      <c r="AU127" s="20" t="s">
        <v>82</v>
      </c>
    </row>
    <row r="128" s="2" customFormat="1" ht="37.8" customHeight="1">
      <c r="A128" s="41"/>
      <c r="B128" s="42"/>
      <c r="C128" s="272" t="s">
        <v>8</v>
      </c>
      <c r="D128" s="272" t="s">
        <v>244</v>
      </c>
      <c r="E128" s="273" t="s">
        <v>2709</v>
      </c>
      <c r="F128" s="274" t="s">
        <v>2710</v>
      </c>
      <c r="G128" s="275" t="s">
        <v>316</v>
      </c>
      <c r="H128" s="276">
        <v>6</v>
      </c>
      <c r="I128" s="277"/>
      <c r="J128" s="278">
        <f>ROUND(I128*H128,2)</f>
        <v>0</v>
      </c>
      <c r="K128" s="274" t="s">
        <v>2666</v>
      </c>
      <c r="L128" s="279"/>
      <c r="M128" s="280" t="s">
        <v>19</v>
      </c>
      <c r="N128" s="281" t="s">
        <v>45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403</v>
      </c>
      <c r="AT128" s="219" t="s">
        <v>244</v>
      </c>
      <c r="AU128" s="219" t="s">
        <v>82</v>
      </c>
      <c r="AY128" s="20" t="s">
        <v>158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82</v>
      </c>
      <c r="BK128" s="220">
        <f>ROUND(I128*H128,2)</f>
        <v>0</v>
      </c>
      <c r="BL128" s="20" t="s">
        <v>290</v>
      </c>
      <c r="BM128" s="219" t="s">
        <v>2711</v>
      </c>
    </row>
    <row r="129" s="2" customFormat="1">
      <c r="A129" s="41"/>
      <c r="B129" s="42"/>
      <c r="C129" s="43"/>
      <c r="D129" s="221" t="s">
        <v>167</v>
      </c>
      <c r="E129" s="43"/>
      <c r="F129" s="222" t="s">
        <v>2710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167</v>
      </c>
      <c r="AU129" s="20" t="s">
        <v>82</v>
      </c>
    </row>
    <row r="130" s="2" customFormat="1" ht="37.8" customHeight="1">
      <c r="A130" s="41"/>
      <c r="B130" s="42"/>
      <c r="C130" s="272" t="s">
        <v>290</v>
      </c>
      <c r="D130" s="272" t="s">
        <v>244</v>
      </c>
      <c r="E130" s="273" t="s">
        <v>2712</v>
      </c>
      <c r="F130" s="274" t="s">
        <v>2713</v>
      </c>
      <c r="G130" s="275" t="s">
        <v>316</v>
      </c>
      <c r="H130" s="276">
        <v>4</v>
      </c>
      <c r="I130" s="277"/>
      <c r="J130" s="278">
        <f>ROUND(I130*H130,2)</f>
        <v>0</v>
      </c>
      <c r="K130" s="274" t="s">
        <v>2666</v>
      </c>
      <c r="L130" s="279"/>
      <c r="M130" s="280" t="s">
        <v>19</v>
      </c>
      <c r="N130" s="281" t="s">
        <v>45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403</v>
      </c>
      <c r="AT130" s="219" t="s">
        <v>244</v>
      </c>
      <c r="AU130" s="219" t="s">
        <v>82</v>
      </c>
      <c r="AY130" s="20" t="s">
        <v>158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82</v>
      </c>
      <c r="BK130" s="220">
        <f>ROUND(I130*H130,2)</f>
        <v>0</v>
      </c>
      <c r="BL130" s="20" t="s">
        <v>290</v>
      </c>
      <c r="BM130" s="219" t="s">
        <v>2714</v>
      </c>
    </row>
    <row r="131" s="2" customFormat="1">
      <c r="A131" s="41"/>
      <c r="B131" s="42"/>
      <c r="C131" s="43"/>
      <c r="D131" s="221" t="s">
        <v>167</v>
      </c>
      <c r="E131" s="43"/>
      <c r="F131" s="222" t="s">
        <v>2713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167</v>
      </c>
      <c r="AU131" s="20" t="s">
        <v>82</v>
      </c>
    </row>
    <row r="132" s="2" customFormat="1" ht="37.8" customHeight="1">
      <c r="A132" s="41"/>
      <c r="B132" s="42"/>
      <c r="C132" s="272" t="s">
        <v>295</v>
      </c>
      <c r="D132" s="272" t="s">
        <v>244</v>
      </c>
      <c r="E132" s="273" t="s">
        <v>2715</v>
      </c>
      <c r="F132" s="274" t="s">
        <v>2716</v>
      </c>
      <c r="G132" s="275" t="s">
        <v>316</v>
      </c>
      <c r="H132" s="276">
        <v>4</v>
      </c>
      <c r="I132" s="277"/>
      <c r="J132" s="278">
        <f>ROUND(I132*H132,2)</f>
        <v>0</v>
      </c>
      <c r="K132" s="274" t="s">
        <v>2666</v>
      </c>
      <c r="L132" s="279"/>
      <c r="M132" s="280" t="s">
        <v>19</v>
      </c>
      <c r="N132" s="281" t="s">
        <v>45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403</v>
      </c>
      <c r="AT132" s="219" t="s">
        <v>244</v>
      </c>
      <c r="AU132" s="219" t="s">
        <v>82</v>
      </c>
      <c r="AY132" s="20" t="s">
        <v>158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82</v>
      </c>
      <c r="BK132" s="220">
        <f>ROUND(I132*H132,2)</f>
        <v>0</v>
      </c>
      <c r="BL132" s="20" t="s">
        <v>290</v>
      </c>
      <c r="BM132" s="219" t="s">
        <v>2717</v>
      </c>
    </row>
    <row r="133" s="2" customFormat="1">
      <c r="A133" s="41"/>
      <c r="B133" s="42"/>
      <c r="C133" s="43"/>
      <c r="D133" s="221" t="s">
        <v>167</v>
      </c>
      <c r="E133" s="43"/>
      <c r="F133" s="222" t="s">
        <v>2716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167</v>
      </c>
      <c r="AU133" s="20" t="s">
        <v>82</v>
      </c>
    </row>
    <row r="134" s="2" customFormat="1" ht="37.8" customHeight="1">
      <c r="A134" s="41"/>
      <c r="B134" s="42"/>
      <c r="C134" s="272" t="s">
        <v>301</v>
      </c>
      <c r="D134" s="272" t="s">
        <v>244</v>
      </c>
      <c r="E134" s="273" t="s">
        <v>2718</v>
      </c>
      <c r="F134" s="274" t="s">
        <v>2719</v>
      </c>
      <c r="G134" s="275" t="s">
        <v>316</v>
      </c>
      <c r="H134" s="276">
        <v>12</v>
      </c>
      <c r="I134" s="277"/>
      <c r="J134" s="278">
        <f>ROUND(I134*H134,2)</f>
        <v>0</v>
      </c>
      <c r="K134" s="274" t="s">
        <v>2666</v>
      </c>
      <c r="L134" s="279"/>
      <c r="M134" s="280" t="s">
        <v>19</v>
      </c>
      <c r="N134" s="281" t="s">
        <v>45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403</v>
      </c>
      <c r="AT134" s="219" t="s">
        <v>244</v>
      </c>
      <c r="AU134" s="219" t="s">
        <v>82</v>
      </c>
      <c r="AY134" s="20" t="s">
        <v>158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82</v>
      </c>
      <c r="BK134" s="220">
        <f>ROUND(I134*H134,2)</f>
        <v>0</v>
      </c>
      <c r="BL134" s="20" t="s">
        <v>290</v>
      </c>
      <c r="BM134" s="219" t="s">
        <v>2720</v>
      </c>
    </row>
    <row r="135" s="2" customFormat="1">
      <c r="A135" s="41"/>
      <c r="B135" s="42"/>
      <c r="C135" s="43"/>
      <c r="D135" s="221" t="s">
        <v>167</v>
      </c>
      <c r="E135" s="43"/>
      <c r="F135" s="222" t="s">
        <v>2719</v>
      </c>
      <c r="G135" s="43"/>
      <c r="H135" s="43"/>
      <c r="I135" s="223"/>
      <c r="J135" s="43"/>
      <c r="K135" s="43"/>
      <c r="L135" s="47"/>
      <c r="M135" s="224"/>
      <c r="N135" s="22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167</v>
      </c>
      <c r="AU135" s="20" t="s">
        <v>82</v>
      </c>
    </row>
    <row r="136" s="2" customFormat="1" ht="37.8" customHeight="1">
      <c r="A136" s="41"/>
      <c r="B136" s="42"/>
      <c r="C136" s="272" t="s">
        <v>307</v>
      </c>
      <c r="D136" s="272" t="s">
        <v>244</v>
      </c>
      <c r="E136" s="273" t="s">
        <v>2721</v>
      </c>
      <c r="F136" s="274" t="s">
        <v>2722</v>
      </c>
      <c r="G136" s="275" t="s">
        <v>316</v>
      </c>
      <c r="H136" s="276">
        <v>8</v>
      </c>
      <c r="I136" s="277"/>
      <c r="J136" s="278">
        <f>ROUND(I136*H136,2)</f>
        <v>0</v>
      </c>
      <c r="K136" s="274" t="s">
        <v>2666</v>
      </c>
      <c r="L136" s="279"/>
      <c r="M136" s="280" t="s">
        <v>19</v>
      </c>
      <c r="N136" s="281" t="s">
        <v>45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403</v>
      </c>
      <c r="AT136" s="219" t="s">
        <v>244</v>
      </c>
      <c r="AU136" s="219" t="s">
        <v>82</v>
      </c>
      <c r="AY136" s="20" t="s">
        <v>158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82</v>
      </c>
      <c r="BK136" s="220">
        <f>ROUND(I136*H136,2)</f>
        <v>0</v>
      </c>
      <c r="BL136" s="20" t="s">
        <v>290</v>
      </c>
      <c r="BM136" s="219" t="s">
        <v>2723</v>
      </c>
    </row>
    <row r="137" s="2" customFormat="1">
      <c r="A137" s="41"/>
      <c r="B137" s="42"/>
      <c r="C137" s="43"/>
      <c r="D137" s="221" t="s">
        <v>167</v>
      </c>
      <c r="E137" s="43"/>
      <c r="F137" s="222" t="s">
        <v>2722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167</v>
      </c>
      <c r="AU137" s="20" t="s">
        <v>82</v>
      </c>
    </row>
    <row r="138" s="2" customFormat="1" ht="16.5" customHeight="1">
      <c r="A138" s="41"/>
      <c r="B138" s="42"/>
      <c r="C138" s="208" t="s">
        <v>313</v>
      </c>
      <c r="D138" s="208" t="s">
        <v>160</v>
      </c>
      <c r="E138" s="209" t="s">
        <v>2724</v>
      </c>
      <c r="F138" s="210" t="s">
        <v>2725</v>
      </c>
      <c r="G138" s="211" t="s">
        <v>224</v>
      </c>
      <c r="H138" s="212">
        <v>0.014</v>
      </c>
      <c r="I138" s="213"/>
      <c r="J138" s="214">
        <f>ROUND(I138*H138,2)</f>
        <v>0</v>
      </c>
      <c r="K138" s="210" t="s">
        <v>2666</v>
      </c>
      <c r="L138" s="47"/>
      <c r="M138" s="215" t="s">
        <v>19</v>
      </c>
      <c r="N138" s="216" t="s">
        <v>45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290</v>
      </c>
      <c r="AT138" s="219" t="s">
        <v>160</v>
      </c>
      <c r="AU138" s="219" t="s">
        <v>82</v>
      </c>
      <c r="AY138" s="20" t="s">
        <v>158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82</v>
      </c>
      <c r="BK138" s="220">
        <f>ROUND(I138*H138,2)</f>
        <v>0</v>
      </c>
      <c r="BL138" s="20" t="s">
        <v>290</v>
      </c>
      <c r="BM138" s="219" t="s">
        <v>2726</v>
      </c>
    </row>
    <row r="139" s="2" customFormat="1">
      <c r="A139" s="41"/>
      <c r="B139" s="42"/>
      <c r="C139" s="43"/>
      <c r="D139" s="221" t="s">
        <v>167</v>
      </c>
      <c r="E139" s="43"/>
      <c r="F139" s="222" t="s">
        <v>2725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167</v>
      </c>
      <c r="AU139" s="20" t="s">
        <v>82</v>
      </c>
    </row>
    <row r="140" s="2" customFormat="1">
      <c r="A140" s="41"/>
      <c r="B140" s="42"/>
      <c r="C140" s="43"/>
      <c r="D140" s="221" t="s">
        <v>180</v>
      </c>
      <c r="E140" s="43"/>
      <c r="F140" s="260" t="s">
        <v>2727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180</v>
      </c>
      <c r="AU140" s="20" t="s">
        <v>82</v>
      </c>
    </row>
    <row r="141" s="12" customFormat="1" ht="25.92" customHeight="1">
      <c r="A141" s="12"/>
      <c r="B141" s="192"/>
      <c r="C141" s="193"/>
      <c r="D141" s="194" t="s">
        <v>73</v>
      </c>
      <c r="E141" s="195" t="s">
        <v>2728</v>
      </c>
      <c r="F141" s="195" t="s">
        <v>2729</v>
      </c>
      <c r="G141" s="193"/>
      <c r="H141" s="193"/>
      <c r="I141" s="196"/>
      <c r="J141" s="197">
        <f>BK141</f>
        <v>0</v>
      </c>
      <c r="K141" s="193"/>
      <c r="L141" s="198"/>
      <c r="M141" s="199"/>
      <c r="N141" s="200"/>
      <c r="O141" s="200"/>
      <c r="P141" s="201">
        <f>SUM(P142:P148)</f>
        <v>0</v>
      </c>
      <c r="Q141" s="200"/>
      <c r="R141" s="201">
        <f>SUM(R142:R148)</f>
        <v>0</v>
      </c>
      <c r="S141" s="200"/>
      <c r="T141" s="202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82</v>
      </c>
      <c r="AT141" s="204" t="s">
        <v>73</v>
      </c>
      <c r="AU141" s="204" t="s">
        <v>74</v>
      </c>
      <c r="AY141" s="203" t="s">
        <v>158</v>
      </c>
      <c r="BK141" s="205">
        <f>SUM(BK142:BK148)</f>
        <v>0</v>
      </c>
    </row>
    <row r="142" s="2" customFormat="1" ht="24.15" customHeight="1">
      <c r="A142" s="41"/>
      <c r="B142" s="42"/>
      <c r="C142" s="208" t="s">
        <v>7</v>
      </c>
      <c r="D142" s="208" t="s">
        <v>160</v>
      </c>
      <c r="E142" s="209" t="s">
        <v>2730</v>
      </c>
      <c r="F142" s="210" t="s">
        <v>2731</v>
      </c>
      <c r="G142" s="211" t="s">
        <v>1456</v>
      </c>
      <c r="H142" s="212">
        <v>1</v>
      </c>
      <c r="I142" s="213"/>
      <c r="J142" s="214">
        <f>ROUND(I142*H142,2)</f>
        <v>0</v>
      </c>
      <c r="K142" s="210" t="s">
        <v>2666</v>
      </c>
      <c r="L142" s="47"/>
      <c r="M142" s="215" t="s">
        <v>19</v>
      </c>
      <c r="N142" s="216" t="s">
        <v>45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165</v>
      </c>
      <c r="AT142" s="219" t="s">
        <v>160</v>
      </c>
      <c r="AU142" s="219" t="s">
        <v>82</v>
      </c>
      <c r="AY142" s="20" t="s">
        <v>158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82</v>
      </c>
      <c r="BK142" s="220">
        <f>ROUND(I142*H142,2)</f>
        <v>0</v>
      </c>
      <c r="BL142" s="20" t="s">
        <v>165</v>
      </c>
      <c r="BM142" s="219" t="s">
        <v>2732</v>
      </c>
    </row>
    <row r="143" s="2" customFormat="1">
      <c r="A143" s="41"/>
      <c r="B143" s="42"/>
      <c r="C143" s="43"/>
      <c r="D143" s="221" t="s">
        <v>167</v>
      </c>
      <c r="E143" s="43"/>
      <c r="F143" s="222" t="s">
        <v>2731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167</v>
      </c>
      <c r="AU143" s="20" t="s">
        <v>82</v>
      </c>
    </row>
    <row r="144" s="2" customFormat="1" ht="16.5" customHeight="1">
      <c r="A144" s="41"/>
      <c r="B144" s="42"/>
      <c r="C144" s="272" t="s">
        <v>326</v>
      </c>
      <c r="D144" s="272" t="s">
        <v>244</v>
      </c>
      <c r="E144" s="273" t="s">
        <v>2733</v>
      </c>
      <c r="F144" s="274" t="s">
        <v>2734</v>
      </c>
      <c r="G144" s="275" t="s">
        <v>387</v>
      </c>
      <c r="H144" s="276">
        <v>1</v>
      </c>
      <c r="I144" s="277"/>
      <c r="J144" s="278">
        <f>ROUND(I144*H144,2)</f>
        <v>0</v>
      </c>
      <c r="K144" s="274" t="s">
        <v>247</v>
      </c>
      <c r="L144" s="279"/>
      <c r="M144" s="280" t="s">
        <v>19</v>
      </c>
      <c r="N144" s="281" t="s">
        <v>45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228</v>
      </c>
      <c r="AT144" s="219" t="s">
        <v>244</v>
      </c>
      <c r="AU144" s="219" t="s">
        <v>82</v>
      </c>
      <c r="AY144" s="20" t="s">
        <v>158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82</v>
      </c>
      <c r="BK144" s="220">
        <f>ROUND(I144*H144,2)</f>
        <v>0</v>
      </c>
      <c r="BL144" s="20" t="s">
        <v>165</v>
      </c>
      <c r="BM144" s="219" t="s">
        <v>2735</v>
      </c>
    </row>
    <row r="145" s="2" customFormat="1">
      <c r="A145" s="41"/>
      <c r="B145" s="42"/>
      <c r="C145" s="43"/>
      <c r="D145" s="221" t="s">
        <v>167</v>
      </c>
      <c r="E145" s="43"/>
      <c r="F145" s="222" t="s">
        <v>2734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167</v>
      </c>
      <c r="AU145" s="20" t="s">
        <v>82</v>
      </c>
    </row>
    <row r="146" s="2" customFormat="1" ht="16.5" customHeight="1">
      <c r="A146" s="41"/>
      <c r="B146" s="42"/>
      <c r="C146" s="208" t="s">
        <v>335</v>
      </c>
      <c r="D146" s="208" t="s">
        <v>160</v>
      </c>
      <c r="E146" s="209" t="s">
        <v>2736</v>
      </c>
      <c r="F146" s="210" t="s">
        <v>2737</v>
      </c>
      <c r="G146" s="211" t="s">
        <v>224</v>
      </c>
      <c r="H146" s="212">
        <v>0.012</v>
      </c>
      <c r="I146" s="213"/>
      <c r="J146" s="214">
        <f>ROUND(I146*H146,2)</f>
        <v>0</v>
      </c>
      <c r="K146" s="210" t="s">
        <v>2666</v>
      </c>
      <c r="L146" s="47"/>
      <c r="M146" s="215" t="s">
        <v>19</v>
      </c>
      <c r="N146" s="216" t="s">
        <v>45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165</v>
      </c>
      <c r="AT146" s="219" t="s">
        <v>160</v>
      </c>
      <c r="AU146" s="219" t="s">
        <v>82</v>
      </c>
      <c r="AY146" s="20" t="s">
        <v>158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82</v>
      </c>
      <c r="BK146" s="220">
        <f>ROUND(I146*H146,2)</f>
        <v>0</v>
      </c>
      <c r="BL146" s="20" t="s">
        <v>165</v>
      </c>
      <c r="BM146" s="219" t="s">
        <v>2738</v>
      </c>
    </row>
    <row r="147" s="2" customFormat="1">
      <c r="A147" s="41"/>
      <c r="B147" s="42"/>
      <c r="C147" s="43"/>
      <c r="D147" s="221" t="s">
        <v>167</v>
      </c>
      <c r="E147" s="43"/>
      <c r="F147" s="222" t="s">
        <v>2737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167</v>
      </c>
      <c r="AU147" s="20" t="s">
        <v>82</v>
      </c>
    </row>
    <row r="148" s="2" customFormat="1">
      <c r="A148" s="41"/>
      <c r="B148" s="42"/>
      <c r="C148" s="43"/>
      <c r="D148" s="221" t="s">
        <v>180</v>
      </c>
      <c r="E148" s="43"/>
      <c r="F148" s="260" t="s">
        <v>2739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180</v>
      </c>
      <c r="AU148" s="20" t="s">
        <v>82</v>
      </c>
    </row>
    <row r="149" s="12" customFormat="1" ht="25.92" customHeight="1">
      <c r="A149" s="12"/>
      <c r="B149" s="192"/>
      <c r="C149" s="193"/>
      <c r="D149" s="194" t="s">
        <v>73</v>
      </c>
      <c r="E149" s="195" t="s">
        <v>2740</v>
      </c>
      <c r="F149" s="195" t="s">
        <v>2741</v>
      </c>
      <c r="G149" s="193"/>
      <c r="H149" s="193"/>
      <c r="I149" s="196"/>
      <c r="J149" s="197">
        <f>BK149</f>
        <v>0</v>
      </c>
      <c r="K149" s="193"/>
      <c r="L149" s="198"/>
      <c r="M149" s="199"/>
      <c r="N149" s="200"/>
      <c r="O149" s="200"/>
      <c r="P149" s="201">
        <f>SUM(P150:P164)</f>
        <v>0</v>
      </c>
      <c r="Q149" s="200"/>
      <c r="R149" s="201">
        <f>SUM(R150:R164)</f>
        <v>0</v>
      </c>
      <c r="S149" s="200"/>
      <c r="T149" s="202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84</v>
      </c>
      <c r="AT149" s="204" t="s">
        <v>73</v>
      </c>
      <c r="AU149" s="204" t="s">
        <v>74</v>
      </c>
      <c r="AY149" s="203" t="s">
        <v>158</v>
      </c>
      <c r="BK149" s="205">
        <f>SUM(BK150:BK164)</f>
        <v>0</v>
      </c>
    </row>
    <row r="150" s="2" customFormat="1" ht="16.5" customHeight="1">
      <c r="A150" s="41"/>
      <c r="B150" s="42"/>
      <c r="C150" s="208" t="s">
        <v>344</v>
      </c>
      <c r="D150" s="208" t="s">
        <v>160</v>
      </c>
      <c r="E150" s="209" t="s">
        <v>2742</v>
      </c>
      <c r="F150" s="210" t="s">
        <v>2743</v>
      </c>
      <c r="G150" s="211" t="s">
        <v>1456</v>
      </c>
      <c r="H150" s="212">
        <v>1</v>
      </c>
      <c r="I150" s="213"/>
      <c r="J150" s="214">
        <f>ROUND(I150*H150,2)</f>
        <v>0</v>
      </c>
      <c r="K150" s="210" t="s">
        <v>2666</v>
      </c>
      <c r="L150" s="47"/>
      <c r="M150" s="215" t="s">
        <v>19</v>
      </c>
      <c r="N150" s="216" t="s">
        <v>45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290</v>
      </c>
      <c r="AT150" s="219" t="s">
        <v>160</v>
      </c>
      <c r="AU150" s="219" t="s">
        <v>82</v>
      </c>
      <c r="AY150" s="20" t="s">
        <v>158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82</v>
      </c>
      <c r="BK150" s="220">
        <f>ROUND(I150*H150,2)</f>
        <v>0</v>
      </c>
      <c r="BL150" s="20" t="s">
        <v>290</v>
      </c>
      <c r="BM150" s="219" t="s">
        <v>2744</v>
      </c>
    </row>
    <row r="151" s="2" customFormat="1">
      <c r="A151" s="41"/>
      <c r="B151" s="42"/>
      <c r="C151" s="43"/>
      <c r="D151" s="221" t="s">
        <v>167</v>
      </c>
      <c r="E151" s="43"/>
      <c r="F151" s="222" t="s">
        <v>2743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167</v>
      </c>
      <c r="AU151" s="20" t="s">
        <v>82</v>
      </c>
    </row>
    <row r="152" s="2" customFormat="1" ht="16.5" customHeight="1">
      <c r="A152" s="41"/>
      <c r="B152" s="42"/>
      <c r="C152" s="272" t="s">
        <v>353</v>
      </c>
      <c r="D152" s="272" t="s">
        <v>244</v>
      </c>
      <c r="E152" s="273" t="s">
        <v>2745</v>
      </c>
      <c r="F152" s="274" t="s">
        <v>2746</v>
      </c>
      <c r="G152" s="275" t="s">
        <v>387</v>
      </c>
      <c r="H152" s="276">
        <v>2</v>
      </c>
      <c r="I152" s="277"/>
      <c r="J152" s="278">
        <f>ROUND(I152*H152,2)</f>
        <v>0</v>
      </c>
      <c r="K152" s="274" t="s">
        <v>247</v>
      </c>
      <c r="L152" s="279"/>
      <c r="M152" s="280" t="s">
        <v>19</v>
      </c>
      <c r="N152" s="281" t="s">
        <v>45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403</v>
      </c>
      <c r="AT152" s="219" t="s">
        <v>244</v>
      </c>
      <c r="AU152" s="219" t="s">
        <v>82</v>
      </c>
      <c r="AY152" s="20" t="s">
        <v>158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82</v>
      </c>
      <c r="BK152" s="220">
        <f>ROUND(I152*H152,2)</f>
        <v>0</v>
      </c>
      <c r="BL152" s="20" t="s">
        <v>290</v>
      </c>
      <c r="BM152" s="219" t="s">
        <v>2747</v>
      </c>
    </row>
    <row r="153" s="2" customFormat="1">
      <c r="A153" s="41"/>
      <c r="B153" s="42"/>
      <c r="C153" s="43"/>
      <c r="D153" s="221" t="s">
        <v>167</v>
      </c>
      <c r="E153" s="43"/>
      <c r="F153" s="222" t="s">
        <v>2746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167</v>
      </c>
      <c r="AU153" s="20" t="s">
        <v>82</v>
      </c>
    </row>
    <row r="154" s="2" customFormat="1" ht="24.15" customHeight="1">
      <c r="A154" s="41"/>
      <c r="B154" s="42"/>
      <c r="C154" s="272" t="s">
        <v>357</v>
      </c>
      <c r="D154" s="272" t="s">
        <v>244</v>
      </c>
      <c r="E154" s="273" t="s">
        <v>2748</v>
      </c>
      <c r="F154" s="274" t="s">
        <v>2749</v>
      </c>
      <c r="G154" s="275" t="s">
        <v>387</v>
      </c>
      <c r="H154" s="276">
        <v>1</v>
      </c>
      <c r="I154" s="277"/>
      <c r="J154" s="278">
        <f>ROUND(I154*H154,2)</f>
        <v>0</v>
      </c>
      <c r="K154" s="274" t="s">
        <v>247</v>
      </c>
      <c r="L154" s="279"/>
      <c r="M154" s="280" t="s">
        <v>19</v>
      </c>
      <c r="N154" s="281" t="s">
        <v>45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403</v>
      </c>
      <c r="AT154" s="219" t="s">
        <v>244</v>
      </c>
      <c r="AU154" s="219" t="s">
        <v>82</v>
      </c>
      <c r="AY154" s="20" t="s">
        <v>158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82</v>
      </c>
      <c r="BK154" s="220">
        <f>ROUND(I154*H154,2)</f>
        <v>0</v>
      </c>
      <c r="BL154" s="20" t="s">
        <v>290</v>
      </c>
      <c r="BM154" s="219" t="s">
        <v>2750</v>
      </c>
    </row>
    <row r="155" s="2" customFormat="1">
      <c r="A155" s="41"/>
      <c r="B155" s="42"/>
      <c r="C155" s="43"/>
      <c r="D155" s="221" t="s">
        <v>167</v>
      </c>
      <c r="E155" s="43"/>
      <c r="F155" s="222" t="s">
        <v>2749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167</v>
      </c>
      <c r="AU155" s="20" t="s">
        <v>82</v>
      </c>
    </row>
    <row r="156" s="2" customFormat="1" ht="24.15" customHeight="1">
      <c r="A156" s="41"/>
      <c r="B156" s="42"/>
      <c r="C156" s="272" t="s">
        <v>366</v>
      </c>
      <c r="D156" s="272" t="s">
        <v>244</v>
      </c>
      <c r="E156" s="273" t="s">
        <v>2751</v>
      </c>
      <c r="F156" s="274" t="s">
        <v>2752</v>
      </c>
      <c r="G156" s="275" t="s">
        <v>387</v>
      </c>
      <c r="H156" s="276">
        <v>2</v>
      </c>
      <c r="I156" s="277"/>
      <c r="J156" s="278">
        <f>ROUND(I156*H156,2)</f>
        <v>0</v>
      </c>
      <c r="K156" s="274" t="s">
        <v>2666</v>
      </c>
      <c r="L156" s="279"/>
      <c r="M156" s="280" t="s">
        <v>19</v>
      </c>
      <c r="N156" s="281" t="s">
        <v>45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403</v>
      </c>
      <c r="AT156" s="219" t="s">
        <v>244</v>
      </c>
      <c r="AU156" s="219" t="s">
        <v>82</v>
      </c>
      <c r="AY156" s="20" t="s">
        <v>158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82</v>
      </c>
      <c r="BK156" s="220">
        <f>ROUND(I156*H156,2)</f>
        <v>0</v>
      </c>
      <c r="BL156" s="20" t="s">
        <v>290</v>
      </c>
      <c r="BM156" s="219" t="s">
        <v>2753</v>
      </c>
    </row>
    <row r="157" s="2" customFormat="1">
      <c r="A157" s="41"/>
      <c r="B157" s="42"/>
      <c r="C157" s="43"/>
      <c r="D157" s="221" t="s">
        <v>167</v>
      </c>
      <c r="E157" s="43"/>
      <c r="F157" s="222" t="s">
        <v>2752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167</v>
      </c>
      <c r="AU157" s="20" t="s">
        <v>82</v>
      </c>
    </row>
    <row r="158" s="2" customFormat="1" ht="37.8" customHeight="1">
      <c r="A158" s="41"/>
      <c r="B158" s="42"/>
      <c r="C158" s="272" t="s">
        <v>376</v>
      </c>
      <c r="D158" s="272" t="s">
        <v>244</v>
      </c>
      <c r="E158" s="273" t="s">
        <v>2754</v>
      </c>
      <c r="F158" s="274" t="s">
        <v>2755</v>
      </c>
      <c r="G158" s="275" t="s">
        <v>387</v>
      </c>
      <c r="H158" s="276">
        <v>1</v>
      </c>
      <c r="I158" s="277"/>
      <c r="J158" s="278">
        <f>ROUND(I158*H158,2)</f>
        <v>0</v>
      </c>
      <c r="K158" s="274" t="s">
        <v>2666</v>
      </c>
      <c r="L158" s="279"/>
      <c r="M158" s="280" t="s">
        <v>19</v>
      </c>
      <c r="N158" s="281" t="s">
        <v>45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403</v>
      </c>
      <c r="AT158" s="219" t="s">
        <v>244</v>
      </c>
      <c r="AU158" s="219" t="s">
        <v>82</v>
      </c>
      <c r="AY158" s="20" t="s">
        <v>158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82</v>
      </c>
      <c r="BK158" s="220">
        <f>ROUND(I158*H158,2)</f>
        <v>0</v>
      </c>
      <c r="BL158" s="20" t="s">
        <v>290</v>
      </c>
      <c r="BM158" s="219" t="s">
        <v>2756</v>
      </c>
    </row>
    <row r="159" s="2" customFormat="1">
      <c r="A159" s="41"/>
      <c r="B159" s="42"/>
      <c r="C159" s="43"/>
      <c r="D159" s="221" t="s">
        <v>167</v>
      </c>
      <c r="E159" s="43"/>
      <c r="F159" s="222" t="s">
        <v>2755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167</v>
      </c>
      <c r="AU159" s="20" t="s">
        <v>82</v>
      </c>
    </row>
    <row r="160" s="2" customFormat="1" ht="16.5" customHeight="1">
      <c r="A160" s="41"/>
      <c r="B160" s="42"/>
      <c r="C160" s="272" t="s">
        <v>384</v>
      </c>
      <c r="D160" s="272" t="s">
        <v>244</v>
      </c>
      <c r="E160" s="273" t="s">
        <v>2757</v>
      </c>
      <c r="F160" s="274" t="s">
        <v>2758</v>
      </c>
      <c r="G160" s="275" t="s">
        <v>387</v>
      </c>
      <c r="H160" s="276">
        <v>1</v>
      </c>
      <c r="I160" s="277"/>
      <c r="J160" s="278">
        <f>ROUND(I160*H160,2)</f>
        <v>0</v>
      </c>
      <c r="K160" s="274" t="s">
        <v>247</v>
      </c>
      <c r="L160" s="279"/>
      <c r="M160" s="280" t="s">
        <v>19</v>
      </c>
      <c r="N160" s="281" t="s">
        <v>45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403</v>
      </c>
      <c r="AT160" s="219" t="s">
        <v>244</v>
      </c>
      <c r="AU160" s="219" t="s">
        <v>82</v>
      </c>
      <c r="AY160" s="20" t="s">
        <v>158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82</v>
      </c>
      <c r="BK160" s="220">
        <f>ROUND(I160*H160,2)</f>
        <v>0</v>
      </c>
      <c r="BL160" s="20" t="s">
        <v>290</v>
      </c>
      <c r="BM160" s="219" t="s">
        <v>2759</v>
      </c>
    </row>
    <row r="161" s="2" customFormat="1">
      <c r="A161" s="41"/>
      <c r="B161" s="42"/>
      <c r="C161" s="43"/>
      <c r="D161" s="221" t="s">
        <v>167</v>
      </c>
      <c r="E161" s="43"/>
      <c r="F161" s="222" t="s">
        <v>2758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167</v>
      </c>
      <c r="AU161" s="20" t="s">
        <v>82</v>
      </c>
    </row>
    <row r="162" s="2" customFormat="1" ht="16.5" customHeight="1">
      <c r="A162" s="41"/>
      <c r="B162" s="42"/>
      <c r="C162" s="208" t="s">
        <v>392</v>
      </c>
      <c r="D162" s="208" t="s">
        <v>160</v>
      </c>
      <c r="E162" s="209" t="s">
        <v>2760</v>
      </c>
      <c r="F162" s="210" t="s">
        <v>2761</v>
      </c>
      <c r="G162" s="211" t="s">
        <v>224</v>
      </c>
      <c r="H162" s="212">
        <v>0.088999999999999996</v>
      </c>
      <c r="I162" s="213"/>
      <c r="J162" s="214">
        <f>ROUND(I162*H162,2)</f>
        <v>0</v>
      </c>
      <c r="K162" s="210" t="s">
        <v>2666</v>
      </c>
      <c r="L162" s="47"/>
      <c r="M162" s="215" t="s">
        <v>19</v>
      </c>
      <c r="N162" s="216" t="s">
        <v>45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290</v>
      </c>
      <c r="AT162" s="219" t="s">
        <v>160</v>
      </c>
      <c r="AU162" s="219" t="s">
        <v>82</v>
      </c>
      <c r="AY162" s="20" t="s">
        <v>158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82</v>
      </c>
      <c r="BK162" s="220">
        <f>ROUND(I162*H162,2)</f>
        <v>0</v>
      </c>
      <c r="BL162" s="20" t="s">
        <v>290</v>
      </c>
      <c r="BM162" s="219" t="s">
        <v>2762</v>
      </c>
    </row>
    <row r="163" s="2" customFormat="1">
      <c r="A163" s="41"/>
      <c r="B163" s="42"/>
      <c r="C163" s="43"/>
      <c r="D163" s="221" t="s">
        <v>167</v>
      </c>
      <c r="E163" s="43"/>
      <c r="F163" s="222" t="s">
        <v>2761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167</v>
      </c>
      <c r="AU163" s="20" t="s">
        <v>82</v>
      </c>
    </row>
    <row r="164" s="2" customFormat="1">
      <c r="A164" s="41"/>
      <c r="B164" s="42"/>
      <c r="C164" s="43"/>
      <c r="D164" s="221" t="s">
        <v>180</v>
      </c>
      <c r="E164" s="43"/>
      <c r="F164" s="260" t="s">
        <v>2739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180</v>
      </c>
      <c r="AU164" s="20" t="s">
        <v>82</v>
      </c>
    </row>
    <row r="165" s="12" customFormat="1" ht="25.92" customHeight="1">
      <c r="A165" s="12"/>
      <c r="B165" s="192"/>
      <c r="C165" s="193"/>
      <c r="D165" s="194" t="s">
        <v>73</v>
      </c>
      <c r="E165" s="195" t="s">
        <v>2763</v>
      </c>
      <c r="F165" s="195" t="s">
        <v>2764</v>
      </c>
      <c r="G165" s="193"/>
      <c r="H165" s="193"/>
      <c r="I165" s="196"/>
      <c r="J165" s="197">
        <f>BK165</f>
        <v>0</v>
      </c>
      <c r="K165" s="193"/>
      <c r="L165" s="198"/>
      <c r="M165" s="199"/>
      <c r="N165" s="200"/>
      <c r="O165" s="200"/>
      <c r="P165" s="201">
        <f>SUM(P166:P195)</f>
        <v>0</v>
      </c>
      <c r="Q165" s="200"/>
      <c r="R165" s="201">
        <f>SUM(R166:R195)</f>
        <v>0</v>
      </c>
      <c r="S165" s="200"/>
      <c r="T165" s="202">
        <f>SUM(T166:T195)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82</v>
      </c>
      <c r="AT165" s="204" t="s">
        <v>73</v>
      </c>
      <c r="AU165" s="204" t="s">
        <v>74</v>
      </c>
      <c r="AY165" s="203" t="s">
        <v>158</v>
      </c>
      <c r="BK165" s="205">
        <f>SUM(BK166:BK195)</f>
        <v>0</v>
      </c>
    </row>
    <row r="166" s="2" customFormat="1" ht="16.5" customHeight="1">
      <c r="A166" s="41"/>
      <c r="B166" s="42"/>
      <c r="C166" s="208" t="s">
        <v>398</v>
      </c>
      <c r="D166" s="208" t="s">
        <v>160</v>
      </c>
      <c r="E166" s="209" t="s">
        <v>2765</v>
      </c>
      <c r="F166" s="210" t="s">
        <v>2766</v>
      </c>
      <c r="G166" s="211" t="s">
        <v>387</v>
      </c>
      <c r="H166" s="212">
        <v>1</v>
      </c>
      <c r="I166" s="213"/>
      <c r="J166" s="214">
        <f>ROUND(I166*H166,2)</f>
        <v>0</v>
      </c>
      <c r="K166" s="210" t="s">
        <v>247</v>
      </c>
      <c r="L166" s="47"/>
      <c r="M166" s="215" t="s">
        <v>19</v>
      </c>
      <c r="N166" s="216" t="s">
        <v>45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165</v>
      </c>
      <c r="AT166" s="219" t="s">
        <v>160</v>
      </c>
      <c r="AU166" s="219" t="s">
        <v>82</v>
      </c>
      <c r="AY166" s="20" t="s">
        <v>158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82</v>
      </c>
      <c r="BK166" s="220">
        <f>ROUND(I166*H166,2)</f>
        <v>0</v>
      </c>
      <c r="BL166" s="20" t="s">
        <v>165</v>
      </c>
      <c r="BM166" s="219" t="s">
        <v>2767</v>
      </c>
    </row>
    <row r="167" s="2" customFormat="1">
      <c r="A167" s="41"/>
      <c r="B167" s="42"/>
      <c r="C167" s="43"/>
      <c r="D167" s="221" t="s">
        <v>167</v>
      </c>
      <c r="E167" s="43"/>
      <c r="F167" s="222" t="s">
        <v>2766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167</v>
      </c>
      <c r="AU167" s="20" t="s">
        <v>82</v>
      </c>
    </row>
    <row r="168" s="2" customFormat="1" ht="16.5" customHeight="1">
      <c r="A168" s="41"/>
      <c r="B168" s="42"/>
      <c r="C168" s="208" t="s">
        <v>403</v>
      </c>
      <c r="D168" s="208" t="s">
        <v>160</v>
      </c>
      <c r="E168" s="209" t="s">
        <v>2768</v>
      </c>
      <c r="F168" s="210" t="s">
        <v>2769</v>
      </c>
      <c r="G168" s="211" t="s">
        <v>387</v>
      </c>
      <c r="H168" s="212">
        <v>1</v>
      </c>
      <c r="I168" s="213"/>
      <c r="J168" s="214">
        <f>ROUND(I168*H168,2)</f>
        <v>0</v>
      </c>
      <c r="K168" s="210" t="s">
        <v>247</v>
      </c>
      <c r="L168" s="47"/>
      <c r="M168" s="215" t="s">
        <v>19</v>
      </c>
      <c r="N168" s="216" t="s">
        <v>45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165</v>
      </c>
      <c r="AT168" s="219" t="s">
        <v>160</v>
      </c>
      <c r="AU168" s="219" t="s">
        <v>82</v>
      </c>
      <c r="AY168" s="20" t="s">
        <v>158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82</v>
      </c>
      <c r="BK168" s="220">
        <f>ROUND(I168*H168,2)</f>
        <v>0</v>
      </c>
      <c r="BL168" s="20" t="s">
        <v>165</v>
      </c>
      <c r="BM168" s="219" t="s">
        <v>2770</v>
      </c>
    </row>
    <row r="169" s="2" customFormat="1">
      <c r="A169" s="41"/>
      <c r="B169" s="42"/>
      <c r="C169" s="43"/>
      <c r="D169" s="221" t="s">
        <v>167</v>
      </c>
      <c r="E169" s="43"/>
      <c r="F169" s="222" t="s">
        <v>2769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167</v>
      </c>
      <c r="AU169" s="20" t="s">
        <v>82</v>
      </c>
    </row>
    <row r="170" s="2" customFormat="1" ht="16.5" customHeight="1">
      <c r="A170" s="41"/>
      <c r="B170" s="42"/>
      <c r="C170" s="208" t="s">
        <v>409</v>
      </c>
      <c r="D170" s="208" t="s">
        <v>160</v>
      </c>
      <c r="E170" s="209" t="s">
        <v>2771</v>
      </c>
      <c r="F170" s="210" t="s">
        <v>2772</v>
      </c>
      <c r="G170" s="211" t="s">
        <v>387</v>
      </c>
      <c r="H170" s="212">
        <v>1</v>
      </c>
      <c r="I170" s="213"/>
      <c r="J170" s="214">
        <f>ROUND(I170*H170,2)</f>
        <v>0</v>
      </c>
      <c r="K170" s="210" t="s">
        <v>247</v>
      </c>
      <c r="L170" s="47"/>
      <c r="M170" s="215" t="s">
        <v>19</v>
      </c>
      <c r="N170" s="216" t="s">
        <v>45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165</v>
      </c>
      <c r="AT170" s="219" t="s">
        <v>160</v>
      </c>
      <c r="AU170" s="219" t="s">
        <v>82</v>
      </c>
      <c r="AY170" s="20" t="s">
        <v>158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82</v>
      </c>
      <c r="BK170" s="220">
        <f>ROUND(I170*H170,2)</f>
        <v>0</v>
      </c>
      <c r="BL170" s="20" t="s">
        <v>165</v>
      </c>
      <c r="BM170" s="219" t="s">
        <v>2773</v>
      </c>
    </row>
    <row r="171" s="2" customFormat="1">
      <c r="A171" s="41"/>
      <c r="B171" s="42"/>
      <c r="C171" s="43"/>
      <c r="D171" s="221" t="s">
        <v>167</v>
      </c>
      <c r="E171" s="43"/>
      <c r="F171" s="222" t="s">
        <v>2772</v>
      </c>
      <c r="G171" s="43"/>
      <c r="H171" s="43"/>
      <c r="I171" s="223"/>
      <c r="J171" s="43"/>
      <c r="K171" s="43"/>
      <c r="L171" s="47"/>
      <c r="M171" s="224"/>
      <c r="N171" s="22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167</v>
      </c>
      <c r="AU171" s="20" t="s">
        <v>82</v>
      </c>
    </row>
    <row r="172" s="2" customFormat="1" ht="16.5" customHeight="1">
      <c r="A172" s="41"/>
      <c r="B172" s="42"/>
      <c r="C172" s="208" t="s">
        <v>414</v>
      </c>
      <c r="D172" s="208" t="s">
        <v>160</v>
      </c>
      <c r="E172" s="209" t="s">
        <v>2774</v>
      </c>
      <c r="F172" s="210" t="s">
        <v>2775</v>
      </c>
      <c r="G172" s="211" t="s">
        <v>387</v>
      </c>
      <c r="H172" s="212">
        <v>1</v>
      </c>
      <c r="I172" s="213"/>
      <c r="J172" s="214">
        <f>ROUND(I172*H172,2)</f>
        <v>0</v>
      </c>
      <c r="K172" s="210" t="s">
        <v>247</v>
      </c>
      <c r="L172" s="47"/>
      <c r="M172" s="215" t="s">
        <v>19</v>
      </c>
      <c r="N172" s="216" t="s">
        <v>45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165</v>
      </c>
      <c r="AT172" s="219" t="s">
        <v>160</v>
      </c>
      <c r="AU172" s="219" t="s">
        <v>82</v>
      </c>
      <c r="AY172" s="20" t="s">
        <v>158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82</v>
      </c>
      <c r="BK172" s="220">
        <f>ROUND(I172*H172,2)</f>
        <v>0</v>
      </c>
      <c r="BL172" s="20" t="s">
        <v>165</v>
      </c>
      <c r="BM172" s="219" t="s">
        <v>2776</v>
      </c>
    </row>
    <row r="173" s="2" customFormat="1">
      <c r="A173" s="41"/>
      <c r="B173" s="42"/>
      <c r="C173" s="43"/>
      <c r="D173" s="221" t="s">
        <v>167</v>
      </c>
      <c r="E173" s="43"/>
      <c r="F173" s="222" t="s">
        <v>2775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167</v>
      </c>
      <c r="AU173" s="20" t="s">
        <v>82</v>
      </c>
    </row>
    <row r="174" s="2" customFormat="1" ht="16.5" customHeight="1">
      <c r="A174" s="41"/>
      <c r="B174" s="42"/>
      <c r="C174" s="208" t="s">
        <v>425</v>
      </c>
      <c r="D174" s="208" t="s">
        <v>160</v>
      </c>
      <c r="E174" s="209" t="s">
        <v>2777</v>
      </c>
      <c r="F174" s="210" t="s">
        <v>2778</v>
      </c>
      <c r="G174" s="211" t="s">
        <v>387</v>
      </c>
      <c r="H174" s="212">
        <v>1</v>
      </c>
      <c r="I174" s="213"/>
      <c r="J174" s="214">
        <f>ROUND(I174*H174,2)</f>
        <v>0</v>
      </c>
      <c r="K174" s="210" t="s">
        <v>247</v>
      </c>
      <c r="L174" s="47"/>
      <c r="M174" s="215" t="s">
        <v>19</v>
      </c>
      <c r="N174" s="216" t="s">
        <v>45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165</v>
      </c>
      <c r="AT174" s="219" t="s">
        <v>160</v>
      </c>
      <c r="AU174" s="219" t="s">
        <v>82</v>
      </c>
      <c r="AY174" s="20" t="s">
        <v>158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82</v>
      </c>
      <c r="BK174" s="220">
        <f>ROUND(I174*H174,2)</f>
        <v>0</v>
      </c>
      <c r="BL174" s="20" t="s">
        <v>165</v>
      </c>
      <c r="BM174" s="219" t="s">
        <v>2779</v>
      </c>
    </row>
    <row r="175" s="2" customFormat="1">
      <c r="A175" s="41"/>
      <c r="B175" s="42"/>
      <c r="C175" s="43"/>
      <c r="D175" s="221" t="s">
        <v>167</v>
      </c>
      <c r="E175" s="43"/>
      <c r="F175" s="222" t="s">
        <v>2778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167</v>
      </c>
      <c r="AU175" s="20" t="s">
        <v>82</v>
      </c>
    </row>
    <row r="176" s="2" customFormat="1" ht="16.5" customHeight="1">
      <c r="A176" s="41"/>
      <c r="B176" s="42"/>
      <c r="C176" s="208" t="s">
        <v>435</v>
      </c>
      <c r="D176" s="208" t="s">
        <v>160</v>
      </c>
      <c r="E176" s="209" t="s">
        <v>2780</v>
      </c>
      <c r="F176" s="210" t="s">
        <v>2781</v>
      </c>
      <c r="G176" s="211" t="s">
        <v>387</v>
      </c>
      <c r="H176" s="212">
        <v>1</v>
      </c>
      <c r="I176" s="213"/>
      <c r="J176" s="214">
        <f>ROUND(I176*H176,2)</f>
        <v>0</v>
      </c>
      <c r="K176" s="210" t="s">
        <v>247</v>
      </c>
      <c r="L176" s="47"/>
      <c r="M176" s="215" t="s">
        <v>19</v>
      </c>
      <c r="N176" s="216" t="s">
        <v>45</v>
      </c>
      <c r="O176" s="87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165</v>
      </c>
      <c r="AT176" s="219" t="s">
        <v>160</v>
      </c>
      <c r="AU176" s="219" t="s">
        <v>82</v>
      </c>
      <c r="AY176" s="20" t="s">
        <v>158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82</v>
      </c>
      <c r="BK176" s="220">
        <f>ROUND(I176*H176,2)</f>
        <v>0</v>
      </c>
      <c r="BL176" s="20" t="s">
        <v>165</v>
      </c>
      <c r="BM176" s="219" t="s">
        <v>2782</v>
      </c>
    </row>
    <row r="177" s="2" customFormat="1">
      <c r="A177" s="41"/>
      <c r="B177" s="42"/>
      <c r="C177" s="43"/>
      <c r="D177" s="221" t="s">
        <v>167</v>
      </c>
      <c r="E177" s="43"/>
      <c r="F177" s="222" t="s">
        <v>2781</v>
      </c>
      <c r="G177" s="43"/>
      <c r="H177" s="43"/>
      <c r="I177" s="223"/>
      <c r="J177" s="43"/>
      <c r="K177" s="43"/>
      <c r="L177" s="47"/>
      <c r="M177" s="224"/>
      <c r="N177" s="22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167</v>
      </c>
      <c r="AU177" s="20" t="s">
        <v>82</v>
      </c>
    </row>
    <row r="178" s="2" customFormat="1">
      <c r="A178" s="41"/>
      <c r="B178" s="42"/>
      <c r="C178" s="43"/>
      <c r="D178" s="221" t="s">
        <v>180</v>
      </c>
      <c r="E178" s="43"/>
      <c r="F178" s="260" t="s">
        <v>2783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180</v>
      </c>
      <c r="AU178" s="20" t="s">
        <v>82</v>
      </c>
    </row>
    <row r="179" s="2" customFormat="1" ht="16.5" customHeight="1">
      <c r="A179" s="41"/>
      <c r="B179" s="42"/>
      <c r="C179" s="208" t="s">
        <v>440</v>
      </c>
      <c r="D179" s="208" t="s">
        <v>160</v>
      </c>
      <c r="E179" s="209" t="s">
        <v>2784</v>
      </c>
      <c r="F179" s="210" t="s">
        <v>2785</v>
      </c>
      <c r="G179" s="211" t="s">
        <v>387</v>
      </c>
      <c r="H179" s="212">
        <v>2</v>
      </c>
      <c r="I179" s="213"/>
      <c r="J179" s="214">
        <f>ROUND(I179*H179,2)</f>
        <v>0</v>
      </c>
      <c r="K179" s="210" t="s">
        <v>247</v>
      </c>
      <c r="L179" s="47"/>
      <c r="M179" s="215" t="s">
        <v>19</v>
      </c>
      <c r="N179" s="216" t="s">
        <v>45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165</v>
      </c>
      <c r="AT179" s="219" t="s">
        <v>160</v>
      </c>
      <c r="AU179" s="219" t="s">
        <v>82</v>
      </c>
      <c r="AY179" s="20" t="s">
        <v>158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82</v>
      </c>
      <c r="BK179" s="220">
        <f>ROUND(I179*H179,2)</f>
        <v>0</v>
      </c>
      <c r="BL179" s="20" t="s">
        <v>165</v>
      </c>
      <c r="BM179" s="219" t="s">
        <v>2786</v>
      </c>
    </row>
    <row r="180" s="2" customFormat="1">
      <c r="A180" s="41"/>
      <c r="B180" s="42"/>
      <c r="C180" s="43"/>
      <c r="D180" s="221" t="s">
        <v>167</v>
      </c>
      <c r="E180" s="43"/>
      <c r="F180" s="222" t="s">
        <v>2785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167</v>
      </c>
      <c r="AU180" s="20" t="s">
        <v>82</v>
      </c>
    </row>
    <row r="181" s="2" customFormat="1" ht="16.5" customHeight="1">
      <c r="A181" s="41"/>
      <c r="B181" s="42"/>
      <c r="C181" s="208" t="s">
        <v>447</v>
      </c>
      <c r="D181" s="208" t="s">
        <v>160</v>
      </c>
      <c r="E181" s="209" t="s">
        <v>2787</v>
      </c>
      <c r="F181" s="210" t="s">
        <v>2788</v>
      </c>
      <c r="G181" s="211" t="s">
        <v>387</v>
      </c>
      <c r="H181" s="212">
        <v>3</v>
      </c>
      <c r="I181" s="213"/>
      <c r="J181" s="214">
        <f>ROUND(I181*H181,2)</f>
        <v>0</v>
      </c>
      <c r="K181" s="210" t="s">
        <v>247</v>
      </c>
      <c r="L181" s="47"/>
      <c r="M181" s="215" t="s">
        <v>19</v>
      </c>
      <c r="N181" s="216" t="s">
        <v>45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165</v>
      </c>
      <c r="AT181" s="219" t="s">
        <v>160</v>
      </c>
      <c r="AU181" s="219" t="s">
        <v>82</v>
      </c>
      <c r="AY181" s="20" t="s">
        <v>158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82</v>
      </c>
      <c r="BK181" s="220">
        <f>ROUND(I181*H181,2)</f>
        <v>0</v>
      </c>
      <c r="BL181" s="20" t="s">
        <v>165</v>
      </c>
      <c r="BM181" s="219" t="s">
        <v>2789</v>
      </c>
    </row>
    <row r="182" s="2" customFormat="1">
      <c r="A182" s="41"/>
      <c r="B182" s="42"/>
      <c r="C182" s="43"/>
      <c r="D182" s="221" t="s">
        <v>167</v>
      </c>
      <c r="E182" s="43"/>
      <c r="F182" s="222" t="s">
        <v>2788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167</v>
      </c>
      <c r="AU182" s="20" t="s">
        <v>82</v>
      </c>
    </row>
    <row r="183" s="2" customFormat="1" ht="16.5" customHeight="1">
      <c r="A183" s="41"/>
      <c r="B183" s="42"/>
      <c r="C183" s="208" t="s">
        <v>454</v>
      </c>
      <c r="D183" s="208" t="s">
        <v>160</v>
      </c>
      <c r="E183" s="209" t="s">
        <v>2790</v>
      </c>
      <c r="F183" s="210" t="s">
        <v>2791</v>
      </c>
      <c r="G183" s="211" t="s">
        <v>387</v>
      </c>
      <c r="H183" s="212">
        <v>3</v>
      </c>
      <c r="I183" s="213"/>
      <c r="J183" s="214">
        <f>ROUND(I183*H183,2)</f>
        <v>0</v>
      </c>
      <c r="K183" s="210" t="s">
        <v>247</v>
      </c>
      <c r="L183" s="47"/>
      <c r="M183" s="215" t="s">
        <v>19</v>
      </c>
      <c r="N183" s="216" t="s">
        <v>45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165</v>
      </c>
      <c r="AT183" s="219" t="s">
        <v>160</v>
      </c>
      <c r="AU183" s="219" t="s">
        <v>82</v>
      </c>
      <c r="AY183" s="20" t="s">
        <v>158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82</v>
      </c>
      <c r="BK183" s="220">
        <f>ROUND(I183*H183,2)</f>
        <v>0</v>
      </c>
      <c r="BL183" s="20" t="s">
        <v>165</v>
      </c>
      <c r="BM183" s="219" t="s">
        <v>2792</v>
      </c>
    </row>
    <row r="184" s="2" customFormat="1">
      <c r="A184" s="41"/>
      <c r="B184" s="42"/>
      <c r="C184" s="43"/>
      <c r="D184" s="221" t="s">
        <v>167</v>
      </c>
      <c r="E184" s="43"/>
      <c r="F184" s="222" t="s">
        <v>2791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167</v>
      </c>
      <c r="AU184" s="20" t="s">
        <v>82</v>
      </c>
    </row>
    <row r="185" s="2" customFormat="1" ht="16.5" customHeight="1">
      <c r="A185" s="41"/>
      <c r="B185" s="42"/>
      <c r="C185" s="208" t="s">
        <v>460</v>
      </c>
      <c r="D185" s="208" t="s">
        <v>160</v>
      </c>
      <c r="E185" s="209" t="s">
        <v>2793</v>
      </c>
      <c r="F185" s="210" t="s">
        <v>2794</v>
      </c>
      <c r="G185" s="211" t="s">
        <v>387</v>
      </c>
      <c r="H185" s="212">
        <v>6</v>
      </c>
      <c r="I185" s="213"/>
      <c r="J185" s="214">
        <f>ROUND(I185*H185,2)</f>
        <v>0</v>
      </c>
      <c r="K185" s="210" t="s">
        <v>247</v>
      </c>
      <c r="L185" s="47"/>
      <c r="M185" s="215" t="s">
        <v>19</v>
      </c>
      <c r="N185" s="216" t="s">
        <v>45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165</v>
      </c>
      <c r="AT185" s="219" t="s">
        <v>160</v>
      </c>
      <c r="AU185" s="219" t="s">
        <v>82</v>
      </c>
      <c r="AY185" s="20" t="s">
        <v>158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82</v>
      </c>
      <c r="BK185" s="220">
        <f>ROUND(I185*H185,2)</f>
        <v>0</v>
      </c>
      <c r="BL185" s="20" t="s">
        <v>165</v>
      </c>
      <c r="BM185" s="219" t="s">
        <v>2795</v>
      </c>
    </row>
    <row r="186" s="2" customFormat="1">
      <c r="A186" s="41"/>
      <c r="B186" s="42"/>
      <c r="C186" s="43"/>
      <c r="D186" s="221" t="s">
        <v>167</v>
      </c>
      <c r="E186" s="43"/>
      <c r="F186" s="222" t="s">
        <v>2794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167</v>
      </c>
      <c r="AU186" s="20" t="s">
        <v>82</v>
      </c>
    </row>
    <row r="187" s="2" customFormat="1">
      <c r="A187" s="41"/>
      <c r="B187" s="42"/>
      <c r="C187" s="43"/>
      <c r="D187" s="221" t="s">
        <v>180</v>
      </c>
      <c r="E187" s="43"/>
      <c r="F187" s="260" t="s">
        <v>2796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180</v>
      </c>
      <c r="AU187" s="20" t="s">
        <v>82</v>
      </c>
    </row>
    <row r="188" s="2" customFormat="1" ht="16.5" customHeight="1">
      <c r="A188" s="41"/>
      <c r="B188" s="42"/>
      <c r="C188" s="208" t="s">
        <v>466</v>
      </c>
      <c r="D188" s="208" t="s">
        <v>160</v>
      </c>
      <c r="E188" s="209" t="s">
        <v>2797</v>
      </c>
      <c r="F188" s="210" t="s">
        <v>2785</v>
      </c>
      <c r="G188" s="211" t="s">
        <v>387</v>
      </c>
      <c r="H188" s="212">
        <v>1</v>
      </c>
      <c r="I188" s="213"/>
      <c r="J188" s="214">
        <f>ROUND(I188*H188,2)</f>
        <v>0</v>
      </c>
      <c r="K188" s="210" t="s">
        <v>247</v>
      </c>
      <c r="L188" s="47"/>
      <c r="M188" s="215" t="s">
        <v>19</v>
      </c>
      <c r="N188" s="216" t="s">
        <v>45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165</v>
      </c>
      <c r="AT188" s="219" t="s">
        <v>160</v>
      </c>
      <c r="AU188" s="219" t="s">
        <v>82</v>
      </c>
      <c r="AY188" s="20" t="s">
        <v>158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82</v>
      </c>
      <c r="BK188" s="220">
        <f>ROUND(I188*H188,2)</f>
        <v>0</v>
      </c>
      <c r="BL188" s="20" t="s">
        <v>165</v>
      </c>
      <c r="BM188" s="219" t="s">
        <v>2798</v>
      </c>
    </row>
    <row r="189" s="2" customFormat="1">
      <c r="A189" s="41"/>
      <c r="B189" s="42"/>
      <c r="C189" s="43"/>
      <c r="D189" s="221" t="s">
        <v>167</v>
      </c>
      <c r="E189" s="43"/>
      <c r="F189" s="222" t="s">
        <v>2785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167</v>
      </c>
      <c r="AU189" s="20" t="s">
        <v>82</v>
      </c>
    </row>
    <row r="190" s="2" customFormat="1">
      <c r="A190" s="41"/>
      <c r="B190" s="42"/>
      <c r="C190" s="43"/>
      <c r="D190" s="221" t="s">
        <v>180</v>
      </c>
      <c r="E190" s="43"/>
      <c r="F190" s="260" t="s">
        <v>2796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180</v>
      </c>
      <c r="AU190" s="20" t="s">
        <v>82</v>
      </c>
    </row>
    <row r="191" s="2" customFormat="1" ht="16.5" customHeight="1">
      <c r="A191" s="41"/>
      <c r="B191" s="42"/>
      <c r="C191" s="208" t="s">
        <v>475</v>
      </c>
      <c r="D191" s="208" t="s">
        <v>160</v>
      </c>
      <c r="E191" s="209" t="s">
        <v>2799</v>
      </c>
      <c r="F191" s="210" t="s">
        <v>2800</v>
      </c>
      <c r="G191" s="211" t="s">
        <v>2801</v>
      </c>
      <c r="H191" s="289"/>
      <c r="I191" s="213"/>
      <c r="J191" s="214">
        <f>ROUND(I191*H191,2)</f>
        <v>0</v>
      </c>
      <c r="K191" s="210" t="s">
        <v>2666</v>
      </c>
      <c r="L191" s="47"/>
      <c r="M191" s="215" t="s">
        <v>19</v>
      </c>
      <c r="N191" s="216" t="s">
        <v>45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165</v>
      </c>
      <c r="AT191" s="219" t="s">
        <v>160</v>
      </c>
      <c r="AU191" s="219" t="s">
        <v>82</v>
      </c>
      <c r="AY191" s="20" t="s">
        <v>158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82</v>
      </c>
      <c r="BK191" s="220">
        <f>ROUND(I191*H191,2)</f>
        <v>0</v>
      </c>
      <c r="BL191" s="20" t="s">
        <v>165</v>
      </c>
      <c r="BM191" s="219" t="s">
        <v>2802</v>
      </c>
    </row>
    <row r="192" s="2" customFormat="1">
      <c r="A192" s="41"/>
      <c r="B192" s="42"/>
      <c r="C192" s="43"/>
      <c r="D192" s="221" t="s">
        <v>167</v>
      </c>
      <c r="E192" s="43"/>
      <c r="F192" s="222" t="s">
        <v>2800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167</v>
      </c>
      <c r="AU192" s="20" t="s">
        <v>82</v>
      </c>
    </row>
    <row r="193" s="2" customFormat="1">
      <c r="A193" s="41"/>
      <c r="B193" s="42"/>
      <c r="C193" s="43"/>
      <c r="D193" s="221" t="s">
        <v>180</v>
      </c>
      <c r="E193" s="43"/>
      <c r="F193" s="260" t="s">
        <v>2739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180</v>
      </c>
      <c r="AU193" s="20" t="s">
        <v>82</v>
      </c>
    </row>
    <row r="194" s="2" customFormat="1" ht="16.5" customHeight="1">
      <c r="A194" s="41"/>
      <c r="B194" s="42"/>
      <c r="C194" s="208" t="s">
        <v>484</v>
      </c>
      <c r="D194" s="208" t="s">
        <v>160</v>
      </c>
      <c r="E194" s="209" t="s">
        <v>2803</v>
      </c>
      <c r="F194" s="210" t="s">
        <v>2804</v>
      </c>
      <c r="G194" s="211" t="s">
        <v>2805</v>
      </c>
      <c r="H194" s="212">
        <v>5</v>
      </c>
      <c r="I194" s="213"/>
      <c r="J194" s="214">
        <f>ROUND(I194*H194,2)</f>
        <v>0</v>
      </c>
      <c r="K194" s="210" t="s">
        <v>2666</v>
      </c>
      <c r="L194" s="47"/>
      <c r="M194" s="215" t="s">
        <v>19</v>
      </c>
      <c r="N194" s="216" t="s">
        <v>45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165</v>
      </c>
      <c r="AT194" s="219" t="s">
        <v>160</v>
      </c>
      <c r="AU194" s="219" t="s">
        <v>82</v>
      </c>
      <c r="AY194" s="20" t="s">
        <v>158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82</v>
      </c>
      <c r="BK194" s="220">
        <f>ROUND(I194*H194,2)</f>
        <v>0</v>
      </c>
      <c r="BL194" s="20" t="s">
        <v>165</v>
      </c>
      <c r="BM194" s="219" t="s">
        <v>2806</v>
      </c>
    </row>
    <row r="195" s="2" customFormat="1">
      <c r="A195" s="41"/>
      <c r="B195" s="42"/>
      <c r="C195" s="43"/>
      <c r="D195" s="221" t="s">
        <v>167</v>
      </c>
      <c r="E195" s="43"/>
      <c r="F195" s="222" t="s">
        <v>2804</v>
      </c>
      <c r="G195" s="43"/>
      <c r="H195" s="43"/>
      <c r="I195" s="223"/>
      <c r="J195" s="43"/>
      <c r="K195" s="43"/>
      <c r="L195" s="47"/>
      <c r="M195" s="224"/>
      <c r="N195" s="22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167</v>
      </c>
      <c r="AU195" s="20" t="s">
        <v>82</v>
      </c>
    </row>
    <row r="196" s="12" customFormat="1" ht="25.92" customHeight="1">
      <c r="A196" s="12"/>
      <c r="B196" s="192"/>
      <c r="C196" s="193"/>
      <c r="D196" s="194" t="s">
        <v>73</v>
      </c>
      <c r="E196" s="195" t="s">
        <v>2807</v>
      </c>
      <c r="F196" s="195" t="s">
        <v>2808</v>
      </c>
      <c r="G196" s="193"/>
      <c r="H196" s="193"/>
      <c r="I196" s="196"/>
      <c r="J196" s="197">
        <f>BK196</f>
        <v>0</v>
      </c>
      <c r="K196" s="193"/>
      <c r="L196" s="198"/>
      <c r="M196" s="199"/>
      <c r="N196" s="200"/>
      <c r="O196" s="200"/>
      <c r="P196" s="201">
        <f>SUM(P197:P224)</f>
        <v>0</v>
      </c>
      <c r="Q196" s="200"/>
      <c r="R196" s="201">
        <f>SUM(R197:R224)</f>
        <v>0</v>
      </c>
      <c r="S196" s="200"/>
      <c r="T196" s="202">
        <f>SUM(T197:T224)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3" t="s">
        <v>84</v>
      </c>
      <c r="AT196" s="204" t="s">
        <v>73</v>
      </c>
      <c r="AU196" s="204" t="s">
        <v>74</v>
      </c>
      <c r="AY196" s="203" t="s">
        <v>158</v>
      </c>
      <c r="BK196" s="205">
        <f>SUM(BK197:BK224)</f>
        <v>0</v>
      </c>
    </row>
    <row r="197" s="2" customFormat="1" ht="21.75" customHeight="1">
      <c r="A197" s="41"/>
      <c r="B197" s="42"/>
      <c r="C197" s="208" t="s">
        <v>490</v>
      </c>
      <c r="D197" s="208" t="s">
        <v>160</v>
      </c>
      <c r="E197" s="209" t="s">
        <v>2809</v>
      </c>
      <c r="F197" s="210" t="s">
        <v>2810</v>
      </c>
      <c r="G197" s="211" t="s">
        <v>387</v>
      </c>
      <c r="H197" s="212">
        <v>1</v>
      </c>
      <c r="I197" s="213"/>
      <c r="J197" s="214">
        <f>ROUND(I197*H197,2)</f>
        <v>0</v>
      </c>
      <c r="K197" s="210" t="s">
        <v>2666</v>
      </c>
      <c r="L197" s="47"/>
      <c r="M197" s="215" t="s">
        <v>19</v>
      </c>
      <c r="N197" s="216" t="s">
        <v>45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290</v>
      </c>
      <c r="AT197" s="219" t="s">
        <v>160</v>
      </c>
      <c r="AU197" s="219" t="s">
        <v>82</v>
      </c>
      <c r="AY197" s="20" t="s">
        <v>158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82</v>
      </c>
      <c r="BK197" s="220">
        <f>ROUND(I197*H197,2)</f>
        <v>0</v>
      </c>
      <c r="BL197" s="20" t="s">
        <v>290</v>
      </c>
      <c r="BM197" s="219" t="s">
        <v>2811</v>
      </c>
    </row>
    <row r="198" s="2" customFormat="1">
      <c r="A198" s="41"/>
      <c r="B198" s="42"/>
      <c r="C198" s="43"/>
      <c r="D198" s="221" t="s">
        <v>167</v>
      </c>
      <c r="E198" s="43"/>
      <c r="F198" s="222" t="s">
        <v>2810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167</v>
      </c>
      <c r="AU198" s="20" t="s">
        <v>82</v>
      </c>
    </row>
    <row r="199" s="2" customFormat="1" ht="16.5" customHeight="1">
      <c r="A199" s="41"/>
      <c r="B199" s="42"/>
      <c r="C199" s="208" t="s">
        <v>496</v>
      </c>
      <c r="D199" s="208" t="s">
        <v>160</v>
      </c>
      <c r="E199" s="209" t="s">
        <v>2812</v>
      </c>
      <c r="F199" s="210" t="s">
        <v>2813</v>
      </c>
      <c r="G199" s="211" t="s">
        <v>1456</v>
      </c>
      <c r="H199" s="212">
        <v>10</v>
      </c>
      <c r="I199" s="213"/>
      <c r="J199" s="214">
        <f>ROUND(I199*H199,2)</f>
        <v>0</v>
      </c>
      <c r="K199" s="210" t="s">
        <v>2666</v>
      </c>
      <c r="L199" s="47"/>
      <c r="M199" s="215" t="s">
        <v>19</v>
      </c>
      <c r="N199" s="216" t="s">
        <v>45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290</v>
      </c>
      <c r="AT199" s="219" t="s">
        <v>160</v>
      </c>
      <c r="AU199" s="219" t="s">
        <v>82</v>
      </c>
      <c r="AY199" s="20" t="s">
        <v>158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82</v>
      </c>
      <c r="BK199" s="220">
        <f>ROUND(I199*H199,2)</f>
        <v>0</v>
      </c>
      <c r="BL199" s="20" t="s">
        <v>290</v>
      </c>
      <c r="BM199" s="219" t="s">
        <v>2814</v>
      </c>
    </row>
    <row r="200" s="2" customFormat="1">
      <c r="A200" s="41"/>
      <c r="B200" s="42"/>
      <c r="C200" s="43"/>
      <c r="D200" s="221" t="s">
        <v>167</v>
      </c>
      <c r="E200" s="43"/>
      <c r="F200" s="222" t="s">
        <v>2813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167</v>
      </c>
      <c r="AU200" s="20" t="s">
        <v>82</v>
      </c>
    </row>
    <row r="201" s="2" customFormat="1" ht="16.5" customHeight="1">
      <c r="A201" s="41"/>
      <c r="B201" s="42"/>
      <c r="C201" s="208" t="s">
        <v>503</v>
      </c>
      <c r="D201" s="208" t="s">
        <v>160</v>
      </c>
      <c r="E201" s="209" t="s">
        <v>2815</v>
      </c>
      <c r="F201" s="210" t="s">
        <v>2816</v>
      </c>
      <c r="G201" s="211" t="s">
        <v>1456</v>
      </c>
      <c r="H201" s="212">
        <v>1</v>
      </c>
      <c r="I201" s="213"/>
      <c r="J201" s="214">
        <f>ROUND(I201*H201,2)</f>
        <v>0</v>
      </c>
      <c r="K201" s="210" t="s">
        <v>2666</v>
      </c>
      <c r="L201" s="47"/>
      <c r="M201" s="215" t="s">
        <v>19</v>
      </c>
      <c r="N201" s="216" t="s">
        <v>45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290</v>
      </c>
      <c r="AT201" s="219" t="s">
        <v>160</v>
      </c>
      <c r="AU201" s="219" t="s">
        <v>82</v>
      </c>
      <c r="AY201" s="20" t="s">
        <v>158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82</v>
      </c>
      <c r="BK201" s="220">
        <f>ROUND(I201*H201,2)</f>
        <v>0</v>
      </c>
      <c r="BL201" s="20" t="s">
        <v>290</v>
      </c>
      <c r="BM201" s="219" t="s">
        <v>2817</v>
      </c>
    </row>
    <row r="202" s="2" customFormat="1">
      <c r="A202" s="41"/>
      <c r="B202" s="42"/>
      <c r="C202" s="43"/>
      <c r="D202" s="221" t="s">
        <v>167</v>
      </c>
      <c r="E202" s="43"/>
      <c r="F202" s="222" t="s">
        <v>2816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167</v>
      </c>
      <c r="AU202" s="20" t="s">
        <v>82</v>
      </c>
    </row>
    <row r="203" s="2" customFormat="1" ht="16.5" customHeight="1">
      <c r="A203" s="41"/>
      <c r="B203" s="42"/>
      <c r="C203" s="208" t="s">
        <v>517</v>
      </c>
      <c r="D203" s="208" t="s">
        <v>160</v>
      </c>
      <c r="E203" s="209" t="s">
        <v>2818</v>
      </c>
      <c r="F203" s="210" t="s">
        <v>2819</v>
      </c>
      <c r="G203" s="211" t="s">
        <v>1456</v>
      </c>
      <c r="H203" s="212">
        <v>1</v>
      </c>
      <c r="I203" s="213"/>
      <c r="J203" s="214">
        <f>ROUND(I203*H203,2)</f>
        <v>0</v>
      </c>
      <c r="K203" s="210" t="s">
        <v>2666</v>
      </c>
      <c r="L203" s="47"/>
      <c r="M203" s="215" t="s">
        <v>19</v>
      </c>
      <c r="N203" s="216" t="s">
        <v>45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290</v>
      </c>
      <c r="AT203" s="219" t="s">
        <v>160</v>
      </c>
      <c r="AU203" s="219" t="s">
        <v>82</v>
      </c>
      <c r="AY203" s="20" t="s">
        <v>158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82</v>
      </c>
      <c r="BK203" s="220">
        <f>ROUND(I203*H203,2)</f>
        <v>0</v>
      </c>
      <c r="BL203" s="20" t="s">
        <v>290</v>
      </c>
      <c r="BM203" s="219" t="s">
        <v>2820</v>
      </c>
    </row>
    <row r="204" s="2" customFormat="1">
      <c r="A204" s="41"/>
      <c r="B204" s="42"/>
      <c r="C204" s="43"/>
      <c r="D204" s="221" t="s">
        <v>167</v>
      </c>
      <c r="E204" s="43"/>
      <c r="F204" s="222" t="s">
        <v>2819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167</v>
      </c>
      <c r="AU204" s="20" t="s">
        <v>82</v>
      </c>
    </row>
    <row r="205" s="2" customFormat="1" ht="16.5" customHeight="1">
      <c r="A205" s="41"/>
      <c r="B205" s="42"/>
      <c r="C205" s="208" t="s">
        <v>526</v>
      </c>
      <c r="D205" s="208" t="s">
        <v>160</v>
      </c>
      <c r="E205" s="209" t="s">
        <v>2821</v>
      </c>
      <c r="F205" s="210" t="s">
        <v>2822</v>
      </c>
      <c r="G205" s="211" t="s">
        <v>1456</v>
      </c>
      <c r="H205" s="212">
        <v>1</v>
      </c>
      <c r="I205" s="213"/>
      <c r="J205" s="214">
        <f>ROUND(I205*H205,2)</f>
        <v>0</v>
      </c>
      <c r="K205" s="210" t="s">
        <v>2666</v>
      </c>
      <c r="L205" s="47"/>
      <c r="M205" s="215" t="s">
        <v>19</v>
      </c>
      <c r="N205" s="216" t="s">
        <v>45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290</v>
      </c>
      <c r="AT205" s="219" t="s">
        <v>160</v>
      </c>
      <c r="AU205" s="219" t="s">
        <v>82</v>
      </c>
      <c r="AY205" s="20" t="s">
        <v>158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82</v>
      </c>
      <c r="BK205" s="220">
        <f>ROUND(I205*H205,2)</f>
        <v>0</v>
      </c>
      <c r="BL205" s="20" t="s">
        <v>290</v>
      </c>
      <c r="BM205" s="219" t="s">
        <v>2823</v>
      </c>
    </row>
    <row r="206" s="2" customFormat="1">
      <c r="A206" s="41"/>
      <c r="B206" s="42"/>
      <c r="C206" s="43"/>
      <c r="D206" s="221" t="s">
        <v>167</v>
      </c>
      <c r="E206" s="43"/>
      <c r="F206" s="222" t="s">
        <v>2822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167</v>
      </c>
      <c r="AU206" s="20" t="s">
        <v>82</v>
      </c>
    </row>
    <row r="207" s="2" customFormat="1" ht="16.5" customHeight="1">
      <c r="A207" s="41"/>
      <c r="B207" s="42"/>
      <c r="C207" s="272" t="s">
        <v>538</v>
      </c>
      <c r="D207" s="272" t="s">
        <v>244</v>
      </c>
      <c r="E207" s="273" t="s">
        <v>2824</v>
      </c>
      <c r="F207" s="274" t="s">
        <v>2825</v>
      </c>
      <c r="G207" s="275" t="s">
        <v>387</v>
      </c>
      <c r="H207" s="276">
        <v>1</v>
      </c>
      <c r="I207" s="277"/>
      <c r="J207" s="278">
        <f>ROUND(I207*H207,2)</f>
        <v>0</v>
      </c>
      <c r="K207" s="274" t="s">
        <v>247</v>
      </c>
      <c r="L207" s="279"/>
      <c r="M207" s="280" t="s">
        <v>19</v>
      </c>
      <c r="N207" s="281" t="s">
        <v>45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403</v>
      </c>
      <c r="AT207" s="219" t="s">
        <v>244</v>
      </c>
      <c r="AU207" s="219" t="s">
        <v>82</v>
      </c>
      <c r="AY207" s="20" t="s">
        <v>158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82</v>
      </c>
      <c r="BK207" s="220">
        <f>ROUND(I207*H207,2)</f>
        <v>0</v>
      </c>
      <c r="BL207" s="20" t="s">
        <v>290</v>
      </c>
      <c r="BM207" s="219" t="s">
        <v>2826</v>
      </c>
    </row>
    <row r="208" s="2" customFormat="1">
      <c r="A208" s="41"/>
      <c r="B208" s="42"/>
      <c r="C208" s="43"/>
      <c r="D208" s="221" t="s">
        <v>167</v>
      </c>
      <c r="E208" s="43"/>
      <c r="F208" s="222" t="s">
        <v>2825</v>
      </c>
      <c r="G208" s="43"/>
      <c r="H208" s="43"/>
      <c r="I208" s="223"/>
      <c r="J208" s="43"/>
      <c r="K208" s="43"/>
      <c r="L208" s="47"/>
      <c r="M208" s="224"/>
      <c r="N208" s="22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167</v>
      </c>
      <c r="AU208" s="20" t="s">
        <v>82</v>
      </c>
    </row>
    <row r="209" s="2" customFormat="1" ht="16.5" customHeight="1">
      <c r="A209" s="41"/>
      <c r="B209" s="42"/>
      <c r="C209" s="272" t="s">
        <v>543</v>
      </c>
      <c r="D209" s="272" t="s">
        <v>244</v>
      </c>
      <c r="E209" s="273" t="s">
        <v>2827</v>
      </c>
      <c r="F209" s="274" t="s">
        <v>2828</v>
      </c>
      <c r="G209" s="275" t="s">
        <v>387</v>
      </c>
      <c r="H209" s="276">
        <v>1</v>
      </c>
      <c r="I209" s="277"/>
      <c r="J209" s="278">
        <f>ROUND(I209*H209,2)</f>
        <v>0</v>
      </c>
      <c r="K209" s="274" t="s">
        <v>247</v>
      </c>
      <c r="L209" s="279"/>
      <c r="M209" s="280" t="s">
        <v>19</v>
      </c>
      <c r="N209" s="281" t="s">
        <v>45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403</v>
      </c>
      <c r="AT209" s="219" t="s">
        <v>244</v>
      </c>
      <c r="AU209" s="219" t="s">
        <v>82</v>
      </c>
      <c r="AY209" s="20" t="s">
        <v>158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82</v>
      </c>
      <c r="BK209" s="220">
        <f>ROUND(I209*H209,2)</f>
        <v>0</v>
      </c>
      <c r="BL209" s="20" t="s">
        <v>290</v>
      </c>
      <c r="BM209" s="219" t="s">
        <v>2829</v>
      </c>
    </row>
    <row r="210" s="2" customFormat="1">
      <c r="A210" s="41"/>
      <c r="B210" s="42"/>
      <c r="C210" s="43"/>
      <c r="D210" s="221" t="s">
        <v>167</v>
      </c>
      <c r="E210" s="43"/>
      <c r="F210" s="222" t="s">
        <v>2828</v>
      </c>
      <c r="G210" s="43"/>
      <c r="H210" s="43"/>
      <c r="I210" s="223"/>
      <c r="J210" s="43"/>
      <c r="K210" s="43"/>
      <c r="L210" s="47"/>
      <c r="M210" s="224"/>
      <c r="N210" s="22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167</v>
      </c>
      <c r="AU210" s="20" t="s">
        <v>82</v>
      </c>
    </row>
    <row r="211" s="2" customFormat="1" ht="37.8" customHeight="1">
      <c r="A211" s="41"/>
      <c r="B211" s="42"/>
      <c r="C211" s="272" t="s">
        <v>550</v>
      </c>
      <c r="D211" s="272" t="s">
        <v>244</v>
      </c>
      <c r="E211" s="273" t="s">
        <v>2830</v>
      </c>
      <c r="F211" s="274" t="s">
        <v>2831</v>
      </c>
      <c r="G211" s="275" t="s">
        <v>387</v>
      </c>
      <c r="H211" s="276">
        <v>1</v>
      </c>
      <c r="I211" s="277"/>
      <c r="J211" s="278">
        <f>ROUND(I211*H211,2)</f>
        <v>0</v>
      </c>
      <c r="K211" s="274" t="s">
        <v>2666</v>
      </c>
      <c r="L211" s="279"/>
      <c r="M211" s="280" t="s">
        <v>19</v>
      </c>
      <c r="N211" s="281" t="s">
        <v>45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403</v>
      </c>
      <c r="AT211" s="219" t="s">
        <v>244</v>
      </c>
      <c r="AU211" s="219" t="s">
        <v>82</v>
      </c>
      <c r="AY211" s="20" t="s">
        <v>158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82</v>
      </c>
      <c r="BK211" s="220">
        <f>ROUND(I211*H211,2)</f>
        <v>0</v>
      </c>
      <c r="BL211" s="20" t="s">
        <v>290</v>
      </c>
      <c r="BM211" s="219" t="s">
        <v>2832</v>
      </c>
    </row>
    <row r="212" s="2" customFormat="1">
      <c r="A212" s="41"/>
      <c r="B212" s="42"/>
      <c r="C212" s="43"/>
      <c r="D212" s="221" t="s">
        <v>167</v>
      </c>
      <c r="E212" s="43"/>
      <c r="F212" s="222" t="s">
        <v>2833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167</v>
      </c>
      <c r="AU212" s="20" t="s">
        <v>82</v>
      </c>
    </row>
    <row r="213" s="2" customFormat="1" ht="16.5" customHeight="1">
      <c r="A213" s="41"/>
      <c r="B213" s="42"/>
      <c r="C213" s="272" t="s">
        <v>558</v>
      </c>
      <c r="D213" s="272" t="s">
        <v>244</v>
      </c>
      <c r="E213" s="273" t="s">
        <v>2834</v>
      </c>
      <c r="F213" s="274" t="s">
        <v>2835</v>
      </c>
      <c r="G213" s="275" t="s">
        <v>387</v>
      </c>
      <c r="H213" s="276">
        <v>1</v>
      </c>
      <c r="I213" s="277"/>
      <c r="J213" s="278">
        <f>ROUND(I213*H213,2)</f>
        <v>0</v>
      </c>
      <c r="K213" s="274" t="s">
        <v>247</v>
      </c>
      <c r="L213" s="279"/>
      <c r="M213" s="280" t="s">
        <v>19</v>
      </c>
      <c r="N213" s="281" t="s">
        <v>45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403</v>
      </c>
      <c r="AT213" s="219" t="s">
        <v>244</v>
      </c>
      <c r="AU213" s="219" t="s">
        <v>82</v>
      </c>
      <c r="AY213" s="20" t="s">
        <v>158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82</v>
      </c>
      <c r="BK213" s="220">
        <f>ROUND(I213*H213,2)</f>
        <v>0</v>
      </c>
      <c r="BL213" s="20" t="s">
        <v>290</v>
      </c>
      <c r="BM213" s="219" t="s">
        <v>2836</v>
      </c>
    </row>
    <row r="214" s="2" customFormat="1">
      <c r="A214" s="41"/>
      <c r="B214" s="42"/>
      <c r="C214" s="43"/>
      <c r="D214" s="221" t="s">
        <v>167</v>
      </c>
      <c r="E214" s="43"/>
      <c r="F214" s="222" t="s">
        <v>2835</v>
      </c>
      <c r="G214" s="43"/>
      <c r="H214" s="43"/>
      <c r="I214" s="223"/>
      <c r="J214" s="43"/>
      <c r="K214" s="43"/>
      <c r="L214" s="47"/>
      <c r="M214" s="224"/>
      <c r="N214" s="22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167</v>
      </c>
      <c r="AU214" s="20" t="s">
        <v>82</v>
      </c>
    </row>
    <row r="215" s="2" customFormat="1" ht="16.5" customHeight="1">
      <c r="A215" s="41"/>
      <c r="B215" s="42"/>
      <c r="C215" s="272" t="s">
        <v>612</v>
      </c>
      <c r="D215" s="272" t="s">
        <v>244</v>
      </c>
      <c r="E215" s="273" t="s">
        <v>2837</v>
      </c>
      <c r="F215" s="274" t="s">
        <v>2838</v>
      </c>
      <c r="G215" s="275" t="s">
        <v>387</v>
      </c>
      <c r="H215" s="276">
        <v>1</v>
      </c>
      <c r="I215" s="277"/>
      <c r="J215" s="278">
        <f>ROUND(I215*H215,2)</f>
        <v>0</v>
      </c>
      <c r="K215" s="274" t="s">
        <v>247</v>
      </c>
      <c r="L215" s="279"/>
      <c r="M215" s="280" t="s">
        <v>19</v>
      </c>
      <c r="N215" s="281" t="s">
        <v>45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403</v>
      </c>
      <c r="AT215" s="219" t="s">
        <v>244</v>
      </c>
      <c r="AU215" s="219" t="s">
        <v>82</v>
      </c>
      <c r="AY215" s="20" t="s">
        <v>158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82</v>
      </c>
      <c r="BK215" s="220">
        <f>ROUND(I215*H215,2)</f>
        <v>0</v>
      </c>
      <c r="BL215" s="20" t="s">
        <v>290</v>
      </c>
      <c r="BM215" s="219" t="s">
        <v>2839</v>
      </c>
    </row>
    <row r="216" s="2" customFormat="1">
      <c r="A216" s="41"/>
      <c r="B216" s="42"/>
      <c r="C216" s="43"/>
      <c r="D216" s="221" t="s">
        <v>167</v>
      </c>
      <c r="E216" s="43"/>
      <c r="F216" s="222" t="s">
        <v>2838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167</v>
      </c>
      <c r="AU216" s="20" t="s">
        <v>82</v>
      </c>
    </row>
    <row r="217" s="2" customFormat="1" ht="16.5" customHeight="1">
      <c r="A217" s="41"/>
      <c r="B217" s="42"/>
      <c r="C217" s="272" t="s">
        <v>617</v>
      </c>
      <c r="D217" s="272" t="s">
        <v>244</v>
      </c>
      <c r="E217" s="273" t="s">
        <v>2840</v>
      </c>
      <c r="F217" s="274" t="s">
        <v>2841</v>
      </c>
      <c r="G217" s="275" t="s">
        <v>387</v>
      </c>
      <c r="H217" s="276">
        <v>2</v>
      </c>
      <c r="I217" s="277"/>
      <c r="J217" s="278">
        <f>ROUND(I217*H217,2)</f>
        <v>0</v>
      </c>
      <c r="K217" s="274" t="s">
        <v>247</v>
      </c>
      <c r="L217" s="279"/>
      <c r="M217" s="280" t="s">
        <v>19</v>
      </c>
      <c r="N217" s="281" t="s">
        <v>45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403</v>
      </c>
      <c r="AT217" s="219" t="s">
        <v>244</v>
      </c>
      <c r="AU217" s="219" t="s">
        <v>82</v>
      </c>
      <c r="AY217" s="20" t="s">
        <v>158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82</v>
      </c>
      <c r="BK217" s="220">
        <f>ROUND(I217*H217,2)</f>
        <v>0</v>
      </c>
      <c r="BL217" s="20" t="s">
        <v>290</v>
      </c>
      <c r="BM217" s="219" t="s">
        <v>2842</v>
      </c>
    </row>
    <row r="218" s="2" customFormat="1">
      <c r="A218" s="41"/>
      <c r="B218" s="42"/>
      <c r="C218" s="43"/>
      <c r="D218" s="221" t="s">
        <v>167</v>
      </c>
      <c r="E218" s="43"/>
      <c r="F218" s="222" t="s">
        <v>2841</v>
      </c>
      <c r="G218" s="43"/>
      <c r="H218" s="43"/>
      <c r="I218" s="223"/>
      <c r="J218" s="43"/>
      <c r="K218" s="43"/>
      <c r="L218" s="47"/>
      <c r="M218" s="224"/>
      <c r="N218" s="22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167</v>
      </c>
      <c r="AU218" s="20" t="s">
        <v>82</v>
      </c>
    </row>
    <row r="219" s="2" customFormat="1" ht="16.5" customHeight="1">
      <c r="A219" s="41"/>
      <c r="B219" s="42"/>
      <c r="C219" s="272" t="s">
        <v>622</v>
      </c>
      <c r="D219" s="272" t="s">
        <v>244</v>
      </c>
      <c r="E219" s="273" t="s">
        <v>2843</v>
      </c>
      <c r="F219" s="274" t="s">
        <v>2844</v>
      </c>
      <c r="G219" s="275" t="s">
        <v>387</v>
      </c>
      <c r="H219" s="276">
        <v>2</v>
      </c>
      <c r="I219" s="277"/>
      <c r="J219" s="278">
        <f>ROUND(I219*H219,2)</f>
        <v>0</v>
      </c>
      <c r="K219" s="274" t="s">
        <v>247</v>
      </c>
      <c r="L219" s="279"/>
      <c r="M219" s="280" t="s">
        <v>19</v>
      </c>
      <c r="N219" s="281" t="s">
        <v>45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403</v>
      </c>
      <c r="AT219" s="219" t="s">
        <v>244</v>
      </c>
      <c r="AU219" s="219" t="s">
        <v>82</v>
      </c>
      <c r="AY219" s="20" t="s">
        <v>158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82</v>
      </c>
      <c r="BK219" s="220">
        <f>ROUND(I219*H219,2)</f>
        <v>0</v>
      </c>
      <c r="BL219" s="20" t="s">
        <v>290</v>
      </c>
      <c r="BM219" s="219" t="s">
        <v>2845</v>
      </c>
    </row>
    <row r="220" s="2" customFormat="1">
      <c r="A220" s="41"/>
      <c r="B220" s="42"/>
      <c r="C220" s="43"/>
      <c r="D220" s="221" t="s">
        <v>167</v>
      </c>
      <c r="E220" s="43"/>
      <c r="F220" s="222" t="s">
        <v>2844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167</v>
      </c>
      <c r="AU220" s="20" t="s">
        <v>82</v>
      </c>
    </row>
    <row r="221" s="2" customFormat="1" ht="16.5" customHeight="1">
      <c r="A221" s="41"/>
      <c r="B221" s="42"/>
      <c r="C221" s="272" t="s">
        <v>630</v>
      </c>
      <c r="D221" s="272" t="s">
        <v>244</v>
      </c>
      <c r="E221" s="273" t="s">
        <v>2846</v>
      </c>
      <c r="F221" s="274" t="s">
        <v>2847</v>
      </c>
      <c r="G221" s="275" t="s">
        <v>387</v>
      </c>
      <c r="H221" s="276">
        <v>1</v>
      </c>
      <c r="I221" s="277"/>
      <c r="J221" s="278">
        <f>ROUND(I221*H221,2)</f>
        <v>0</v>
      </c>
      <c r="K221" s="274" t="s">
        <v>247</v>
      </c>
      <c r="L221" s="279"/>
      <c r="M221" s="280" t="s">
        <v>19</v>
      </c>
      <c r="N221" s="281" t="s">
        <v>45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403</v>
      </c>
      <c r="AT221" s="219" t="s">
        <v>244</v>
      </c>
      <c r="AU221" s="219" t="s">
        <v>82</v>
      </c>
      <c r="AY221" s="20" t="s">
        <v>158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82</v>
      </c>
      <c r="BK221" s="220">
        <f>ROUND(I221*H221,2)</f>
        <v>0</v>
      </c>
      <c r="BL221" s="20" t="s">
        <v>290</v>
      </c>
      <c r="BM221" s="219" t="s">
        <v>2848</v>
      </c>
    </row>
    <row r="222" s="2" customFormat="1">
      <c r="A222" s="41"/>
      <c r="B222" s="42"/>
      <c r="C222" s="43"/>
      <c r="D222" s="221" t="s">
        <v>167</v>
      </c>
      <c r="E222" s="43"/>
      <c r="F222" s="222" t="s">
        <v>2847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167</v>
      </c>
      <c r="AU222" s="20" t="s">
        <v>82</v>
      </c>
    </row>
    <row r="223" s="2" customFormat="1" ht="16.5" customHeight="1">
      <c r="A223" s="41"/>
      <c r="B223" s="42"/>
      <c r="C223" s="208" t="s">
        <v>697</v>
      </c>
      <c r="D223" s="208" t="s">
        <v>160</v>
      </c>
      <c r="E223" s="209" t="s">
        <v>2849</v>
      </c>
      <c r="F223" s="210" t="s">
        <v>2850</v>
      </c>
      <c r="G223" s="211" t="s">
        <v>224</v>
      </c>
      <c r="H223" s="212">
        <v>0.113</v>
      </c>
      <c r="I223" s="213"/>
      <c r="J223" s="214">
        <f>ROUND(I223*H223,2)</f>
        <v>0</v>
      </c>
      <c r="K223" s="210" t="s">
        <v>2666</v>
      </c>
      <c r="L223" s="47"/>
      <c r="M223" s="215" t="s">
        <v>19</v>
      </c>
      <c r="N223" s="216" t="s">
        <v>45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290</v>
      </c>
      <c r="AT223" s="219" t="s">
        <v>160</v>
      </c>
      <c r="AU223" s="219" t="s">
        <v>82</v>
      </c>
      <c r="AY223" s="20" t="s">
        <v>158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82</v>
      </c>
      <c r="BK223" s="220">
        <f>ROUND(I223*H223,2)</f>
        <v>0</v>
      </c>
      <c r="BL223" s="20" t="s">
        <v>290</v>
      </c>
      <c r="BM223" s="219" t="s">
        <v>2851</v>
      </c>
    </row>
    <row r="224" s="2" customFormat="1">
      <c r="A224" s="41"/>
      <c r="B224" s="42"/>
      <c r="C224" s="43"/>
      <c r="D224" s="221" t="s">
        <v>167</v>
      </c>
      <c r="E224" s="43"/>
      <c r="F224" s="222" t="s">
        <v>2850</v>
      </c>
      <c r="G224" s="43"/>
      <c r="H224" s="43"/>
      <c r="I224" s="223"/>
      <c r="J224" s="43"/>
      <c r="K224" s="43"/>
      <c r="L224" s="47"/>
      <c r="M224" s="224"/>
      <c r="N224" s="22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167</v>
      </c>
      <c r="AU224" s="20" t="s">
        <v>82</v>
      </c>
    </row>
    <row r="225" s="12" customFormat="1" ht="25.92" customHeight="1">
      <c r="A225" s="12"/>
      <c r="B225" s="192"/>
      <c r="C225" s="193"/>
      <c r="D225" s="194" t="s">
        <v>73</v>
      </c>
      <c r="E225" s="195" t="s">
        <v>2852</v>
      </c>
      <c r="F225" s="195" t="s">
        <v>2853</v>
      </c>
      <c r="G225" s="193"/>
      <c r="H225" s="193"/>
      <c r="I225" s="196"/>
      <c r="J225" s="197">
        <f>BK225</f>
        <v>0</v>
      </c>
      <c r="K225" s="193"/>
      <c r="L225" s="198"/>
      <c r="M225" s="199"/>
      <c r="N225" s="200"/>
      <c r="O225" s="200"/>
      <c r="P225" s="201">
        <f>SUM(P226:P279)</f>
        <v>0</v>
      </c>
      <c r="Q225" s="200"/>
      <c r="R225" s="201">
        <f>SUM(R226:R279)</f>
        <v>0</v>
      </c>
      <c r="S225" s="200"/>
      <c r="T225" s="202">
        <f>SUM(T226:T279)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3" t="s">
        <v>84</v>
      </c>
      <c r="AT225" s="204" t="s">
        <v>73</v>
      </c>
      <c r="AU225" s="204" t="s">
        <v>74</v>
      </c>
      <c r="AY225" s="203" t="s">
        <v>158</v>
      </c>
      <c r="BK225" s="205">
        <f>SUM(BK226:BK279)</f>
        <v>0</v>
      </c>
    </row>
    <row r="226" s="2" customFormat="1" ht="16.5" customHeight="1">
      <c r="A226" s="41"/>
      <c r="B226" s="42"/>
      <c r="C226" s="208" t="s">
        <v>703</v>
      </c>
      <c r="D226" s="208" t="s">
        <v>160</v>
      </c>
      <c r="E226" s="209" t="s">
        <v>2854</v>
      </c>
      <c r="F226" s="210" t="s">
        <v>2855</v>
      </c>
      <c r="G226" s="211" t="s">
        <v>316</v>
      </c>
      <c r="H226" s="212">
        <v>93</v>
      </c>
      <c r="I226" s="213"/>
      <c r="J226" s="214">
        <f>ROUND(I226*H226,2)</f>
        <v>0</v>
      </c>
      <c r="K226" s="210" t="s">
        <v>2666</v>
      </c>
      <c r="L226" s="47"/>
      <c r="M226" s="215" t="s">
        <v>19</v>
      </c>
      <c r="N226" s="216" t="s">
        <v>45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9" t="s">
        <v>290</v>
      </c>
      <c r="AT226" s="219" t="s">
        <v>160</v>
      </c>
      <c r="AU226" s="219" t="s">
        <v>82</v>
      </c>
      <c r="AY226" s="20" t="s">
        <v>158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82</v>
      </c>
      <c r="BK226" s="220">
        <f>ROUND(I226*H226,2)</f>
        <v>0</v>
      </c>
      <c r="BL226" s="20" t="s">
        <v>290</v>
      </c>
      <c r="BM226" s="219" t="s">
        <v>2856</v>
      </c>
    </row>
    <row r="227" s="2" customFormat="1">
      <c r="A227" s="41"/>
      <c r="B227" s="42"/>
      <c r="C227" s="43"/>
      <c r="D227" s="221" t="s">
        <v>167</v>
      </c>
      <c r="E227" s="43"/>
      <c r="F227" s="222" t="s">
        <v>2855</v>
      </c>
      <c r="G227" s="43"/>
      <c r="H227" s="43"/>
      <c r="I227" s="223"/>
      <c r="J227" s="43"/>
      <c r="K227" s="43"/>
      <c r="L227" s="47"/>
      <c r="M227" s="224"/>
      <c r="N227" s="22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167</v>
      </c>
      <c r="AU227" s="20" t="s">
        <v>82</v>
      </c>
    </row>
    <row r="228" s="2" customFormat="1" ht="16.5" customHeight="1">
      <c r="A228" s="41"/>
      <c r="B228" s="42"/>
      <c r="C228" s="208" t="s">
        <v>708</v>
      </c>
      <c r="D228" s="208" t="s">
        <v>160</v>
      </c>
      <c r="E228" s="209" t="s">
        <v>2857</v>
      </c>
      <c r="F228" s="210" t="s">
        <v>2858</v>
      </c>
      <c r="G228" s="211" t="s">
        <v>316</v>
      </c>
      <c r="H228" s="212">
        <v>24</v>
      </c>
      <c r="I228" s="213"/>
      <c r="J228" s="214">
        <f>ROUND(I228*H228,2)</f>
        <v>0</v>
      </c>
      <c r="K228" s="210" t="s">
        <v>2666</v>
      </c>
      <c r="L228" s="47"/>
      <c r="M228" s="215" t="s">
        <v>19</v>
      </c>
      <c r="N228" s="216" t="s">
        <v>45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290</v>
      </c>
      <c r="AT228" s="219" t="s">
        <v>160</v>
      </c>
      <c r="AU228" s="219" t="s">
        <v>82</v>
      </c>
      <c r="AY228" s="20" t="s">
        <v>158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82</v>
      </c>
      <c r="BK228" s="220">
        <f>ROUND(I228*H228,2)</f>
        <v>0</v>
      </c>
      <c r="BL228" s="20" t="s">
        <v>290</v>
      </c>
      <c r="BM228" s="219" t="s">
        <v>2859</v>
      </c>
    </row>
    <row r="229" s="2" customFormat="1">
      <c r="A229" s="41"/>
      <c r="B229" s="42"/>
      <c r="C229" s="43"/>
      <c r="D229" s="221" t="s">
        <v>167</v>
      </c>
      <c r="E229" s="43"/>
      <c r="F229" s="222" t="s">
        <v>2858</v>
      </c>
      <c r="G229" s="43"/>
      <c r="H229" s="43"/>
      <c r="I229" s="223"/>
      <c r="J229" s="43"/>
      <c r="K229" s="43"/>
      <c r="L229" s="47"/>
      <c r="M229" s="224"/>
      <c r="N229" s="22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167</v>
      </c>
      <c r="AU229" s="20" t="s">
        <v>82</v>
      </c>
    </row>
    <row r="230" s="2" customFormat="1" ht="16.5" customHeight="1">
      <c r="A230" s="41"/>
      <c r="B230" s="42"/>
      <c r="C230" s="208" t="s">
        <v>715</v>
      </c>
      <c r="D230" s="208" t="s">
        <v>160</v>
      </c>
      <c r="E230" s="209" t="s">
        <v>2860</v>
      </c>
      <c r="F230" s="210" t="s">
        <v>2861</v>
      </c>
      <c r="G230" s="211" t="s">
        <v>316</v>
      </c>
      <c r="H230" s="212">
        <v>75</v>
      </c>
      <c r="I230" s="213"/>
      <c r="J230" s="214">
        <f>ROUND(I230*H230,2)</f>
        <v>0</v>
      </c>
      <c r="K230" s="210" t="s">
        <v>2666</v>
      </c>
      <c r="L230" s="47"/>
      <c r="M230" s="215" t="s">
        <v>19</v>
      </c>
      <c r="N230" s="216" t="s">
        <v>45</v>
      </c>
      <c r="O230" s="87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290</v>
      </c>
      <c r="AT230" s="219" t="s">
        <v>160</v>
      </c>
      <c r="AU230" s="219" t="s">
        <v>82</v>
      </c>
      <c r="AY230" s="20" t="s">
        <v>158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82</v>
      </c>
      <c r="BK230" s="220">
        <f>ROUND(I230*H230,2)</f>
        <v>0</v>
      </c>
      <c r="BL230" s="20" t="s">
        <v>290</v>
      </c>
      <c r="BM230" s="219" t="s">
        <v>2862</v>
      </c>
    </row>
    <row r="231" s="2" customFormat="1">
      <c r="A231" s="41"/>
      <c r="B231" s="42"/>
      <c r="C231" s="43"/>
      <c r="D231" s="221" t="s">
        <v>167</v>
      </c>
      <c r="E231" s="43"/>
      <c r="F231" s="222" t="s">
        <v>2861</v>
      </c>
      <c r="G231" s="43"/>
      <c r="H231" s="43"/>
      <c r="I231" s="223"/>
      <c r="J231" s="43"/>
      <c r="K231" s="43"/>
      <c r="L231" s="47"/>
      <c r="M231" s="224"/>
      <c r="N231" s="22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167</v>
      </c>
      <c r="AU231" s="20" t="s">
        <v>82</v>
      </c>
    </row>
    <row r="232" s="2" customFormat="1" ht="16.5" customHeight="1">
      <c r="A232" s="41"/>
      <c r="B232" s="42"/>
      <c r="C232" s="208" t="s">
        <v>723</v>
      </c>
      <c r="D232" s="208" t="s">
        <v>160</v>
      </c>
      <c r="E232" s="209" t="s">
        <v>2863</v>
      </c>
      <c r="F232" s="210" t="s">
        <v>2864</v>
      </c>
      <c r="G232" s="211" t="s">
        <v>316</v>
      </c>
      <c r="H232" s="212">
        <v>42</v>
      </c>
      <c r="I232" s="213"/>
      <c r="J232" s="214">
        <f>ROUND(I232*H232,2)</f>
        <v>0</v>
      </c>
      <c r="K232" s="210" t="s">
        <v>2666</v>
      </c>
      <c r="L232" s="47"/>
      <c r="M232" s="215" t="s">
        <v>19</v>
      </c>
      <c r="N232" s="216" t="s">
        <v>45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290</v>
      </c>
      <c r="AT232" s="219" t="s">
        <v>160</v>
      </c>
      <c r="AU232" s="219" t="s">
        <v>82</v>
      </c>
      <c r="AY232" s="20" t="s">
        <v>158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82</v>
      </c>
      <c r="BK232" s="220">
        <f>ROUND(I232*H232,2)</f>
        <v>0</v>
      </c>
      <c r="BL232" s="20" t="s">
        <v>290</v>
      </c>
      <c r="BM232" s="219" t="s">
        <v>2865</v>
      </c>
    </row>
    <row r="233" s="2" customFormat="1">
      <c r="A233" s="41"/>
      <c r="B233" s="42"/>
      <c r="C233" s="43"/>
      <c r="D233" s="221" t="s">
        <v>167</v>
      </c>
      <c r="E233" s="43"/>
      <c r="F233" s="222" t="s">
        <v>2864</v>
      </c>
      <c r="G233" s="43"/>
      <c r="H233" s="43"/>
      <c r="I233" s="223"/>
      <c r="J233" s="43"/>
      <c r="K233" s="43"/>
      <c r="L233" s="47"/>
      <c r="M233" s="224"/>
      <c r="N233" s="22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167</v>
      </c>
      <c r="AU233" s="20" t="s">
        <v>82</v>
      </c>
    </row>
    <row r="234" s="2" customFormat="1" ht="16.5" customHeight="1">
      <c r="A234" s="41"/>
      <c r="B234" s="42"/>
      <c r="C234" s="208" t="s">
        <v>739</v>
      </c>
      <c r="D234" s="208" t="s">
        <v>160</v>
      </c>
      <c r="E234" s="209" t="s">
        <v>2866</v>
      </c>
      <c r="F234" s="210" t="s">
        <v>2867</v>
      </c>
      <c r="G234" s="211" t="s">
        <v>316</v>
      </c>
      <c r="H234" s="212">
        <v>7</v>
      </c>
      <c r="I234" s="213"/>
      <c r="J234" s="214">
        <f>ROUND(I234*H234,2)</f>
        <v>0</v>
      </c>
      <c r="K234" s="210" t="s">
        <v>2666</v>
      </c>
      <c r="L234" s="47"/>
      <c r="M234" s="215" t="s">
        <v>19</v>
      </c>
      <c r="N234" s="216" t="s">
        <v>45</v>
      </c>
      <c r="O234" s="87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9" t="s">
        <v>290</v>
      </c>
      <c r="AT234" s="219" t="s">
        <v>160</v>
      </c>
      <c r="AU234" s="219" t="s">
        <v>82</v>
      </c>
      <c r="AY234" s="20" t="s">
        <v>158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82</v>
      </c>
      <c r="BK234" s="220">
        <f>ROUND(I234*H234,2)</f>
        <v>0</v>
      </c>
      <c r="BL234" s="20" t="s">
        <v>290</v>
      </c>
      <c r="BM234" s="219" t="s">
        <v>2868</v>
      </c>
    </row>
    <row r="235" s="2" customFormat="1">
      <c r="A235" s="41"/>
      <c r="B235" s="42"/>
      <c r="C235" s="43"/>
      <c r="D235" s="221" t="s">
        <v>167</v>
      </c>
      <c r="E235" s="43"/>
      <c r="F235" s="222" t="s">
        <v>2867</v>
      </c>
      <c r="G235" s="43"/>
      <c r="H235" s="43"/>
      <c r="I235" s="223"/>
      <c r="J235" s="43"/>
      <c r="K235" s="43"/>
      <c r="L235" s="47"/>
      <c r="M235" s="224"/>
      <c r="N235" s="22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167</v>
      </c>
      <c r="AU235" s="20" t="s">
        <v>82</v>
      </c>
    </row>
    <row r="236" s="2" customFormat="1" ht="16.5" customHeight="1">
      <c r="A236" s="41"/>
      <c r="B236" s="42"/>
      <c r="C236" s="208" t="s">
        <v>746</v>
      </c>
      <c r="D236" s="208" t="s">
        <v>160</v>
      </c>
      <c r="E236" s="209" t="s">
        <v>2869</v>
      </c>
      <c r="F236" s="210" t="s">
        <v>2870</v>
      </c>
      <c r="G236" s="211" t="s">
        <v>316</v>
      </c>
      <c r="H236" s="212">
        <v>6</v>
      </c>
      <c r="I236" s="213"/>
      <c r="J236" s="214">
        <f>ROUND(I236*H236,2)</f>
        <v>0</v>
      </c>
      <c r="K236" s="210" t="s">
        <v>2666</v>
      </c>
      <c r="L236" s="47"/>
      <c r="M236" s="215" t="s">
        <v>19</v>
      </c>
      <c r="N236" s="216" t="s">
        <v>45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290</v>
      </c>
      <c r="AT236" s="219" t="s">
        <v>160</v>
      </c>
      <c r="AU236" s="219" t="s">
        <v>82</v>
      </c>
      <c r="AY236" s="20" t="s">
        <v>158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82</v>
      </c>
      <c r="BK236" s="220">
        <f>ROUND(I236*H236,2)</f>
        <v>0</v>
      </c>
      <c r="BL236" s="20" t="s">
        <v>290</v>
      </c>
      <c r="BM236" s="219" t="s">
        <v>2871</v>
      </c>
    </row>
    <row r="237" s="2" customFormat="1">
      <c r="A237" s="41"/>
      <c r="B237" s="42"/>
      <c r="C237" s="43"/>
      <c r="D237" s="221" t="s">
        <v>167</v>
      </c>
      <c r="E237" s="43"/>
      <c r="F237" s="222" t="s">
        <v>2870</v>
      </c>
      <c r="G237" s="43"/>
      <c r="H237" s="43"/>
      <c r="I237" s="223"/>
      <c r="J237" s="43"/>
      <c r="K237" s="43"/>
      <c r="L237" s="47"/>
      <c r="M237" s="224"/>
      <c r="N237" s="22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167</v>
      </c>
      <c r="AU237" s="20" t="s">
        <v>82</v>
      </c>
    </row>
    <row r="238" s="2" customFormat="1" ht="16.5" customHeight="1">
      <c r="A238" s="41"/>
      <c r="B238" s="42"/>
      <c r="C238" s="208" t="s">
        <v>770</v>
      </c>
      <c r="D238" s="208" t="s">
        <v>160</v>
      </c>
      <c r="E238" s="209" t="s">
        <v>2872</v>
      </c>
      <c r="F238" s="210" t="s">
        <v>2873</v>
      </c>
      <c r="G238" s="211" t="s">
        <v>316</v>
      </c>
      <c r="H238" s="212">
        <v>4</v>
      </c>
      <c r="I238" s="213"/>
      <c r="J238" s="214">
        <f>ROUND(I238*H238,2)</f>
        <v>0</v>
      </c>
      <c r="K238" s="210" t="s">
        <v>2666</v>
      </c>
      <c r="L238" s="47"/>
      <c r="M238" s="215" t="s">
        <v>19</v>
      </c>
      <c r="N238" s="216" t="s">
        <v>45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9" t="s">
        <v>290</v>
      </c>
      <c r="AT238" s="219" t="s">
        <v>160</v>
      </c>
      <c r="AU238" s="219" t="s">
        <v>82</v>
      </c>
      <c r="AY238" s="20" t="s">
        <v>158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82</v>
      </c>
      <c r="BK238" s="220">
        <f>ROUND(I238*H238,2)</f>
        <v>0</v>
      </c>
      <c r="BL238" s="20" t="s">
        <v>290</v>
      </c>
      <c r="BM238" s="219" t="s">
        <v>2874</v>
      </c>
    </row>
    <row r="239" s="2" customFormat="1">
      <c r="A239" s="41"/>
      <c r="B239" s="42"/>
      <c r="C239" s="43"/>
      <c r="D239" s="221" t="s">
        <v>167</v>
      </c>
      <c r="E239" s="43"/>
      <c r="F239" s="222" t="s">
        <v>2873</v>
      </c>
      <c r="G239" s="43"/>
      <c r="H239" s="43"/>
      <c r="I239" s="223"/>
      <c r="J239" s="43"/>
      <c r="K239" s="43"/>
      <c r="L239" s="47"/>
      <c r="M239" s="224"/>
      <c r="N239" s="22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167</v>
      </c>
      <c r="AU239" s="20" t="s">
        <v>82</v>
      </c>
    </row>
    <row r="240" s="2" customFormat="1" ht="16.5" customHeight="1">
      <c r="A240" s="41"/>
      <c r="B240" s="42"/>
      <c r="C240" s="208" t="s">
        <v>775</v>
      </c>
      <c r="D240" s="208" t="s">
        <v>160</v>
      </c>
      <c r="E240" s="209" t="s">
        <v>2875</v>
      </c>
      <c r="F240" s="210" t="s">
        <v>2876</v>
      </c>
      <c r="G240" s="211" t="s">
        <v>316</v>
      </c>
      <c r="H240" s="212">
        <v>4</v>
      </c>
      <c r="I240" s="213"/>
      <c r="J240" s="214">
        <f>ROUND(I240*H240,2)</f>
        <v>0</v>
      </c>
      <c r="K240" s="210" t="s">
        <v>2666</v>
      </c>
      <c r="L240" s="47"/>
      <c r="M240" s="215" t="s">
        <v>19</v>
      </c>
      <c r="N240" s="216" t="s">
        <v>45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290</v>
      </c>
      <c r="AT240" s="219" t="s">
        <v>160</v>
      </c>
      <c r="AU240" s="219" t="s">
        <v>82</v>
      </c>
      <c r="AY240" s="20" t="s">
        <v>158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82</v>
      </c>
      <c r="BK240" s="220">
        <f>ROUND(I240*H240,2)</f>
        <v>0</v>
      </c>
      <c r="BL240" s="20" t="s">
        <v>290</v>
      </c>
      <c r="BM240" s="219" t="s">
        <v>2877</v>
      </c>
    </row>
    <row r="241" s="2" customFormat="1">
      <c r="A241" s="41"/>
      <c r="B241" s="42"/>
      <c r="C241" s="43"/>
      <c r="D241" s="221" t="s">
        <v>167</v>
      </c>
      <c r="E241" s="43"/>
      <c r="F241" s="222" t="s">
        <v>2876</v>
      </c>
      <c r="G241" s="43"/>
      <c r="H241" s="43"/>
      <c r="I241" s="223"/>
      <c r="J241" s="43"/>
      <c r="K241" s="43"/>
      <c r="L241" s="47"/>
      <c r="M241" s="224"/>
      <c r="N241" s="22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167</v>
      </c>
      <c r="AU241" s="20" t="s">
        <v>82</v>
      </c>
    </row>
    <row r="242" s="2" customFormat="1" ht="16.5" customHeight="1">
      <c r="A242" s="41"/>
      <c r="B242" s="42"/>
      <c r="C242" s="208" t="s">
        <v>782</v>
      </c>
      <c r="D242" s="208" t="s">
        <v>160</v>
      </c>
      <c r="E242" s="209" t="s">
        <v>2878</v>
      </c>
      <c r="F242" s="210" t="s">
        <v>2879</v>
      </c>
      <c r="G242" s="211" t="s">
        <v>316</v>
      </c>
      <c r="H242" s="212">
        <v>12</v>
      </c>
      <c r="I242" s="213"/>
      <c r="J242" s="214">
        <f>ROUND(I242*H242,2)</f>
        <v>0</v>
      </c>
      <c r="K242" s="210" t="s">
        <v>2666</v>
      </c>
      <c r="L242" s="47"/>
      <c r="M242" s="215" t="s">
        <v>19</v>
      </c>
      <c r="N242" s="216" t="s">
        <v>45</v>
      </c>
      <c r="O242" s="87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290</v>
      </c>
      <c r="AT242" s="219" t="s">
        <v>160</v>
      </c>
      <c r="AU242" s="219" t="s">
        <v>82</v>
      </c>
      <c r="AY242" s="20" t="s">
        <v>158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82</v>
      </c>
      <c r="BK242" s="220">
        <f>ROUND(I242*H242,2)</f>
        <v>0</v>
      </c>
      <c r="BL242" s="20" t="s">
        <v>290</v>
      </c>
      <c r="BM242" s="219" t="s">
        <v>2880</v>
      </c>
    </row>
    <row r="243" s="2" customFormat="1">
      <c r="A243" s="41"/>
      <c r="B243" s="42"/>
      <c r="C243" s="43"/>
      <c r="D243" s="221" t="s">
        <v>167</v>
      </c>
      <c r="E243" s="43"/>
      <c r="F243" s="222" t="s">
        <v>2879</v>
      </c>
      <c r="G243" s="43"/>
      <c r="H243" s="43"/>
      <c r="I243" s="223"/>
      <c r="J243" s="43"/>
      <c r="K243" s="43"/>
      <c r="L243" s="47"/>
      <c r="M243" s="224"/>
      <c r="N243" s="22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167</v>
      </c>
      <c r="AU243" s="20" t="s">
        <v>82</v>
      </c>
    </row>
    <row r="244" s="2" customFormat="1" ht="16.5" customHeight="1">
      <c r="A244" s="41"/>
      <c r="B244" s="42"/>
      <c r="C244" s="208" t="s">
        <v>787</v>
      </c>
      <c r="D244" s="208" t="s">
        <v>160</v>
      </c>
      <c r="E244" s="209" t="s">
        <v>2881</v>
      </c>
      <c r="F244" s="210" t="s">
        <v>2882</v>
      </c>
      <c r="G244" s="211" t="s">
        <v>316</v>
      </c>
      <c r="H244" s="212">
        <v>8</v>
      </c>
      <c r="I244" s="213"/>
      <c r="J244" s="214">
        <f>ROUND(I244*H244,2)</f>
        <v>0</v>
      </c>
      <c r="K244" s="210" t="s">
        <v>2666</v>
      </c>
      <c r="L244" s="47"/>
      <c r="M244" s="215" t="s">
        <v>19</v>
      </c>
      <c r="N244" s="216" t="s">
        <v>45</v>
      </c>
      <c r="O244" s="87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290</v>
      </c>
      <c r="AT244" s="219" t="s">
        <v>160</v>
      </c>
      <c r="AU244" s="219" t="s">
        <v>82</v>
      </c>
      <c r="AY244" s="20" t="s">
        <v>158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82</v>
      </c>
      <c r="BK244" s="220">
        <f>ROUND(I244*H244,2)</f>
        <v>0</v>
      </c>
      <c r="BL244" s="20" t="s">
        <v>290</v>
      </c>
      <c r="BM244" s="219" t="s">
        <v>2883</v>
      </c>
    </row>
    <row r="245" s="2" customFormat="1">
      <c r="A245" s="41"/>
      <c r="B245" s="42"/>
      <c r="C245" s="43"/>
      <c r="D245" s="221" t="s">
        <v>167</v>
      </c>
      <c r="E245" s="43"/>
      <c r="F245" s="222" t="s">
        <v>2882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167</v>
      </c>
      <c r="AU245" s="20" t="s">
        <v>82</v>
      </c>
    </row>
    <row r="246" s="2" customFormat="1" ht="21.75" customHeight="1">
      <c r="A246" s="41"/>
      <c r="B246" s="42"/>
      <c r="C246" s="208" t="s">
        <v>793</v>
      </c>
      <c r="D246" s="208" t="s">
        <v>160</v>
      </c>
      <c r="E246" s="209" t="s">
        <v>2884</v>
      </c>
      <c r="F246" s="210" t="s">
        <v>2885</v>
      </c>
      <c r="G246" s="211" t="s">
        <v>387</v>
      </c>
      <c r="H246" s="212">
        <v>38</v>
      </c>
      <c r="I246" s="213"/>
      <c r="J246" s="214">
        <f>ROUND(I246*H246,2)</f>
        <v>0</v>
      </c>
      <c r="K246" s="210" t="s">
        <v>2666</v>
      </c>
      <c r="L246" s="47"/>
      <c r="M246" s="215" t="s">
        <v>19</v>
      </c>
      <c r="N246" s="216" t="s">
        <v>45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290</v>
      </c>
      <c r="AT246" s="219" t="s">
        <v>160</v>
      </c>
      <c r="AU246" s="219" t="s">
        <v>82</v>
      </c>
      <c r="AY246" s="20" t="s">
        <v>158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82</v>
      </c>
      <c r="BK246" s="220">
        <f>ROUND(I246*H246,2)</f>
        <v>0</v>
      </c>
      <c r="BL246" s="20" t="s">
        <v>290</v>
      </c>
      <c r="BM246" s="219" t="s">
        <v>2886</v>
      </c>
    </row>
    <row r="247" s="2" customFormat="1">
      <c r="A247" s="41"/>
      <c r="B247" s="42"/>
      <c r="C247" s="43"/>
      <c r="D247" s="221" t="s">
        <v>167</v>
      </c>
      <c r="E247" s="43"/>
      <c r="F247" s="222" t="s">
        <v>2885</v>
      </c>
      <c r="G247" s="43"/>
      <c r="H247" s="43"/>
      <c r="I247" s="223"/>
      <c r="J247" s="43"/>
      <c r="K247" s="43"/>
      <c r="L247" s="47"/>
      <c r="M247" s="224"/>
      <c r="N247" s="22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167</v>
      </c>
      <c r="AU247" s="20" t="s">
        <v>82</v>
      </c>
    </row>
    <row r="248" s="2" customFormat="1" ht="21.75" customHeight="1">
      <c r="A248" s="41"/>
      <c r="B248" s="42"/>
      <c r="C248" s="208" t="s">
        <v>801</v>
      </c>
      <c r="D248" s="208" t="s">
        <v>160</v>
      </c>
      <c r="E248" s="209" t="s">
        <v>2887</v>
      </c>
      <c r="F248" s="210" t="s">
        <v>2888</v>
      </c>
      <c r="G248" s="211" t="s">
        <v>387</v>
      </c>
      <c r="H248" s="212">
        <v>1</v>
      </c>
      <c r="I248" s="213"/>
      <c r="J248" s="214">
        <f>ROUND(I248*H248,2)</f>
        <v>0</v>
      </c>
      <c r="K248" s="210" t="s">
        <v>2666</v>
      </c>
      <c r="L248" s="47"/>
      <c r="M248" s="215" t="s">
        <v>19</v>
      </c>
      <c r="N248" s="216" t="s">
        <v>45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290</v>
      </c>
      <c r="AT248" s="219" t="s">
        <v>160</v>
      </c>
      <c r="AU248" s="219" t="s">
        <v>82</v>
      </c>
      <c r="AY248" s="20" t="s">
        <v>158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82</v>
      </c>
      <c r="BK248" s="220">
        <f>ROUND(I248*H248,2)</f>
        <v>0</v>
      </c>
      <c r="BL248" s="20" t="s">
        <v>290</v>
      </c>
      <c r="BM248" s="219" t="s">
        <v>2889</v>
      </c>
    </row>
    <row r="249" s="2" customFormat="1">
      <c r="A249" s="41"/>
      <c r="B249" s="42"/>
      <c r="C249" s="43"/>
      <c r="D249" s="221" t="s">
        <v>167</v>
      </c>
      <c r="E249" s="43"/>
      <c r="F249" s="222" t="s">
        <v>2888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167</v>
      </c>
      <c r="AU249" s="20" t="s">
        <v>82</v>
      </c>
    </row>
    <row r="250" s="2" customFormat="1" ht="21.75" customHeight="1">
      <c r="A250" s="41"/>
      <c r="B250" s="42"/>
      <c r="C250" s="208" t="s">
        <v>809</v>
      </c>
      <c r="D250" s="208" t="s">
        <v>160</v>
      </c>
      <c r="E250" s="209" t="s">
        <v>2890</v>
      </c>
      <c r="F250" s="210" t="s">
        <v>2891</v>
      </c>
      <c r="G250" s="211" t="s">
        <v>387</v>
      </c>
      <c r="H250" s="212">
        <v>1</v>
      </c>
      <c r="I250" s="213"/>
      <c r="J250" s="214">
        <f>ROUND(I250*H250,2)</f>
        <v>0</v>
      </c>
      <c r="K250" s="210" t="s">
        <v>2666</v>
      </c>
      <c r="L250" s="47"/>
      <c r="M250" s="215" t="s">
        <v>19</v>
      </c>
      <c r="N250" s="216" t="s">
        <v>45</v>
      </c>
      <c r="O250" s="87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9" t="s">
        <v>290</v>
      </c>
      <c r="AT250" s="219" t="s">
        <v>160</v>
      </c>
      <c r="AU250" s="219" t="s">
        <v>82</v>
      </c>
      <c r="AY250" s="20" t="s">
        <v>158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82</v>
      </c>
      <c r="BK250" s="220">
        <f>ROUND(I250*H250,2)</f>
        <v>0</v>
      </c>
      <c r="BL250" s="20" t="s">
        <v>290</v>
      </c>
      <c r="BM250" s="219" t="s">
        <v>2892</v>
      </c>
    </row>
    <row r="251" s="2" customFormat="1">
      <c r="A251" s="41"/>
      <c r="B251" s="42"/>
      <c r="C251" s="43"/>
      <c r="D251" s="221" t="s">
        <v>167</v>
      </c>
      <c r="E251" s="43"/>
      <c r="F251" s="222" t="s">
        <v>2891</v>
      </c>
      <c r="G251" s="43"/>
      <c r="H251" s="43"/>
      <c r="I251" s="223"/>
      <c r="J251" s="43"/>
      <c r="K251" s="43"/>
      <c r="L251" s="47"/>
      <c r="M251" s="224"/>
      <c r="N251" s="22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167</v>
      </c>
      <c r="AU251" s="20" t="s">
        <v>82</v>
      </c>
    </row>
    <row r="252" s="2" customFormat="1" ht="21.75" customHeight="1">
      <c r="A252" s="41"/>
      <c r="B252" s="42"/>
      <c r="C252" s="208" t="s">
        <v>815</v>
      </c>
      <c r="D252" s="208" t="s">
        <v>160</v>
      </c>
      <c r="E252" s="209" t="s">
        <v>2893</v>
      </c>
      <c r="F252" s="210" t="s">
        <v>2894</v>
      </c>
      <c r="G252" s="211" t="s">
        <v>387</v>
      </c>
      <c r="H252" s="212">
        <v>2</v>
      </c>
      <c r="I252" s="213"/>
      <c r="J252" s="214">
        <f>ROUND(I252*H252,2)</f>
        <v>0</v>
      </c>
      <c r="K252" s="210" t="s">
        <v>2666</v>
      </c>
      <c r="L252" s="47"/>
      <c r="M252" s="215" t="s">
        <v>19</v>
      </c>
      <c r="N252" s="216" t="s">
        <v>45</v>
      </c>
      <c r="O252" s="87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290</v>
      </c>
      <c r="AT252" s="219" t="s">
        <v>160</v>
      </c>
      <c r="AU252" s="219" t="s">
        <v>82</v>
      </c>
      <c r="AY252" s="20" t="s">
        <v>158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82</v>
      </c>
      <c r="BK252" s="220">
        <f>ROUND(I252*H252,2)</f>
        <v>0</v>
      </c>
      <c r="BL252" s="20" t="s">
        <v>290</v>
      </c>
      <c r="BM252" s="219" t="s">
        <v>2895</v>
      </c>
    </row>
    <row r="253" s="2" customFormat="1">
      <c r="A253" s="41"/>
      <c r="B253" s="42"/>
      <c r="C253" s="43"/>
      <c r="D253" s="221" t="s">
        <v>167</v>
      </c>
      <c r="E253" s="43"/>
      <c r="F253" s="222" t="s">
        <v>2894</v>
      </c>
      <c r="G253" s="43"/>
      <c r="H253" s="43"/>
      <c r="I253" s="223"/>
      <c r="J253" s="43"/>
      <c r="K253" s="43"/>
      <c r="L253" s="47"/>
      <c r="M253" s="224"/>
      <c r="N253" s="22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167</v>
      </c>
      <c r="AU253" s="20" t="s">
        <v>82</v>
      </c>
    </row>
    <row r="254" s="2" customFormat="1" ht="21.75" customHeight="1">
      <c r="A254" s="41"/>
      <c r="B254" s="42"/>
      <c r="C254" s="208" t="s">
        <v>829</v>
      </c>
      <c r="D254" s="208" t="s">
        <v>160</v>
      </c>
      <c r="E254" s="209" t="s">
        <v>2896</v>
      </c>
      <c r="F254" s="210" t="s">
        <v>2897</v>
      </c>
      <c r="G254" s="211" t="s">
        <v>387</v>
      </c>
      <c r="H254" s="212">
        <v>5</v>
      </c>
      <c r="I254" s="213"/>
      <c r="J254" s="214">
        <f>ROUND(I254*H254,2)</f>
        <v>0</v>
      </c>
      <c r="K254" s="210" t="s">
        <v>2666</v>
      </c>
      <c r="L254" s="47"/>
      <c r="M254" s="215" t="s">
        <v>19</v>
      </c>
      <c r="N254" s="216" t="s">
        <v>45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290</v>
      </c>
      <c r="AT254" s="219" t="s">
        <v>160</v>
      </c>
      <c r="AU254" s="219" t="s">
        <v>82</v>
      </c>
      <c r="AY254" s="20" t="s">
        <v>158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82</v>
      </c>
      <c r="BK254" s="220">
        <f>ROUND(I254*H254,2)</f>
        <v>0</v>
      </c>
      <c r="BL254" s="20" t="s">
        <v>290</v>
      </c>
      <c r="BM254" s="219" t="s">
        <v>2898</v>
      </c>
    </row>
    <row r="255" s="2" customFormat="1">
      <c r="A255" s="41"/>
      <c r="B255" s="42"/>
      <c r="C255" s="43"/>
      <c r="D255" s="221" t="s">
        <v>167</v>
      </c>
      <c r="E255" s="43"/>
      <c r="F255" s="222" t="s">
        <v>2897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167</v>
      </c>
      <c r="AU255" s="20" t="s">
        <v>82</v>
      </c>
    </row>
    <row r="256" s="2" customFormat="1" ht="21.75" customHeight="1">
      <c r="A256" s="41"/>
      <c r="B256" s="42"/>
      <c r="C256" s="208" t="s">
        <v>834</v>
      </c>
      <c r="D256" s="208" t="s">
        <v>160</v>
      </c>
      <c r="E256" s="209" t="s">
        <v>2899</v>
      </c>
      <c r="F256" s="210" t="s">
        <v>2900</v>
      </c>
      <c r="G256" s="211" t="s">
        <v>316</v>
      </c>
      <c r="H256" s="212">
        <v>57</v>
      </c>
      <c r="I256" s="213"/>
      <c r="J256" s="214">
        <f>ROUND(I256*H256,2)</f>
        <v>0</v>
      </c>
      <c r="K256" s="210" t="s">
        <v>2666</v>
      </c>
      <c r="L256" s="47"/>
      <c r="M256" s="215" t="s">
        <v>19</v>
      </c>
      <c r="N256" s="216" t="s">
        <v>45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290</v>
      </c>
      <c r="AT256" s="219" t="s">
        <v>160</v>
      </c>
      <c r="AU256" s="219" t="s">
        <v>82</v>
      </c>
      <c r="AY256" s="20" t="s">
        <v>158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82</v>
      </c>
      <c r="BK256" s="220">
        <f>ROUND(I256*H256,2)</f>
        <v>0</v>
      </c>
      <c r="BL256" s="20" t="s">
        <v>290</v>
      </c>
      <c r="BM256" s="219" t="s">
        <v>2901</v>
      </c>
    </row>
    <row r="257" s="2" customFormat="1">
      <c r="A257" s="41"/>
      <c r="B257" s="42"/>
      <c r="C257" s="43"/>
      <c r="D257" s="221" t="s">
        <v>167</v>
      </c>
      <c r="E257" s="43"/>
      <c r="F257" s="222" t="s">
        <v>2900</v>
      </c>
      <c r="G257" s="43"/>
      <c r="H257" s="43"/>
      <c r="I257" s="223"/>
      <c r="J257" s="43"/>
      <c r="K257" s="43"/>
      <c r="L257" s="47"/>
      <c r="M257" s="224"/>
      <c r="N257" s="22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167</v>
      </c>
      <c r="AU257" s="20" t="s">
        <v>82</v>
      </c>
    </row>
    <row r="258" s="2" customFormat="1">
      <c r="A258" s="41"/>
      <c r="B258" s="42"/>
      <c r="C258" s="43"/>
      <c r="D258" s="221" t="s">
        <v>180</v>
      </c>
      <c r="E258" s="43"/>
      <c r="F258" s="260" t="s">
        <v>2902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180</v>
      </c>
      <c r="AU258" s="20" t="s">
        <v>82</v>
      </c>
    </row>
    <row r="259" s="2" customFormat="1" ht="21.75" customHeight="1">
      <c r="A259" s="41"/>
      <c r="B259" s="42"/>
      <c r="C259" s="208" t="s">
        <v>878</v>
      </c>
      <c r="D259" s="208" t="s">
        <v>160</v>
      </c>
      <c r="E259" s="209" t="s">
        <v>2903</v>
      </c>
      <c r="F259" s="210" t="s">
        <v>2904</v>
      </c>
      <c r="G259" s="211" t="s">
        <v>316</v>
      </c>
      <c r="H259" s="212">
        <v>22</v>
      </c>
      <c r="I259" s="213"/>
      <c r="J259" s="214">
        <f>ROUND(I259*H259,2)</f>
        <v>0</v>
      </c>
      <c r="K259" s="210" t="s">
        <v>2666</v>
      </c>
      <c r="L259" s="47"/>
      <c r="M259" s="215" t="s">
        <v>19</v>
      </c>
      <c r="N259" s="216" t="s">
        <v>45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290</v>
      </c>
      <c r="AT259" s="219" t="s">
        <v>160</v>
      </c>
      <c r="AU259" s="219" t="s">
        <v>82</v>
      </c>
      <c r="AY259" s="20" t="s">
        <v>158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82</v>
      </c>
      <c r="BK259" s="220">
        <f>ROUND(I259*H259,2)</f>
        <v>0</v>
      </c>
      <c r="BL259" s="20" t="s">
        <v>290</v>
      </c>
      <c r="BM259" s="219" t="s">
        <v>2905</v>
      </c>
    </row>
    <row r="260" s="2" customFormat="1">
      <c r="A260" s="41"/>
      <c r="B260" s="42"/>
      <c r="C260" s="43"/>
      <c r="D260" s="221" t="s">
        <v>167</v>
      </c>
      <c r="E260" s="43"/>
      <c r="F260" s="222" t="s">
        <v>2904</v>
      </c>
      <c r="G260" s="43"/>
      <c r="H260" s="43"/>
      <c r="I260" s="223"/>
      <c r="J260" s="43"/>
      <c r="K260" s="43"/>
      <c r="L260" s="47"/>
      <c r="M260" s="224"/>
      <c r="N260" s="22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167</v>
      </c>
      <c r="AU260" s="20" t="s">
        <v>82</v>
      </c>
    </row>
    <row r="261" s="2" customFormat="1">
      <c r="A261" s="41"/>
      <c r="B261" s="42"/>
      <c r="C261" s="43"/>
      <c r="D261" s="221" t="s">
        <v>180</v>
      </c>
      <c r="E261" s="43"/>
      <c r="F261" s="260" t="s">
        <v>2902</v>
      </c>
      <c r="G261" s="43"/>
      <c r="H261" s="43"/>
      <c r="I261" s="223"/>
      <c r="J261" s="43"/>
      <c r="K261" s="43"/>
      <c r="L261" s="47"/>
      <c r="M261" s="224"/>
      <c r="N261" s="22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180</v>
      </c>
      <c r="AU261" s="20" t="s">
        <v>82</v>
      </c>
    </row>
    <row r="262" s="2" customFormat="1" ht="21.75" customHeight="1">
      <c r="A262" s="41"/>
      <c r="B262" s="42"/>
      <c r="C262" s="208" t="s">
        <v>885</v>
      </c>
      <c r="D262" s="208" t="s">
        <v>160</v>
      </c>
      <c r="E262" s="209" t="s">
        <v>2906</v>
      </c>
      <c r="F262" s="210" t="s">
        <v>2907</v>
      </c>
      <c r="G262" s="211" t="s">
        <v>316</v>
      </c>
      <c r="H262" s="212">
        <v>30</v>
      </c>
      <c r="I262" s="213"/>
      <c r="J262" s="214">
        <f>ROUND(I262*H262,2)</f>
        <v>0</v>
      </c>
      <c r="K262" s="210" t="s">
        <v>2666</v>
      </c>
      <c r="L262" s="47"/>
      <c r="M262" s="215" t="s">
        <v>19</v>
      </c>
      <c r="N262" s="216" t="s">
        <v>45</v>
      </c>
      <c r="O262" s="87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290</v>
      </c>
      <c r="AT262" s="219" t="s">
        <v>160</v>
      </c>
      <c r="AU262" s="219" t="s">
        <v>82</v>
      </c>
      <c r="AY262" s="20" t="s">
        <v>158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82</v>
      </c>
      <c r="BK262" s="220">
        <f>ROUND(I262*H262,2)</f>
        <v>0</v>
      </c>
      <c r="BL262" s="20" t="s">
        <v>290</v>
      </c>
      <c r="BM262" s="219" t="s">
        <v>2908</v>
      </c>
    </row>
    <row r="263" s="2" customFormat="1">
      <c r="A263" s="41"/>
      <c r="B263" s="42"/>
      <c r="C263" s="43"/>
      <c r="D263" s="221" t="s">
        <v>167</v>
      </c>
      <c r="E263" s="43"/>
      <c r="F263" s="222" t="s">
        <v>2907</v>
      </c>
      <c r="G263" s="43"/>
      <c r="H263" s="43"/>
      <c r="I263" s="223"/>
      <c r="J263" s="43"/>
      <c r="K263" s="43"/>
      <c r="L263" s="47"/>
      <c r="M263" s="224"/>
      <c r="N263" s="22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167</v>
      </c>
      <c r="AU263" s="20" t="s">
        <v>82</v>
      </c>
    </row>
    <row r="264" s="2" customFormat="1">
      <c r="A264" s="41"/>
      <c r="B264" s="42"/>
      <c r="C264" s="43"/>
      <c r="D264" s="221" t="s">
        <v>180</v>
      </c>
      <c r="E264" s="43"/>
      <c r="F264" s="260" t="s">
        <v>2902</v>
      </c>
      <c r="G264" s="43"/>
      <c r="H264" s="43"/>
      <c r="I264" s="223"/>
      <c r="J264" s="43"/>
      <c r="K264" s="43"/>
      <c r="L264" s="47"/>
      <c r="M264" s="224"/>
      <c r="N264" s="22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180</v>
      </c>
      <c r="AU264" s="20" t="s">
        <v>82</v>
      </c>
    </row>
    <row r="265" s="2" customFormat="1" ht="16.5" customHeight="1">
      <c r="A265" s="41"/>
      <c r="B265" s="42"/>
      <c r="C265" s="208" t="s">
        <v>897</v>
      </c>
      <c r="D265" s="208" t="s">
        <v>160</v>
      </c>
      <c r="E265" s="209" t="s">
        <v>2909</v>
      </c>
      <c r="F265" s="210" t="s">
        <v>2910</v>
      </c>
      <c r="G265" s="211" t="s">
        <v>387</v>
      </c>
      <c r="H265" s="212">
        <v>22</v>
      </c>
      <c r="I265" s="213"/>
      <c r="J265" s="214">
        <f>ROUND(I265*H265,2)</f>
        <v>0</v>
      </c>
      <c r="K265" s="210" t="s">
        <v>2666</v>
      </c>
      <c r="L265" s="47"/>
      <c r="M265" s="215" t="s">
        <v>19</v>
      </c>
      <c r="N265" s="216" t="s">
        <v>45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290</v>
      </c>
      <c r="AT265" s="219" t="s">
        <v>160</v>
      </c>
      <c r="AU265" s="219" t="s">
        <v>82</v>
      </c>
      <c r="AY265" s="20" t="s">
        <v>158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82</v>
      </c>
      <c r="BK265" s="220">
        <f>ROUND(I265*H265,2)</f>
        <v>0</v>
      </c>
      <c r="BL265" s="20" t="s">
        <v>290</v>
      </c>
      <c r="BM265" s="219" t="s">
        <v>2911</v>
      </c>
    </row>
    <row r="266" s="2" customFormat="1">
      <c r="A266" s="41"/>
      <c r="B266" s="42"/>
      <c r="C266" s="43"/>
      <c r="D266" s="221" t="s">
        <v>167</v>
      </c>
      <c r="E266" s="43"/>
      <c r="F266" s="222" t="s">
        <v>2910</v>
      </c>
      <c r="G266" s="43"/>
      <c r="H266" s="43"/>
      <c r="I266" s="223"/>
      <c r="J266" s="43"/>
      <c r="K266" s="43"/>
      <c r="L266" s="47"/>
      <c r="M266" s="224"/>
      <c r="N266" s="22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167</v>
      </c>
      <c r="AU266" s="20" t="s">
        <v>82</v>
      </c>
    </row>
    <row r="267" s="2" customFormat="1" ht="16.5" customHeight="1">
      <c r="A267" s="41"/>
      <c r="B267" s="42"/>
      <c r="C267" s="208" t="s">
        <v>902</v>
      </c>
      <c r="D267" s="208" t="s">
        <v>160</v>
      </c>
      <c r="E267" s="209" t="s">
        <v>2912</v>
      </c>
      <c r="F267" s="210" t="s">
        <v>2913</v>
      </c>
      <c r="G267" s="211" t="s">
        <v>316</v>
      </c>
      <c r="H267" s="212">
        <v>267</v>
      </c>
      <c r="I267" s="213"/>
      <c r="J267" s="214">
        <f>ROUND(I267*H267,2)</f>
        <v>0</v>
      </c>
      <c r="K267" s="210" t="s">
        <v>2666</v>
      </c>
      <c r="L267" s="47"/>
      <c r="M267" s="215" t="s">
        <v>19</v>
      </c>
      <c r="N267" s="216" t="s">
        <v>45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290</v>
      </c>
      <c r="AT267" s="219" t="s">
        <v>160</v>
      </c>
      <c r="AU267" s="219" t="s">
        <v>82</v>
      </c>
      <c r="AY267" s="20" t="s">
        <v>158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82</v>
      </c>
      <c r="BK267" s="220">
        <f>ROUND(I267*H267,2)</f>
        <v>0</v>
      </c>
      <c r="BL267" s="20" t="s">
        <v>290</v>
      </c>
      <c r="BM267" s="219" t="s">
        <v>2914</v>
      </c>
    </row>
    <row r="268" s="2" customFormat="1">
      <c r="A268" s="41"/>
      <c r="B268" s="42"/>
      <c r="C268" s="43"/>
      <c r="D268" s="221" t="s">
        <v>167</v>
      </c>
      <c r="E268" s="43"/>
      <c r="F268" s="222" t="s">
        <v>2913</v>
      </c>
      <c r="G268" s="43"/>
      <c r="H268" s="43"/>
      <c r="I268" s="223"/>
      <c r="J268" s="43"/>
      <c r="K268" s="43"/>
      <c r="L268" s="47"/>
      <c r="M268" s="224"/>
      <c r="N268" s="22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167</v>
      </c>
      <c r="AU268" s="20" t="s">
        <v>82</v>
      </c>
    </row>
    <row r="269" s="14" customFormat="1">
      <c r="A269" s="14"/>
      <c r="B269" s="238"/>
      <c r="C269" s="239"/>
      <c r="D269" s="221" t="s">
        <v>170</v>
      </c>
      <c r="E269" s="240" t="s">
        <v>19</v>
      </c>
      <c r="F269" s="241" t="s">
        <v>2915</v>
      </c>
      <c r="G269" s="239"/>
      <c r="H269" s="242">
        <v>241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170</v>
      </c>
      <c r="AU269" s="248" t="s">
        <v>82</v>
      </c>
      <c r="AV269" s="14" t="s">
        <v>84</v>
      </c>
      <c r="AW269" s="14" t="s">
        <v>35</v>
      </c>
      <c r="AX269" s="14" t="s">
        <v>74</v>
      </c>
      <c r="AY269" s="248" t="s">
        <v>158</v>
      </c>
    </row>
    <row r="270" s="14" customFormat="1">
      <c r="A270" s="14"/>
      <c r="B270" s="238"/>
      <c r="C270" s="239"/>
      <c r="D270" s="221" t="s">
        <v>170</v>
      </c>
      <c r="E270" s="240" t="s">
        <v>19</v>
      </c>
      <c r="F270" s="241" t="s">
        <v>2916</v>
      </c>
      <c r="G270" s="239"/>
      <c r="H270" s="242">
        <v>26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170</v>
      </c>
      <c r="AU270" s="248" t="s">
        <v>82</v>
      </c>
      <c r="AV270" s="14" t="s">
        <v>84</v>
      </c>
      <c r="AW270" s="14" t="s">
        <v>35</v>
      </c>
      <c r="AX270" s="14" t="s">
        <v>74</v>
      </c>
      <c r="AY270" s="248" t="s">
        <v>158</v>
      </c>
    </row>
    <row r="271" s="15" customFormat="1">
      <c r="A271" s="15"/>
      <c r="B271" s="249"/>
      <c r="C271" s="250"/>
      <c r="D271" s="221" t="s">
        <v>170</v>
      </c>
      <c r="E271" s="251" t="s">
        <v>19</v>
      </c>
      <c r="F271" s="252" t="s">
        <v>175</v>
      </c>
      <c r="G271" s="250"/>
      <c r="H271" s="253">
        <v>267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9" t="s">
        <v>170</v>
      </c>
      <c r="AU271" s="259" t="s">
        <v>82</v>
      </c>
      <c r="AV271" s="15" t="s">
        <v>165</v>
      </c>
      <c r="AW271" s="15" t="s">
        <v>35</v>
      </c>
      <c r="AX271" s="15" t="s">
        <v>82</v>
      </c>
      <c r="AY271" s="259" t="s">
        <v>158</v>
      </c>
    </row>
    <row r="272" s="2" customFormat="1" ht="16.5" customHeight="1">
      <c r="A272" s="41"/>
      <c r="B272" s="42"/>
      <c r="C272" s="208" t="s">
        <v>911</v>
      </c>
      <c r="D272" s="208" t="s">
        <v>160</v>
      </c>
      <c r="E272" s="209" t="s">
        <v>2917</v>
      </c>
      <c r="F272" s="210" t="s">
        <v>2918</v>
      </c>
      <c r="G272" s="211" t="s">
        <v>316</v>
      </c>
      <c r="H272" s="212">
        <v>8</v>
      </c>
      <c r="I272" s="213"/>
      <c r="J272" s="214">
        <f>ROUND(I272*H272,2)</f>
        <v>0</v>
      </c>
      <c r="K272" s="210" t="s">
        <v>2666</v>
      </c>
      <c r="L272" s="47"/>
      <c r="M272" s="215" t="s">
        <v>19</v>
      </c>
      <c r="N272" s="216" t="s">
        <v>45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290</v>
      </c>
      <c r="AT272" s="219" t="s">
        <v>160</v>
      </c>
      <c r="AU272" s="219" t="s">
        <v>82</v>
      </c>
      <c r="AY272" s="20" t="s">
        <v>158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82</v>
      </c>
      <c r="BK272" s="220">
        <f>ROUND(I272*H272,2)</f>
        <v>0</v>
      </c>
      <c r="BL272" s="20" t="s">
        <v>290</v>
      </c>
      <c r="BM272" s="219" t="s">
        <v>2919</v>
      </c>
    </row>
    <row r="273" s="2" customFormat="1">
      <c r="A273" s="41"/>
      <c r="B273" s="42"/>
      <c r="C273" s="43"/>
      <c r="D273" s="221" t="s">
        <v>167</v>
      </c>
      <c r="E273" s="43"/>
      <c r="F273" s="222" t="s">
        <v>2918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167</v>
      </c>
      <c r="AU273" s="20" t="s">
        <v>82</v>
      </c>
    </row>
    <row r="274" s="2" customFormat="1" ht="16.5" customHeight="1">
      <c r="A274" s="41"/>
      <c r="B274" s="42"/>
      <c r="C274" s="208" t="s">
        <v>920</v>
      </c>
      <c r="D274" s="208" t="s">
        <v>160</v>
      </c>
      <c r="E274" s="209" t="s">
        <v>2920</v>
      </c>
      <c r="F274" s="210" t="s">
        <v>2921</v>
      </c>
      <c r="G274" s="211" t="s">
        <v>316</v>
      </c>
      <c r="H274" s="212">
        <v>110</v>
      </c>
      <c r="I274" s="213"/>
      <c r="J274" s="214">
        <f>ROUND(I274*H274,2)</f>
        <v>0</v>
      </c>
      <c r="K274" s="210" t="s">
        <v>2666</v>
      </c>
      <c r="L274" s="47"/>
      <c r="M274" s="215" t="s">
        <v>19</v>
      </c>
      <c r="N274" s="216" t="s">
        <v>45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290</v>
      </c>
      <c r="AT274" s="219" t="s">
        <v>160</v>
      </c>
      <c r="AU274" s="219" t="s">
        <v>82</v>
      </c>
      <c r="AY274" s="20" t="s">
        <v>158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82</v>
      </c>
      <c r="BK274" s="220">
        <f>ROUND(I274*H274,2)</f>
        <v>0</v>
      </c>
      <c r="BL274" s="20" t="s">
        <v>290</v>
      </c>
      <c r="BM274" s="219" t="s">
        <v>2922</v>
      </c>
    </row>
    <row r="275" s="2" customFormat="1">
      <c r="A275" s="41"/>
      <c r="B275" s="42"/>
      <c r="C275" s="43"/>
      <c r="D275" s="221" t="s">
        <v>167</v>
      </c>
      <c r="E275" s="43"/>
      <c r="F275" s="222" t="s">
        <v>2921</v>
      </c>
      <c r="G275" s="43"/>
      <c r="H275" s="43"/>
      <c r="I275" s="223"/>
      <c r="J275" s="43"/>
      <c r="K275" s="43"/>
      <c r="L275" s="47"/>
      <c r="M275" s="224"/>
      <c r="N275" s="22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167</v>
      </c>
      <c r="AU275" s="20" t="s">
        <v>82</v>
      </c>
    </row>
    <row r="276" s="14" customFormat="1">
      <c r="A276" s="14"/>
      <c r="B276" s="238"/>
      <c r="C276" s="239"/>
      <c r="D276" s="221" t="s">
        <v>170</v>
      </c>
      <c r="E276" s="240" t="s">
        <v>19</v>
      </c>
      <c r="F276" s="241" t="s">
        <v>2687</v>
      </c>
      <c r="G276" s="239"/>
      <c r="H276" s="242">
        <v>110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170</v>
      </c>
      <c r="AU276" s="248" t="s">
        <v>82</v>
      </c>
      <c r="AV276" s="14" t="s">
        <v>84</v>
      </c>
      <c r="AW276" s="14" t="s">
        <v>35</v>
      </c>
      <c r="AX276" s="14" t="s">
        <v>74</v>
      </c>
      <c r="AY276" s="248" t="s">
        <v>158</v>
      </c>
    </row>
    <row r="277" s="15" customFormat="1">
      <c r="A277" s="15"/>
      <c r="B277" s="249"/>
      <c r="C277" s="250"/>
      <c r="D277" s="221" t="s">
        <v>170</v>
      </c>
      <c r="E277" s="251" t="s">
        <v>19</v>
      </c>
      <c r="F277" s="252" t="s">
        <v>175</v>
      </c>
      <c r="G277" s="250"/>
      <c r="H277" s="253">
        <v>110</v>
      </c>
      <c r="I277" s="254"/>
      <c r="J277" s="250"/>
      <c r="K277" s="250"/>
      <c r="L277" s="255"/>
      <c r="M277" s="256"/>
      <c r="N277" s="257"/>
      <c r="O277" s="257"/>
      <c r="P277" s="257"/>
      <c r="Q277" s="257"/>
      <c r="R277" s="257"/>
      <c r="S277" s="257"/>
      <c r="T277" s="25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9" t="s">
        <v>170</v>
      </c>
      <c r="AU277" s="259" t="s">
        <v>82</v>
      </c>
      <c r="AV277" s="15" t="s">
        <v>165</v>
      </c>
      <c r="AW277" s="15" t="s">
        <v>35</v>
      </c>
      <c r="AX277" s="15" t="s">
        <v>82</v>
      </c>
      <c r="AY277" s="259" t="s">
        <v>158</v>
      </c>
    </row>
    <row r="278" s="2" customFormat="1" ht="16.5" customHeight="1">
      <c r="A278" s="41"/>
      <c r="B278" s="42"/>
      <c r="C278" s="208" t="s">
        <v>925</v>
      </c>
      <c r="D278" s="208" t="s">
        <v>160</v>
      </c>
      <c r="E278" s="209" t="s">
        <v>2923</v>
      </c>
      <c r="F278" s="210" t="s">
        <v>2924</v>
      </c>
      <c r="G278" s="211" t="s">
        <v>224</v>
      </c>
      <c r="H278" s="212">
        <v>2</v>
      </c>
      <c r="I278" s="213"/>
      <c r="J278" s="214">
        <f>ROUND(I278*H278,2)</f>
        <v>0</v>
      </c>
      <c r="K278" s="210" t="s">
        <v>2666</v>
      </c>
      <c r="L278" s="47"/>
      <c r="M278" s="215" t="s">
        <v>19</v>
      </c>
      <c r="N278" s="216" t="s">
        <v>45</v>
      </c>
      <c r="O278" s="87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290</v>
      </c>
      <c r="AT278" s="219" t="s">
        <v>160</v>
      </c>
      <c r="AU278" s="219" t="s">
        <v>82</v>
      </c>
      <c r="AY278" s="20" t="s">
        <v>158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82</v>
      </c>
      <c r="BK278" s="220">
        <f>ROUND(I278*H278,2)</f>
        <v>0</v>
      </c>
      <c r="BL278" s="20" t="s">
        <v>290</v>
      </c>
      <c r="BM278" s="219" t="s">
        <v>2925</v>
      </c>
    </row>
    <row r="279" s="2" customFormat="1">
      <c r="A279" s="41"/>
      <c r="B279" s="42"/>
      <c r="C279" s="43"/>
      <c r="D279" s="221" t="s">
        <v>167</v>
      </c>
      <c r="E279" s="43"/>
      <c r="F279" s="222" t="s">
        <v>2924</v>
      </c>
      <c r="G279" s="43"/>
      <c r="H279" s="43"/>
      <c r="I279" s="223"/>
      <c r="J279" s="43"/>
      <c r="K279" s="43"/>
      <c r="L279" s="47"/>
      <c r="M279" s="224"/>
      <c r="N279" s="22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167</v>
      </c>
      <c r="AU279" s="20" t="s">
        <v>82</v>
      </c>
    </row>
    <row r="280" s="12" customFormat="1" ht="25.92" customHeight="1">
      <c r="A280" s="12"/>
      <c r="B280" s="192"/>
      <c r="C280" s="193"/>
      <c r="D280" s="194" t="s">
        <v>73</v>
      </c>
      <c r="E280" s="195" t="s">
        <v>2926</v>
      </c>
      <c r="F280" s="195" t="s">
        <v>2927</v>
      </c>
      <c r="G280" s="193"/>
      <c r="H280" s="193"/>
      <c r="I280" s="196"/>
      <c r="J280" s="197">
        <f>BK280</f>
        <v>0</v>
      </c>
      <c r="K280" s="193"/>
      <c r="L280" s="198"/>
      <c r="M280" s="199"/>
      <c r="N280" s="200"/>
      <c r="O280" s="200"/>
      <c r="P280" s="201">
        <f>SUM(P281:P350)</f>
        <v>0</v>
      </c>
      <c r="Q280" s="200"/>
      <c r="R280" s="201">
        <f>SUM(R281:R350)</f>
        <v>0</v>
      </c>
      <c r="S280" s="200"/>
      <c r="T280" s="202">
        <f>SUM(T281:T350)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3" t="s">
        <v>84</v>
      </c>
      <c r="AT280" s="204" t="s">
        <v>73</v>
      </c>
      <c r="AU280" s="204" t="s">
        <v>74</v>
      </c>
      <c r="AY280" s="203" t="s">
        <v>158</v>
      </c>
      <c r="BK280" s="205">
        <f>SUM(BK281:BK350)</f>
        <v>0</v>
      </c>
    </row>
    <row r="281" s="2" customFormat="1" ht="16.5" customHeight="1">
      <c r="A281" s="41"/>
      <c r="B281" s="42"/>
      <c r="C281" s="208" t="s">
        <v>931</v>
      </c>
      <c r="D281" s="208" t="s">
        <v>160</v>
      </c>
      <c r="E281" s="209" t="s">
        <v>2928</v>
      </c>
      <c r="F281" s="210" t="s">
        <v>2929</v>
      </c>
      <c r="G281" s="211" t="s">
        <v>387</v>
      </c>
      <c r="H281" s="212">
        <v>16</v>
      </c>
      <c r="I281" s="213"/>
      <c r="J281" s="214">
        <f>ROUND(I281*H281,2)</f>
        <v>0</v>
      </c>
      <c r="K281" s="210" t="s">
        <v>2666</v>
      </c>
      <c r="L281" s="47"/>
      <c r="M281" s="215" t="s">
        <v>19</v>
      </c>
      <c r="N281" s="216" t="s">
        <v>45</v>
      </c>
      <c r="O281" s="87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290</v>
      </c>
      <c r="AT281" s="219" t="s">
        <v>160</v>
      </c>
      <c r="AU281" s="219" t="s">
        <v>82</v>
      </c>
      <c r="AY281" s="20" t="s">
        <v>158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82</v>
      </c>
      <c r="BK281" s="220">
        <f>ROUND(I281*H281,2)</f>
        <v>0</v>
      </c>
      <c r="BL281" s="20" t="s">
        <v>290</v>
      </c>
      <c r="BM281" s="219" t="s">
        <v>2930</v>
      </c>
    </row>
    <row r="282" s="2" customFormat="1">
      <c r="A282" s="41"/>
      <c r="B282" s="42"/>
      <c r="C282" s="43"/>
      <c r="D282" s="221" t="s">
        <v>167</v>
      </c>
      <c r="E282" s="43"/>
      <c r="F282" s="222" t="s">
        <v>2929</v>
      </c>
      <c r="G282" s="43"/>
      <c r="H282" s="43"/>
      <c r="I282" s="223"/>
      <c r="J282" s="43"/>
      <c r="K282" s="43"/>
      <c r="L282" s="47"/>
      <c r="M282" s="224"/>
      <c r="N282" s="22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167</v>
      </c>
      <c r="AU282" s="20" t="s">
        <v>82</v>
      </c>
    </row>
    <row r="283" s="2" customFormat="1" ht="16.5" customHeight="1">
      <c r="A283" s="41"/>
      <c r="B283" s="42"/>
      <c r="C283" s="208" t="s">
        <v>936</v>
      </c>
      <c r="D283" s="208" t="s">
        <v>160</v>
      </c>
      <c r="E283" s="209" t="s">
        <v>2931</v>
      </c>
      <c r="F283" s="210" t="s">
        <v>2932</v>
      </c>
      <c r="G283" s="211" t="s">
        <v>387</v>
      </c>
      <c r="H283" s="212">
        <v>1</v>
      </c>
      <c r="I283" s="213"/>
      <c r="J283" s="214">
        <f>ROUND(I283*H283,2)</f>
        <v>0</v>
      </c>
      <c r="K283" s="210" t="s">
        <v>2666</v>
      </c>
      <c r="L283" s="47"/>
      <c r="M283" s="215" t="s">
        <v>19</v>
      </c>
      <c r="N283" s="216" t="s">
        <v>45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290</v>
      </c>
      <c r="AT283" s="219" t="s">
        <v>160</v>
      </c>
      <c r="AU283" s="219" t="s">
        <v>82</v>
      </c>
      <c r="AY283" s="20" t="s">
        <v>158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82</v>
      </c>
      <c r="BK283" s="220">
        <f>ROUND(I283*H283,2)</f>
        <v>0</v>
      </c>
      <c r="BL283" s="20" t="s">
        <v>290</v>
      </c>
      <c r="BM283" s="219" t="s">
        <v>2933</v>
      </c>
    </row>
    <row r="284" s="2" customFormat="1">
      <c r="A284" s="41"/>
      <c r="B284" s="42"/>
      <c r="C284" s="43"/>
      <c r="D284" s="221" t="s">
        <v>167</v>
      </c>
      <c r="E284" s="43"/>
      <c r="F284" s="222" t="s">
        <v>2932</v>
      </c>
      <c r="G284" s="43"/>
      <c r="H284" s="43"/>
      <c r="I284" s="223"/>
      <c r="J284" s="43"/>
      <c r="K284" s="43"/>
      <c r="L284" s="47"/>
      <c r="M284" s="224"/>
      <c r="N284" s="22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167</v>
      </c>
      <c r="AU284" s="20" t="s">
        <v>82</v>
      </c>
    </row>
    <row r="285" s="2" customFormat="1" ht="16.5" customHeight="1">
      <c r="A285" s="41"/>
      <c r="B285" s="42"/>
      <c r="C285" s="208" t="s">
        <v>941</v>
      </c>
      <c r="D285" s="208" t="s">
        <v>160</v>
      </c>
      <c r="E285" s="209" t="s">
        <v>2934</v>
      </c>
      <c r="F285" s="210" t="s">
        <v>2935</v>
      </c>
      <c r="G285" s="211" t="s">
        <v>387</v>
      </c>
      <c r="H285" s="212">
        <v>38</v>
      </c>
      <c r="I285" s="213"/>
      <c r="J285" s="214">
        <f>ROUND(I285*H285,2)</f>
        <v>0</v>
      </c>
      <c r="K285" s="210" t="s">
        <v>2666</v>
      </c>
      <c r="L285" s="47"/>
      <c r="M285" s="215" t="s">
        <v>19</v>
      </c>
      <c r="N285" s="216" t="s">
        <v>45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290</v>
      </c>
      <c r="AT285" s="219" t="s">
        <v>160</v>
      </c>
      <c r="AU285" s="219" t="s">
        <v>82</v>
      </c>
      <c r="AY285" s="20" t="s">
        <v>158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82</v>
      </c>
      <c r="BK285" s="220">
        <f>ROUND(I285*H285,2)</f>
        <v>0</v>
      </c>
      <c r="BL285" s="20" t="s">
        <v>290</v>
      </c>
      <c r="BM285" s="219" t="s">
        <v>2936</v>
      </c>
    </row>
    <row r="286" s="2" customFormat="1">
      <c r="A286" s="41"/>
      <c r="B286" s="42"/>
      <c r="C286" s="43"/>
      <c r="D286" s="221" t="s">
        <v>167</v>
      </c>
      <c r="E286" s="43"/>
      <c r="F286" s="222" t="s">
        <v>2935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167</v>
      </c>
      <c r="AU286" s="20" t="s">
        <v>82</v>
      </c>
    </row>
    <row r="287" s="2" customFormat="1" ht="16.5" customHeight="1">
      <c r="A287" s="41"/>
      <c r="B287" s="42"/>
      <c r="C287" s="208" t="s">
        <v>947</v>
      </c>
      <c r="D287" s="208" t="s">
        <v>160</v>
      </c>
      <c r="E287" s="209" t="s">
        <v>2937</v>
      </c>
      <c r="F287" s="210" t="s">
        <v>2938</v>
      </c>
      <c r="G287" s="211" t="s">
        <v>387</v>
      </c>
      <c r="H287" s="212">
        <v>12</v>
      </c>
      <c r="I287" s="213"/>
      <c r="J287" s="214">
        <f>ROUND(I287*H287,2)</f>
        <v>0</v>
      </c>
      <c r="K287" s="210" t="s">
        <v>2666</v>
      </c>
      <c r="L287" s="47"/>
      <c r="M287" s="215" t="s">
        <v>19</v>
      </c>
      <c r="N287" s="216" t="s">
        <v>45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290</v>
      </c>
      <c r="AT287" s="219" t="s">
        <v>160</v>
      </c>
      <c r="AU287" s="219" t="s">
        <v>82</v>
      </c>
      <c r="AY287" s="20" t="s">
        <v>158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82</v>
      </c>
      <c r="BK287" s="220">
        <f>ROUND(I287*H287,2)</f>
        <v>0</v>
      </c>
      <c r="BL287" s="20" t="s">
        <v>290</v>
      </c>
      <c r="BM287" s="219" t="s">
        <v>2939</v>
      </c>
    </row>
    <row r="288" s="2" customFormat="1">
      <c r="A288" s="41"/>
      <c r="B288" s="42"/>
      <c r="C288" s="43"/>
      <c r="D288" s="221" t="s">
        <v>167</v>
      </c>
      <c r="E288" s="43"/>
      <c r="F288" s="222" t="s">
        <v>2938</v>
      </c>
      <c r="G288" s="43"/>
      <c r="H288" s="43"/>
      <c r="I288" s="223"/>
      <c r="J288" s="43"/>
      <c r="K288" s="43"/>
      <c r="L288" s="47"/>
      <c r="M288" s="224"/>
      <c r="N288" s="22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167</v>
      </c>
      <c r="AU288" s="20" t="s">
        <v>82</v>
      </c>
    </row>
    <row r="289" s="2" customFormat="1" ht="16.5" customHeight="1">
      <c r="A289" s="41"/>
      <c r="B289" s="42"/>
      <c r="C289" s="208" t="s">
        <v>952</v>
      </c>
      <c r="D289" s="208" t="s">
        <v>160</v>
      </c>
      <c r="E289" s="209" t="s">
        <v>2940</v>
      </c>
      <c r="F289" s="210" t="s">
        <v>2941</v>
      </c>
      <c r="G289" s="211" t="s">
        <v>387</v>
      </c>
      <c r="H289" s="212">
        <v>1</v>
      </c>
      <c r="I289" s="213"/>
      <c r="J289" s="214">
        <f>ROUND(I289*H289,2)</f>
        <v>0</v>
      </c>
      <c r="K289" s="210" t="s">
        <v>2666</v>
      </c>
      <c r="L289" s="47"/>
      <c r="M289" s="215" t="s">
        <v>19</v>
      </c>
      <c r="N289" s="216" t="s">
        <v>45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290</v>
      </c>
      <c r="AT289" s="219" t="s">
        <v>160</v>
      </c>
      <c r="AU289" s="219" t="s">
        <v>82</v>
      </c>
      <c r="AY289" s="20" t="s">
        <v>158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82</v>
      </c>
      <c r="BK289" s="220">
        <f>ROUND(I289*H289,2)</f>
        <v>0</v>
      </c>
      <c r="BL289" s="20" t="s">
        <v>290</v>
      </c>
      <c r="BM289" s="219" t="s">
        <v>2942</v>
      </c>
    </row>
    <row r="290" s="2" customFormat="1">
      <c r="A290" s="41"/>
      <c r="B290" s="42"/>
      <c r="C290" s="43"/>
      <c r="D290" s="221" t="s">
        <v>167</v>
      </c>
      <c r="E290" s="43"/>
      <c r="F290" s="222" t="s">
        <v>2941</v>
      </c>
      <c r="G290" s="43"/>
      <c r="H290" s="43"/>
      <c r="I290" s="223"/>
      <c r="J290" s="43"/>
      <c r="K290" s="43"/>
      <c r="L290" s="47"/>
      <c r="M290" s="224"/>
      <c r="N290" s="22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167</v>
      </c>
      <c r="AU290" s="20" t="s">
        <v>82</v>
      </c>
    </row>
    <row r="291" s="2" customFormat="1" ht="16.5" customHeight="1">
      <c r="A291" s="41"/>
      <c r="B291" s="42"/>
      <c r="C291" s="208" t="s">
        <v>957</v>
      </c>
      <c r="D291" s="208" t="s">
        <v>160</v>
      </c>
      <c r="E291" s="209" t="s">
        <v>2943</v>
      </c>
      <c r="F291" s="210" t="s">
        <v>2944</v>
      </c>
      <c r="G291" s="211" t="s">
        <v>387</v>
      </c>
      <c r="H291" s="212">
        <v>1</v>
      </c>
      <c r="I291" s="213"/>
      <c r="J291" s="214">
        <f>ROUND(I291*H291,2)</f>
        <v>0</v>
      </c>
      <c r="K291" s="210" t="s">
        <v>2666</v>
      </c>
      <c r="L291" s="47"/>
      <c r="M291" s="215" t="s">
        <v>19</v>
      </c>
      <c r="N291" s="216" t="s">
        <v>45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290</v>
      </c>
      <c r="AT291" s="219" t="s">
        <v>160</v>
      </c>
      <c r="AU291" s="219" t="s">
        <v>82</v>
      </c>
      <c r="AY291" s="20" t="s">
        <v>158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82</v>
      </c>
      <c r="BK291" s="220">
        <f>ROUND(I291*H291,2)</f>
        <v>0</v>
      </c>
      <c r="BL291" s="20" t="s">
        <v>290</v>
      </c>
      <c r="BM291" s="219" t="s">
        <v>2945</v>
      </c>
    </row>
    <row r="292" s="2" customFormat="1">
      <c r="A292" s="41"/>
      <c r="B292" s="42"/>
      <c r="C292" s="43"/>
      <c r="D292" s="221" t="s">
        <v>167</v>
      </c>
      <c r="E292" s="43"/>
      <c r="F292" s="222" t="s">
        <v>2944</v>
      </c>
      <c r="G292" s="43"/>
      <c r="H292" s="43"/>
      <c r="I292" s="223"/>
      <c r="J292" s="43"/>
      <c r="K292" s="43"/>
      <c r="L292" s="47"/>
      <c r="M292" s="224"/>
      <c r="N292" s="22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167</v>
      </c>
      <c r="AU292" s="20" t="s">
        <v>82</v>
      </c>
    </row>
    <row r="293" s="2" customFormat="1" ht="16.5" customHeight="1">
      <c r="A293" s="41"/>
      <c r="B293" s="42"/>
      <c r="C293" s="208" t="s">
        <v>962</v>
      </c>
      <c r="D293" s="208" t="s">
        <v>160</v>
      </c>
      <c r="E293" s="209" t="s">
        <v>2946</v>
      </c>
      <c r="F293" s="210" t="s">
        <v>2947</v>
      </c>
      <c r="G293" s="211" t="s">
        <v>387</v>
      </c>
      <c r="H293" s="212">
        <v>1</v>
      </c>
      <c r="I293" s="213"/>
      <c r="J293" s="214">
        <f>ROUND(I293*H293,2)</f>
        <v>0</v>
      </c>
      <c r="K293" s="210" t="s">
        <v>2666</v>
      </c>
      <c r="L293" s="47"/>
      <c r="M293" s="215" t="s">
        <v>19</v>
      </c>
      <c r="N293" s="216" t="s">
        <v>45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290</v>
      </c>
      <c r="AT293" s="219" t="s">
        <v>160</v>
      </c>
      <c r="AU293" s="219" t="s">
        <v>82</v>
      </c>
      <c r="AY293" s="20" t="s">
        <v>158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82</v>
      </c>
      <c r="BK293" s="220">
        <f>ROUND(I293*H293,2)</f>
        <v>0</v>
      </c>
      <c r="BL293" s="20" t="s">
        <v>290</v>
      </c>
      <c r="BM293" s="219" t="s">
        <v>2948</v>
      </c>
    </row>
    <row r="294" s="2" customFormat="1">
      <c r="A294" s="41"/>
      <c r="B294" s="42"/>
      <c r="C294" s="43"/>
      <c r="D294" s="221" t="s">
        <v>167</v>
      </c>
      <c r="E294" s="43"/>
      <c r="F294" s="222" t="s">
        <v>2947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167</v>
      </c>
      <c r="AU294" s="20" t="s">
        <v>82</v>
      </c>
    </row>
    <row r="295" s="2" customFormat="1" ht="16.5" customHeight="1">
      <c r="A295" s="41"/>
      <c r="B295" s="42"/>
      <c r="C295" s="208" t="s">
        <v>969</v>
      </c>
      <c r="D295" s="208" t="s">
        <v>160</v>
      </c>
      <c r="E295" s="209" t="s">
        <v>2949</v>
      </c>
      <c r="F295" s="210" t="s">
        <v>2950</v>
      </c>
      <c r="G295" s="211" t="s">
        <v>387</v>
      </c>
      <c r="H295" s="212">
        <v>2</v>
      </c>
      <c r="I295" s="213"/>
      <c r="J295" s="214">
        <f>ROUND(I295*H295,2)</f>
        <v>0</v>
      </c>
      <c r="K295" s="210" t="s">
        <v>2666</v>
      </c>
      <c r="L295" s="47"/>
      <c r="M295" s="215" t="s">
        <v>19</v>
      </c>
      <c r="N295" s="216" t="s">
        <v>45</v>
      </c>
      <c r="O295" s="87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290</v>
      </c>
      <c r="AT295" s="219" t="s">
        <v>160</v>
      </c>
      <c r="AU295" s="219" t="s">
        <v>82</v>
      </c>
      <c r="AY295" s="20" t="s">
        <v>158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82</v>
      </c>
      <c r="BK295" s="220">
        <f>ROUND(I295*H295,2)</f>
        <v>0</v>
      </c>
      <c r="BL295" s="20" t="s">
        <v>290</v>
      </c>
      <c r="BM295" s="219" t="s">
        <v>2951</v>
      </c>
    </row>
    <row r="296" s="2" customFormat="1">
      <c r="A296" s="41"/>
      <c r="B296" s="42"/>
      <c r="C296" s="43"/>
      <c r="D296" s="221" t="s">
        <v>167</v>
      </c>
      <c r="E296" s="43"/>
      <c r="F296" s="222" t="s">
        <v>2950</v>
      </c>
      <c r="G296" s="43"/>
      <c r="H296" s="43"/>
      <c r="I296" s="223"/>
      <c r="J296" s="43"/>
      <c r="K296" s="43"/>
      <c r="L296" s="47"/>
      <c r="M296" s="224"/>
      <c r="N296" s="225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167</v>
      </c>
      <c r="AU296" s="20" t="s">
        <v>82</v>
      </c>
    </row>
    <row r="297" s="2" customFormat="1" ht="16.5" customHeight="1">
      <c r="A297" s="41"/>
      <c r="B297" s="42"/>
      <c r="C297" s="208" t="s">
        <v>976</v>
      </c>
      <c r="D297" s="208" t="s">
        <v>160</v>
      </c>
      <c r="E297" s="209" t="s">
        <v>2952</v>
      </c>
      <c r="F297" s="210" t="s">
        <v>2953</v>
      </c>
      <c r="G297" s="211" t="s">
        <v>387</v>
      </c>
      <c r="H297" s="212">
        <v>4</v>
      </c>
      <c r="I297" s="213"/>
      <c r="J297" s="214">
        <f>ROUND(I297*H297,2)</f>
        <v>0</v>
      </c>
      <c r="K297" s="210" t="s">
        <v>2666</v>
      </c>
      <c r="L297" s="47"/>
      <c r="M297" s="215" t="s">
        <v>19</v>
      </c>
      <c r="N297" s="216" t="s">
        <v>45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290</v>
      </c>
      <c r="AT297" s="219" t="s">
        <v>160</v>
      </c>
      <c r="AU297" s="219" t="s">
        <v>82</v>
      </c>
      <c r="AY297" s="20" t="s">
        <v>158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82</v>
      </c>
      <c r="BK297" s="220">
        <f>ROUND(I297*H297,2)</f>
        <v>0</v>
      </c>
      <c r="BL297" s="20" t="s">
        <v>290</v>
      </c>
      <c r="BM297" s="219" t="s">
        <v>2954</v>
      </c>
    </row>
    <row r="298" s="2" customFormat="1">
      <c r="A298" s="41"/>
      <c r="B298" s="42"/>
      <c r="C298" s="43"/>
      <c r="D298" s="221" t="s">
        <v>167</v>
      </c>
      <c r="E298" s="43"/>
      <c r="F298" s="222" t="s">
        <v>2953</v>
      </c>
      <c r="G298" s="43"/>
      <c r="H298" s="43"/>
      <c r="I298" s="223"/>
      <c r="J298" s="43"/>
      <c r="K298" s="43"/>
      <c r="L298" s="47"/>
      <c r="M298" s="224"/>
      <c r="N298" s="22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167</v>
      </c>
      <c r="AU298" s="20" t="s">
        <v>82</v>
      </c>
    </row>
    <row r="299" s="2" customFormat="1" ht="16.5" customHeight="1">
      <c r="A299" s="41"/>
      <c r="B299" s="42"/>
      <c r="C299" s="208" t="s">
        <v>982</v>
      </c>
      <c r="D299" s="208" t="s">
        <v>160</v>
      </c>
      <c r="E299" s="209" t="s">
        <v>2955</v>
      </c>
      <c r="F299" s="210" t="s">
        <v>2956</v>
      </c>
      <c r="G299" s="211" t="s">
        <v>387</v>
      </c>
      <c r="H299" s="212">
        <v>1</v>
      </c>
      <c r="I299" s="213"/>
      <c r="J299" s="214">
        <f>ROUND(I299*H299,2)</f>
        <v>0</v>
      </c>
      <c r="K299" s="210" t="s">
        <v>2666</v>
      </c>
      <c r="L299" s="47"/>
      <c r="M299" s="215" t="s">
        <v>19</v>
      </c>
      <c r="N299" s="216" t="s">
        <v>45</v>
      </c>
      <c r="O299" s="87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290</v>
      </c>
      <c r="AT299" s="219" t="s">
        <v>160</v>
      </c>
      <c r="AU299" s="219" t="s">
        <v>82</v>
      </c>
      <c r="AY299" s="20" t="s">
        <v>158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82</v>
      </c>
      <c r="BK299" s="220">
        <f>ROUND(I299*H299,2)</f>
        <v>0</v>
      </c>
      <c r="BL299" s="20" t="s">
        <v>290</v>
      </c>
      <c r="BM299" s="219" t="s">
        <v>2957</v>
      </c>
    </row>
    <row r="300" s="2" customFormat="1">
      <c r="A300" s="41"/>
      <c r="B300" s="42"/>
      <c r="C300" s="43"/>
      <c r="D300" s="221" t="s">
        <v>167</v>
      </c>
      <c r="E300" s="43"/>
      <c r="F300" s="222" t="s">
        <v>2956</v>
      </c>
      <c r="G300" s="43"/>
      <c r="H300" s="43"/>
      <c r="I300" s="223"/>
      <c r="J300" s="43"/>
      <c r="K300" s="43"/>
      <c r="L300" s="47"/>
      <c r="M300" s="224"/>
      <c r="N300" s="22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167</v>
      </c>
      <c r="AU300" s="20" t="s">
        <v>82</v>
      </c>
    </row>
    <row r="301" s="2" customFormat="1" ht="16.5" customHeight="1">
      <c r="A301" s="41"/>
      <c r="B301" s="42"/>
      <c r="C301" s="208" t="s">
        <v>987</v>
      </c>
      <c r="D301" s="208" t="s">
        <v>160</v>
      </c>
      <c r="E301" s="209" t="s">
        <v>2958</v>
      </c>
      <c r="F301" s="210" t="s">
        <v>2959</v>
      </c>
      <c r="G301" s="211" t="s">
        <v>387</v>
      </c>
      <c r="H301" s="212">
        <v>1</v>
      </c>
      <c r="I301" s="213"/>
      <c r="J301" s="214">
        <f>ROUND(I301*H301,2)</f>
        <v>0</v>
      </c>
      <c r="K301" s="210" t="s">
        <v>2666</v>
      </c>
      <c r="L301" s="47"/>
      <c r="M301" s="215" t="s">
        <v>19</v>
      </c>
      <c r="N301" s="216" t="s">
        <v>45</v>
      </c>
      <c r="O301" s="87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9" t="s">
        <v>290</v>
      </c>
      <c r="AT301" s="219" t="s">
        <v>160</v>
      </c>
      <c r="AU301" s="219" t="s">
        <v>82</v>
      </c>
      <c r="AY301" s="20" t="s">
        <v>158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82</v>
      </c>
      <c r="BK301" s="220">
        <f>ROUND(I301*H301,2)</f>
        <v>0</v>
      </c>
      <c r="BL301" s="20" t="s">
        <v>290</v>
      </c>
      <c r="BM301" s="219" t="s">
        <v>2960</v>
      </c>
    </row>
    <row r="302" s="2" customFormat="1">
      <c r="A302" s="41"/>
      <c r="B302" s="42"/>
      <c r="C302" s="43"/>
      <c r="D302" s="221" t="s">
        <v>167</v>
      </c>
      <c r="E302" s="43"/>
      <c r="F302" s="222" t="s">
        <v>2959</v>
      </c>
      <c r="G302" s="43"/>
      <c r="H302" s="43"/>
      <c r="I302" s="223"/>
      <c r="J302" s="43"/>
      <c r="K302" s="43"/>
      <c r="L302" s="47"/>
      <c r="M302" s="224"/>
      <c r="N302" s="225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167</v>
      </c>
      <c r="AU302" s="20" t="s">
        <v>82</v>
      </c>
    </row>
    <row r="303" s="2" customFormat="1" ht="16.5" customHeight="1">
      <c r="A303" s="41"/>
      <c r="B303" s="42"/>
      <c r="C303" s="208" t="s">
        <v>992</v>
      </c>
      <c r="D303" s="208" t="s">
        <v>160</v>
      </c>
      <c r="E303" s="209" t="s">
        <v>2961</v>
      </c>
      <c r="F303" s="210" t="s">
        <v>2962</v>
      </c>
      <c r="G303" s="211" t="s">
        <v>387</v>
      </c>
      <c r="H303" s="212">
        <v>2</v>
      </c>
      <c r="I303" s="213"/>
      <c r="J303" s="214">
        <f>ROUND(I303*H303,2)</f>
        <v>0</v>
      </c>
      <c r="K303" s="210" t="s">
        <v>2666</v>
      </c>
      <c r="L303" s="47"/>
      <c r="M303" s="215" t="s">
        <v>19</v>
      </c>
      <c r="N303" s="216" t="s">
        <v>45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290</v>
      </c>
      <c r="AT303" s="219" t="s">
        <v>160</v>
      </c>
      <c r="AU303" s="219" t="s">
        <v>82</v>
      </c>
      <c r="AY303" s="20" t="s">
        <v>158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82</v>
      </c>
      <c r="BK303" s="220">
        <f>ROUND(I303*H303,2)</f>
        <v>0</v>
      </c>
      <c r="BL303" s="20" t="s">
        <v>290</v>
      </c>
      <c r="BM303" s="219" t="s">
        <v>2963</v>
      </c>
    </row>
    <row r="304" s="2" customFormat="1">
      <c r="A304" s="41"/>
      <c r="B304" s="42"/>
      <c r="C304" s="43"/>
      <c r="D304" s="221" t="s">
        <v>167</v>
      </c>
      <c r="E304" s="43"/>
      <c r="F304" s="222" t="s">
        <v>2962</v>
      </c>
      <c r="G304" s="43"/>
      <c r="H304" s="43"/>
      <c r="I304" s="223"/>
      <c r="J304" s="43"/>
      <c r="K304" s="43"/>
      <c r="L304" s="47"/>
      <c r="M304" s="224"/>
      <c r="N304" s="22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167</v>
      </c>
      <c r="AU304" s="20" t="s">
        <v>82</v>
      </c>
    </row>
    <row r="305" s="2" customFormat="1" ht="16.5" customHeight="1">
      <c r="A305" s="41"/>
      <c r="B305" s="42"/>
      <c r="C305" s="208" t="s">
        <v>997</v>
      </c>
      <c r="D305" s="208" t="s">
        <v>160</v>
      </c>
      <c r="E305" s="209" t="s">
        <v>2964</v>
      </c>
      <c r="F305" s="210" t="s">
        <v>2965</v>
      </c>
      <c r="G305" s="211" t="s">
        <v>387</v>
      </c>
      <c r="H305" s="212">
        <v>2</v>
      </c>
      <c r="I305" s="213"/>
      <c r="J305" s="214">
        <f>ROUND(I305*H305,2)</f>
        <v>0</v>
      </c>
      <c r="K305" s="210" t="s">
        <v>2666</v>
      </c>
      <c r="L305" s="47"/>
      <c r="M305" s="215" t="s">
        <v>19</v>
      </c>
      <c r="N305" s="216" t="s">
        <v>45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290</v>
      </c>
      <c r="AT305" s="219" t="s">
        <v>160</v>
      </c>
      <c r="AU305" s="219" t="s">
        <v>82</v>
      </c>
      <c r="AY305" s="20" t="s">
        <v>158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82</v>
      </c>
      <c r="BK305" s="220">
        <f>ROUND(I305*H305,2)</f>
        <v>0</v>
      </c>
      <c r="BL305" s="20" t="s">
        <v>290</v>
      </c>
      <c r="BM305" s="219" t="s">
        <v>2966</v>
      </c>
    </row>
    <row r="306" s="2" customFormat="1">
      <c r="A306" s="41"/>
      <c r="B306" s="42"/>
      <c r="C306" s="43"/>
      <c r="D306" s="221" t="s">
        <v>167</v>
      </c>
      <c r="E306" s="43"/>
      <c r="F306" s="222" t="s">
        <v>2965</v>
      </c>
      <c r="G306" s="43"/>
      <c r="H306" s="43"/>
      <c r="I306" s="223"/>
      <c r="J306" s="43"/>
      <c r="K306" s="43"/>
      <c r="L306" s="47"/>
      <c r="M306" s="224"/>
      <c r="N306" s="22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167</v>
      </c>
      <c r="AU306" s="20" t="s">
        <v>82</v>
      </c>
    </row>
    <row r="307" s="2" customFormat="1" ht="16.5" customHeight="1">
      <c r="A307" s="41"/>
      <c r="B307" s="42"/>
      <c r="C307" s="208" t="s">
        <v>1005</v>
      </c>
      <c r="D307" s="208" t="s">
        <v>160</v>
      </c>
      <c r="E307" s="209" t="s">
        <v>2967</v>
      </c>
      <c r="F307" s="210" t="s">
        <v>2968</v>
      </c>
      <c r="G307" s="211" t="s">
        <v>387</v>
      </c>
      <c r="H307" s="212">
        <v>2</v>
      </c>
      <c r="I307" s="213"/>
      <c r="J307" s="214">
        <f>ROUND(I307*H307,2)</f>
        <v>0</v>
      </c>
      <c r="K307" s="210" t="s">
        <v>2666</v>
      </c>
      <c r="L307" s="47"/>
      <c r="M307" s="215" t="s">
        <v>19</v>
      </c>
      <c r="N307" s="216" t="s">
        <v>45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290</v>
      </c>
      <c r="AT307" s="219" t="s">
        <v>160</v>
      </c>
      <c r="AU307" s="219" t="s">
        <v>82</v>
      </c>
      <c r="AY307" s="20" t="s">
        <v>158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82</v>
      </c>
      <c r="BK307" s="220">
        <f>ROUND(I307*H307,2)</f>
        <v>0</v>
      </c>
      <c r="BL307" s="20" t="s">
        <v>290</v>
      </c>
      <c r="BM307" s="219" t="s">
        <v>2969</v>
      </c>
    </row>
    <row r="308" s="2" customFormat="1">
      <c r="A308" s="41"/>
      <c r="B308" s="42"/>
      <c r="C308" s="43"/>
      <c r="D308" s="221" t="s">
        <v>167</v>
      </c>
      <c r="E308" s="43"/>
      <c r="F308" s="222" t="s">
        <v>2968</v>
      </c>
      <c r="G308" s="43"/>
      <c r="H308" s="43"/>
      <c r="I308" s="223"/>
      <c r="J308" s="43"/>
      <c r="K308" s="43"/>
      <c r="L308" s="47"/>
      <c r="M308" s="224"/>
      <c r="N308" s="22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167</v>
      </c>
      <c r="AU308" s="20" t="s">
        <v>82</v>
      </c>
    </row>
    <row r="309" s="2" customFormat="1" ht="16.5" customHeight="1">
      <c r="A309" s="41"/>
      <c r="B309" s="42"/>
      <c r="C309" s="208" t="s">
        <v>1011</v>
      </c>
      <c r="D309" s="208" t="s">
        <v>160</v>
      </c>
      <c r="E309" s="209" t="s">
        <v>2970</v>
      </c>
      <c r="F309" s="210" t="s">
        <v>2971</v>
      </c>
      <c r="G309" s="211" t="s">
        <v>387</v>
      </c>
      <c r="H309" s="212">
        <v>3</v>
      </c>
      <c r="I309" s="213"/>
      <c r="J309" s="214">
        <f>ROUND(I309*H309,2)</f>
        <v>0</v>
      </c>
      <c r="K309" s="210" t="s">
        <v>2666</v>
      </c>
      <c r="L309" s="47"/>
      <c r="M309" s="215" t="s">
        <v>19</v>
      </c>
      <c r="N309" s="216" t="s">
        <v>45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290</v>
      </c>
      <c r="AT309" s="219" t="s">
        <v>160</v>
      </c>
      <c r="AU309" s="219" t="s">
        <v>82</v>
      </c>
      <c r="AY309" s="20" t="s">
        <v>158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82</v>
      </c>
      <c r="BK309" s="220">
        <f>ROUND(I309*H309,2)</f>
        <v>0</v>
      </c>
      <c r="BL309" s="20" t="s">
        <v>290</v>
      </c>
      <c r="BM309" s="219" t="s">
        <v>2972</v>
      </c>
    </row>
    <row r="310" s="2" customFormat="1">
      <c r="A310" s="41"/>
      <c r="B310" s="42"/>
      <c r="C310" s="43"/>
      <c r="D310" s="221" t="s">
        <v>167</v>
      </c>
      <c r="E310" s="43"/>
      <c r="F310" s="222" t="s">
        <v>2971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167</v>
      </c>
      <c r="AU310" s="20" t="s">
        <v>82</v>
      </c>
    </row>
    <row r="311" s="2" customFormat="1" ht="16.5" customHeight="1">
      <c r="A311" s="41"/>
      <c r="B311" s="42"/>
      <c r="C311" s="208" t="s">
        <v>1016</v>
      </c>
      <c r="D311" s="208" t="s">
        <v>160</v>
      </c>
      <c r="E311" s="209" t="s">
        <v>2973</v>
      </c>
      <c r="F311" s="210" t="s">
        <v>2974</v>
      </c>
      <c r="G311" s="211" t="s">
        <v>387</v>
      </c>
      <c r="H311" s="212">
        <v>22</v>
      </c>
      <c r="I311" s="213"/>
      <c r="J311" s="214">
        <f>ROUND(I311*H311,2)</f>
        <v>0</v>
      </c>
      <c r="K311" s="210" t="s">
        <v>2666</v>
      </c>
      <c r="L311" s="47"/>
      <c r="M311" s="215" t="s">
        <v>19</v>
      </c>
      <c r="N311" s="216" t="s">
        <v>45</v>
      </c>
      <c r="O311" s="87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290</v>
      </c>
      <c r="AT311" s="219" t="s">
        <v>160</v>
      </c>
      <c r="AU311" s="219" t="s">
        <v>82</v>
      </c>
      <c r="AY311" s="20" t="s">
        <v>158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82</v>
      </c>
      <c r="BK311" s="220">
        <f>ROUND(I311*H311,2)</f>
        <v>0</v>
      </c>
      <c r="BL311" s="20" t="s">
        <v>290</v>
      </c>
      <c r="BM311" s="219" t="s">
        <v>2975</v>
      </c>
    </row>
    <row r="312" s="2" customFormat="1">
      <c r="A312" s="41"/>
      <c r="B312" s="42"/>
      <c r="C312" s="43"/>
      <c r="D312" s="221" t="s">
        <v>167</v>
      </c>
      <c r="E312" s="43"/>
      <c r="F312" s="222" t="s">
        <v>2974</v>
      </c>
      <c r="G312" s="43"/>
      <c r="H312" s="43"/>
      <c r="I312" s="223"/>
      <c r="J312" s="43"/>
      <c r="K312" s="43"/>
      <c r="L312" s="47"/>
      <c r="M312" s="224"/>
      <c r="N312" s="22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167</v>
      </c>
      <c r="AU312" s="20" t="s">
        <v>82</v>
      </c>
    </row>
    <row r="313" s="2" customFormat="1" ht="16.5" customHeight="1">
      <c r="A313" s="41"/>
      <c r="B313" s="42"/>
      <c r="C313" s="208" t="s">
        <v>1021</v>
      </c>
      <c r="D313" s="208" t="s">
        <v>160</v>
      </c>
      <c r="E313" s="209" t="s">
        <v>2976</v>
      </c>
      <c r="F313" s="210" t="s">
        <v>2977</v>
      </c>
      <c r="G313" s="211" t="s">
        <v>387</v>
      </c>
      <c r="H313" s="212">
        <v>1</v>
      </c>
      <c r="I313" s="213"/>
      <c r="J313" s="214">
        <f>ROUND(I313*H313,2)</f>
        <v>0</v>
      </c>
      <c r="K313" s="210" t="s">
        <v>2666</v>
      </c>
      <c r="L313" s="47"/>
      <c r="M313" s="215" t="s">
        <v>19</v>
      </c>
      <c r="N313" s="216" t="s">
        <v>45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290</v>
      </c>
      <c r="AT313" s="219" t="s">
        <v>160</v>
      </c>
      <c r="AU313" s="219" t="s">
        <v>82</v>
      </c>
      <c r="AY313" s="20" t="s">
        <v>158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82</v>
      </c>
      <c r="BK313" s="220">
        <f>ROUND(I313*H313,2)</f>
        <v>0</v>
      </c>
      <c r="BL313" s="20" t="s">
        <v>290</v>
      </c>
      <c r="BM313" s="219" t="s">
        <v>2978</v>
      </c>
    </row>
    <row r="314" s="2" customFormat="1">
      <c r="A314" s="41"/>
      <c r="B314" s="42"/>
      <c r="C314" s="43"/>
      <c r="D314" s="221" t="s">
        <v>167</v>
      </c>
      <c r="E314" s="43"/>
      <c r="F314" s="222" t="s">
        <v>2977</v>
      </c>
      <c r="G314" s="43"/>
      <c r="H314" s="43"/>
      <c r="I314" s="223"/>
      <c r="J314" s="43"/>
      <c r="K314" s="43"/>
      <c r="L314" s="47"/>
      <c r="M314" s="224"/>
      <c r="N314" s="225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167</v>
      </c>
      <c r="AU314" s="20" t="s">
        <v>82</v>
      </c>
    </row>
    <row r="315" s="2" customFormat="1" ht="16.5" customHeight="1">
      <c r="A315" s="41"/>
      <c r="B315" s="42"/>
      <c r="C315" s="208" t="s">
        <v>1028</v>
      </c>
      <c r="D315" s="208" t="s">
        <v>160</v>
      </c>
      <c r="E315" s="209" t="s">
        <v>2979</v>
      </c>
      <c r="F315" s="210" t="s">
        <v>2980</v>
      </c>
      <c r="G315" s="211" t="s">
        <v>387</v>
      </c>
      <c r="H315" s="212">
        <v>4</v>
      </c>
      <c r="I315" s="213"/>
      <c r="J315" s="214">
        <f>ROUND(I315*H315,2)</f>
        <v>0</v>
      </c>
      <c r="K315" s="210" t="s">
        <v>2666</v>
      </c>
      <c r="L315" s="47"/>
      <c r="M315" s="215" t="s">
        <v>19</v>
      </c>
      <c r="N315" s="216" t="s">
        <v>45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290</v>
      </c>
      <c r="AT315" s="219" t="s">
        <v>160</v>
      </c>
      <c r="AU315" s="219" t="s">
        <v>82</v>
      </c>
      <c r="AY315" s="20" t="s">
        <v>158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82</v>
      </c>
      <c r="BK315" s="220">
        <f>ROUND(I315*H315,2)</f>
        <v>0</v>
      </c>
      <c r="BL315" s="20" t="s">
        <v>290</v>
      </c>
      <c r="BM315" s="219" t="s">
        <v>2981</v>
      </c>
    </row>
    <row r="316" s="2" customFormat="1">
      <c r="A316" s="41"/>
      <c r="B316" s="42"/>
      <c r="C316" s="43"/>
      <c r="D316" s="221" t="s">
        <v>167</v>
      </c>
      <c r="E316" s="43"/>
      <c r="F316" s="222" t="s">
        <v>2980</v>
      </c>
      <c r="G316" s="43"/>
      <c r="H316" s="43"/>
      <c r="I316" s="223"/>
      <c r="J316" s="43"/>
      <c r="K316" s="43"/>
      <c r="L316" s="47"/>
      <c r="M316" s="224"/>
      <c r="N316" s="22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167</v>
      </c>
      <c r="AU316" s="20" t="s">
        <v>82</v>
      </c>
    </row>
    <row r="317" s="2" customFormat="1" ht="16.5" customHeight="1">
      <c r="A317" s="41"/>
      <c r="B317" s="42"/>
      <c r="C317" s="208" t="s">
        <v>1033</v>
      </c>
      <c r="D317" s="208" t="s">
        <v>160</v>
      </c>
      <c r="E317" s="209" t="s">
        <v>2982</v>
      </c>
      <c r="F317" s="210" t="s">
        <v>2983</v>
      </c>
      <c r="G317" s="211" t="s">
        <v>387</v>
      </c>
      <c r="H317" s="212">
        <v>29</v>
      </c>
      <c r="I317" s="213"/>
      <c r="J317" s="214">
        <f>ROUND(I317*H317,2)</f>
        <v>0</v>
      </c>
      <c r="K317" s="210" t="s">
        <v>247</v>
      </c>
      <c r="L317" s="47"/>
      <c r="M317" s="215" t="s">
        <v>19</v>
      </c>
      <c r="N317" s="216" t="s">
        <v>45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290</v>
      </c>
      <c r="AT317" s="219" t="s">
        <v>160</v>
      </c>
      <c r="AU317" s="219" t="s">
        <v>82</v>
      </c>
      <c r="AY317" s="20" t="s">
        <v>158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82</v>
      </c>
      <c r="BK317" s="220">
        <f>ROUND(I317*H317,2)</f>
        <v>0</v>
      </c>
      <c r="BL317" s="20" t="s">
        <v>290</v>
      </c>
      <c r="BM317" s="219" t="s">
        <v>2984</v>
      </c>
    </row>
    <row r="318" s="2" customFormat="1">
      <c r="A318" s="41"/>
      <c r="B318" s="42"/>
      <c r="C318" s="43"/>
      <c r="D318" s="221" t="s">
        <v>167</v>
      </c>
      <c r="E318" s="43"/>
      <c r="F318" s="222" t="s">
        <v>2983</v>
      </c>
      <c r="G318" s="43"/>
      <c r="H318" s="43"/>
      <c r="I318" s="223"/>
      <c r="J318" s="43"/>
      <c r="K318" s="43"/>
      <c r="L318" s="47"/>
      <c r="M318" s="224"/>
      <c r="N318" s="225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167</v>
      </c>
      <c r="AU318" s="20" t="s">
        <v>82</v>
      </c>
    </row>
    <row r="319" s="2" customFormat="1" ht="33" customHeight="1">
      <c r="A319" s="41"/>
      <c r="B319" s="42"/>
      <c r="C319" s="272" t="s">
        <v>1038</v>
      </c>
      <c r="D319" s="272" t="s">
        <v>244</v>
      </c>
      <c r="E319" s="273" t="s">
        <v>2985</v>
      </c>
      <c r="F319" s="274" t="s">
        <v>2986</v>
      </c>
      <c r="G319" s="275" t="s">
        <v>387</v>
      </c>
      <c r="H319" s="276">
        <v>1</v>
      </c>
      <c r="I319" s="277"/>
      <c r="J319" s="278">
        <f>ROUND(I319*H319,2)</f>
        <v>0</v>
      </c>
      <c r="K319" s="274" t="s">
        <v>247</v>
      </c>
      <c r="L319" s="279"/>
      <c r="M319" s="280" t="s">
        <v>19</v>
      </c>
      <c r="N319" s="281" t="s">
        <v>45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403</v>
      </c>
      <c r="AT319" s="219" t="s">
        <v>244</v>
      </c>
      <c r="AU319" s="219" t="s">
        <v>82</v>
      </c>
      <c r="AY319" s="20" t="s">
        <v>158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82</v>
      </c>
      <c r="BK319" s="220">
        <f>ROUND(I319*H319,2)</f>
        <v>0</v>
      </c>
      <c r="BL319" s="20" t="s">
        <v>290</v>
      </c>
      <c r="BM319" s="219" t="s">
        <v>2987</v>
      </c>
    </row>
    <row r="320" s="2" customFormat="1">
      <c r="A320" s="41"/>
      <c r="B320" s="42"/>
      <c r="C320" s="43"/>
      <c r="D320" s="221" t="s">
        <v>167</v>
      </c>
      <c r="E320" s="43"/>
      <c r="F320" s="222" t="s">
        <v>2986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167</v>
      </c>
      <c r="AU320" s="20" t="s">
        <v>82</v>
      </c>
    </row>
    <row r="321" s="2" customFormat="1" ht="33" customHeight="1">
      <c r="A321" s="41"/>
      <c r="B321" s="42"/>
      <c r="C321" s="272" t="s">
        <v>1043</v>
      </c>
      <c r="D321" s="272" t="s">
        <v>244</v>
      </c>
      <c r="E321" s="273" t="s">
        <v>2988</v>
      </c>
      <c r="F321" s="274" t="s">
        <v>2989</v>
      </c>
      <c r="G321" s="275" t="s">
        <v>387</v>
      </c>
      <c r="H321" s="276">
        <v>1</v>
      </c>
      <c r="I321" s="277"/>
      <c r="J321" s="278">
        <f>ROUND(I321*H321,2)</f>
        <v>0</v>
      </c>
      <c r="K321" s="274" t="s">
        <v>2666</v>
      </c>
      <c r="L321" s="279"/>
      <c r="M321" s="280" t="s">
        <v>19</v>
      </c>
      <c r="N321" s="281" t="s">
        <v>45</v>
      </c>
      <c r="O321" s="87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403</v>
      </c>
      <c r="AT321" s="219" t="s">
        <v>244</v>
      </c>
      <c r="AU321" s="219" t="s">
        <v>82</v>
      </c>
      <c r="AY321" s="20" t="s">
        <v>158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82</v>
      </c>
      <c r="BK321" s="220">
        <f>ROUND(I321*H321,2)</f>
        <v>0</v>
      </c>
      <c r="BL321" s="20" t="s">
        <v>290</v>
      </c>
      <c r="BM321" s="219" t="s">
        <v>2990</v>
      </c>
    </row>
    <row r="322" s="2" customFormat="1">
      <c r="A322" s="41"/>
      <c r="B322" s="42"/>
      <c r="C322" s="43"/>
      <c r="D322" s="221" t="s">
        <v>167</v>
      </c>
      <c r="E322" s="43"/>
      <c r="F322" s="222" t="s">
        <v>2989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167</v>
      </c>
      <c r="AU322" s="20" t="s">
        <v>82</v>
      </c>
    </row>
    <row r="323" s="2" customFormat="1" ht="24.15" customHeight="1">
      <c r="A323" s="41"/>
      <c r="B323" s="42"/>
      <c r="C323" s="272" t="s">
        <v>1048</v>
      </c>
      <c r="D323" s="272" t="s">
        <v>244</v>
      </c>
      <c r="E323" s="273" t="s">
        <v>2991</v>
      </c>
      <c r="F323" s="274" t="s">
        <v>2992</v>
      </c>
      <c r="G323" s="275" t="s">
        <v>387</v>
      </c>
      <c r="H323" s="276">
        <v>1</v>
      </c>
      <c r="I323" s="277"/>
      <c r="J323" s="278">
        <f>ROUND(I323*H323,2)</f>
        <v>0</v>
      </c>
      <c r="K323" s="274" t="s">
        <v>247</v>
      </c>
      <c r="L323" s="279"/>
      <c r="M323" s="280" t="s">
        <v>19</v>
      </c>
      <c r="N323" s="281" t="s">
        <v>45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403</v>
      </c>
      <c r="AT323" s="219" t="s">
        <v>244</v>
      </c>
      <c r="AU323" s="219" t="s">
        <v>82</v>
      </c>
      <c r="AY323" s="20" t="s">
        <v>158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82</v>
      </c>
      <c r="BK323" s="220">
        <f>ROUND(I323*H323,2)</f>
        <v>0</v>
      </c>
      <c r="BL323" s="20" t="s">
        <v>290</v>
      </c>
      <c r="BM323" s="219" t="s">
        <v>2993</v>
      </c>
    </row>
    <row r="324" s="2" customFormat="1">
      <c r="A324" s="41"/>
      <c r="B324" s="42"/>
      <c r="C324" s="43"/>
      <c r="D324" s="221" t="s">
        <v>167</v>
      </c>
      <c r="E324" s="43"/>
      <c r="F324" s="222" t="s">
        <v>2992</v>
      </c>
      <c r="G324" s="43"/>
      <c r="H324" s="43"/>
      <c r="I324" s="223"/>
      <c r="J324" s="43"/>
      <c r="K324" s="43"/>
      <c r="L324" s="47"/>
      <c r="M324" s="224"/>
      <c r="N324" s="22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167</v>
      </c>
      <c r="AU324" s="20" t="s">
        <v>82</v>
      </c>
    </row>
    <row r="325" s="2" customFormat="1" ht="24.15" customHeight="1">
      <c r="A325" s="41"/>
      <c r="B325" s="42"/>
      <c r="C325" s="272" t="s">
        <v>1053</v>
      </c>
      <c r="D325" s="272" t="s">
        <v>244</v>
      </c>
      <c r="E325" s="273" t="s">
        <v>2994</v>
      </c>
      <c r="F325" s="274" t="s">
        <v>2995</v>
      </c>
      <c r="G325" s="275" t="s">
        <v>387</v>
      </c>
      <c r="H325" s="276">
        <v>14</v>
      </c>
      <c r="I325" s="277"/>
      <c r="J325" s="278">
        <f>ROUND(I325*H325,2)</f>
        <v>0</v>
      </c>
      <c r="K325" s="274" t="s">
        <v>247</v>
      </c>
      <c r="L325" s="279"/>
      <c r="M325" s="280" t="s">
        <v>19</v>
      </c>
      <c r="N325" s="281" t="s">
        <v>45</v>
      </c>
      <c r="O325" s="87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403</v>
      </c>
      <c r="AT325" s="219" t="s">
        <v>244</v>
      </c>
      <c r="AU325" s="219" t="s">
        <v>82</v>
      </c>
      <c r="AY325" s="20" t="s">
        <v>158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82</v>
      </c>
      <c r="BK325" s="220">
        <f>ROUND(I325*H325,2)</f>
        <v>0</v>
      </c>
      <c r="BL325" s="20" t="s">
        <v>290</v>
      </c>
      <c r="BM325" s="219" t="s">
        <v>2996</v>
      </c>
    </row>
    <row r="326" s="2" customFormat="1">
      <c r="A326" s="41"/>
      <c r="B326" s="42"/>
      <c r="C326" s="43"/>
      <c r="D326" s="221" t="s">
        <v>167</v>
      </c>
      <c r="E326" s="43"/>
      <c r="F326" s="222" t="s">
        <v>2995</v>
      </c>
      <c r="G326" s="43"/>
      <c r="H326" s="43"/>
      <c r="I326" s="223"/>
      <c r="J326" s="43"/>
      <c r="K326" s="43"/>
      <c r="L326" s="47"/>
      <c r="M326" s="224"/>
      <c r="N326" s="225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167</v>
      </c>
      <c r="AU326" s="20" t="s">
        <v>82</v>
      </c>
    </row>
    <row r="327" s="2" customFormat="1" ht="21.75" customHeight="1">
      <c r="A327" s="41"/>
      <c r="B327" s="42"/>
      <c r="C327" s="272" t="s">
        <v>1058</v>
      </c>
      <c r="D327" s="272" t="s">
        <v>244</v>
      </c>
      <c r="E327" s="273" t="s">
        <v>2997</v>
      </c>
      <c r="F327" s="274" t="s">
        <v>2998</v>
      </c>
      <c r="G327" s="275" t="s">
        <v>387</v>
      </c>
      <c r="H327" s="276">
        <v>2</v>
      </c>
      <c r="I327" s="277"/>
      <c r="J327" s="278">
        <f>ROUND(I327*H327,2)</f>
        <v>0</v>
      </c>
      <c r="K327" s="274" t="s">
        <v>2666</v>
      </c>
      <c r="L327" s="279"/>
      <c r="M327" s="280" t="s">
        <v>19</v>
      </c>
      <c r="N327" s="281" t="s">
        <v>45</v>
      </c>
      <c r="O327" s="87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403</v>
      </c>
      <c r="AT327" s="219" t="s">
        <v>244</v>
      </c>
      <c r="AU327" s="219" t="s">
        <v>82</v>
      </c>
      <c r="AY327" s="20" t="s">
        <v>158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82</v>
      </c>
      <c r="BK327" s="220">
        <f>ROUND(I327*H327,2)</f>
        <v>0</v>
      </c>
      <c r="BL327" s="20" t="s">
        <v>290</v>
      </c>
      <c r="BM327" s="219" t="s">
        <v>2999</v>
      </c>
    </row>
    <row r="328" s="2" customFormat="1">
      <c r="A328" s="41"/>
      <c r="B328" s="42"/>
      <c r="C328" s="43"/>
      <c r="D328" s="221" t="s">
        <v>167</v>
      </c>
      <c r="E328" s="43"/>
      <c r="F328" s="222" t="s">
        <v>2998</v>
      </c>
      <c r="G328" s="43"/>
      <c r="H328" s="43"/>
      <c r="I328" s="223"/>
      <c r="J328" s="43"/>
      <c r="K328" s="43"/>
      <c r="L328" s="47"/>
      <c r="M328" s="224"/>
      <c r="N328" s="225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167</v>
      </c>
      <c r="AU328" s="20" t="s">
        <v>82</v>
      </c>
    </row>
    <row r="329" s="2" customFormat="1" ht="24.15" customHeight="1">
      <c r="A329" s="41"/>
      <c r="B329" s="42"/>
      <c r="C329" s="272" t="s">
        <v>1062</v>
      </c>
      <c r="D329" s="272" t="s">
        <v>244</v>
      </c>
      <c r="E329" s="273" t="s">
        <v>3000</v>
      </c>
      <c r="F329" s="274" t="s">
        <v>3001</v>
      </c>
      <c r="G329" s="275" t="s">
        <v>387</v>
      </c>
      <c r="H329" s="276">
        <v>20</v>
      </c>
      <c r="I329" s="277"/>
      <c r="J329" s="278">
        <f>ROUND(I329*H329,2)</f>
        <v>0</v>
      </c>
      <c r="K329" s="274" t="s">
        <v>2666</v>
      </c>
      <c r="L329" s="279"/>
      <c r="M329" s="280" t="s">
        <v>19</v>
      </c>
      <c r="N329" s="281" t="s">
        <v>45</v>
      </c>
      <c r="O329" s="87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403</v>
      </c>
      <c r="AT329" s="219" t="s">
        <v>244</v>
      </c>
      <c r="AU329" s="219" t="s">
        <v>82</v>
      </c>
      <c r="AY329" s="20" t="s">
        <v>158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82</v>
      </c>
      <c r="BK329" s="220">
        <f>ROUND(I329*H329,2)</f>
        <v>0</v>
      </c>
      <c r="BL329" s="20" t="s">
        <v>290</v>
      </c>
      <c r="BM329" s="219" t="s">
        <v>3002</v>
      </c>
    </row>
    <row r="330" s="2" customFormat="1">
      <c r="A330" s="41"/>
      <c r="B330" s="42"/>
      <c r="C330" s="43"/>
      <c r="D330" s="221" t="s">
        <v>167</v>
      </c>
      <c r="E330" s="43"/>
      <c r="F330" s="222" t="s">
        <v>3001</v>
      </c>
      <c r="G330" s="43"/>
      <c r="H330" s="43"/>
      <c r="I330" s="223"/>
      <c r="J330" s="43"/>
      <c r="K330" s="43"/>
      <c r="L330" s="47"/>
      <c r="M330" s="224"/>
      <c r="N330" s="22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167</v>
      </c>
      <c r="AU330" s="20" t="s">
        <v>82</v>
      </c>
    </row>
    <row r="331" s="2" customFormat="1" ht="16.5" customHeight="1">
      <c r="A331" s="41"/>
      <c r="B331" s="42"/>
      <c r="C331" s="272" t="s">
        <v>1071</v>
      </c>
      <c r="D331" s="272" t="s">
        <v>244</v>
      </c>
      <c r="E331" s="273" t="s">
        <v>3003</v>
      </c>
      <c r="F331" s="274" t="s">
        <v>3004</v>
      </c>
      <c r="G331" s="275" t="s">
        <v>387</v>
      </c>
      <c r="H331" s="276">
        <v>1</v>
      </c>
      <c r="I331" s="277"/>
      <c r="J331" s="278">
        <f>ROUND(I331*H331,2)</f>
        <v>0</v>
      </c>
      <c r="K331" s="274" t="s">
        <v>247</v>
      </c>
      <c r="L331" s="279"/>
      <c r="M331" s="280" t="s">
        <v>19</v>
      </c>
      <c r="N331" s="281" t="s">
        <v>45</v>
      </c>
      <c r="O331" s="87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9" t="s">
        <v>403</v>
      </c>
      <c r="AT331" s="219" t="s">
        <v>244</v>
      </c>
      <c r="AU331" s="219" t="s">
        <v>82</v>
      </c>
      <c r="AY331" s="20" t="s">
        <v>158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82</v>
      </c>
      <c r="BK331" s="220">
        <f>ROUND(I331*H331,2)</f>
        <v>0</v>
      </c>
      <c r="BL331" s="20" t="s">
        <v>290</v>
      </c>
      <c r="BM331" s="219" t="s">
        <v>3005</v>
      </c>
    </row>
    <row r="332" s="2" customFormat="1">
      <c r="A332" s="41"/>
      <c r="B332" s="42"/>
      <c r="C332" s="43"/>
      <c r="D332" s="221" t="s">
        <v>167</v>
      </c>
      <c r="E332" s="43"/>
      <c r="F332" s="222" t="s">
        <v>3004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167</v>
      </c>
      <c r="AU332" s="20" t="s">
        <v>82</v>
      </c>
    </row>
    <row r="333" s="2" customFormat="1" ht="16.5" customHeight="1">
      <c r="A333" s="41"/>
      <c r="B333" s="42"/>
      <c r="C333" s="272" t="s">
        <v>1079</v>
      </c>
      <c r="D333" s="272" t="s">
        <v>244</v>
      </c>
      <c r="E333" s="273" t="s">
        <v>3006</v>
      </c>
      <c r="F333" s="274" t="s">
        <v>3007</v>
      </c>
      <c r="G333" s="275" t="s">
        <v>387</v>
      </c>
      <c r="H333" s="276">
        <v>1</v>
      </c>
      <c r="I333" s="277"/>
      <c r="J333" s="278">
        <f>ROUND(I333*H333,2)</f>
        <v>0</v>
      </c>
      <c r="K333" s="274" t="s">
        <v>247</v>
      </c>
      <c r="L333" s="279"/>
      <c r="M333" s="280" t="s">
        <v>19</v>
      </c>
      <c r="N333" s="281" t="s">
        <v>45</v>
      </c>
      <c r="O333" s="87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403</v>
      </c>
      <c r="AT333" s="219" t="s">
        <v>244</v>
      </c>
      <c r="AU333" s="219" t="s">
        <v>82</v>
      </c>
      <c r="AY333" s="20" t="s">
        <v>158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82</v>
      </c>
      <c r="BK333" s="220">
        <f>ROUND(I333*H333,2)</f>
        <v>0</v>
      </c>
      <c r="BL333" s="20" t="s">
        <v>290</v>
      </c>
      <c r="BM333" s="219" t="s">
        <v>3008</v>
      </c>
    </row>
    <row r="334" s="2" customFormat="1">
      <c r="A334" s="41"/>
      <c r="B334" s="42"/>
      <c r="C334" s="43"/>
      <c r="D334" s="221" t="s">
        <v>167</v>
      </c>
      <c r="E334" s="43"/>
      <c r="F334" s="222" t="s">
        <v>3007</v>
      </c>
      <c r="G334" s="43"/>
      <c r="H334" s="43"/>
      <c r="I334" s="223"/>
      <c r="J334" s="43"/>
      <c r="K334" s="43"/>
      <c r="L334" s="47"/>
      <c r="M334" s="224"/>
      <c r="N334" s="225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167</v>
      </c>
      <c r="AU334" s="20" t="s">
        <v>82</v>
      </c>
    </row>
    <row r="335" s="2" customFormat="1" ht="16.5" customHeight="1">
      <c r="A335" s="41"/>
      <c r="B335" s="42"/>
      <c r="C335" s="272" t="s">
        <v>1088</v>
      </c>
      <c r="D335" s="272" t="s">
        <v>244</v>
      </c>
      <c r="E335" s="273" t="s">
        <v>3009</v>
      </c>
      <c r="F335" s="274" t="s">
        <v>3010</v>
      </c>
      <c r="G335" s="275" t="s">
        <v>387</v>
      </c>
      <c r="H335" s="276">
        <v>19</v>
      </c>
      <c r="I335" s="277"/>
      <c r="J335" s="278">
        <f>ROUND(I335*H335,2)</f>
        <v>0</v>
      </c>
      <c r="K335" s="274" t="s">
        <v>247</v>
      </c>
      <c r="L335" s="279"/>
      <c r="M335" s="280" t="s">
        <v>19</v>
      </c>
      <c r="N335" s="281" t="s">
        <v>45</v>
      </c>
      <c r="O335" s="87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403</v>
      </c>
      <c r="AT335" s="219" t="s">
        <v>244</v>
      </c>
      <c r="AU335" s="219" t="s">
        <v>82</v>
      </c>
      <c r="AY335" s="20" t="s">
        <v>158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82</v>
      </c>
      <c r="BK335" s="220">
        <f>ROUND(I335*H335,2)</f>
        <v>0</v>
      </c>
      <c r="BL335" s="20" t="s">
        <v>290</v>
      </c>
      <c r="BM335" s="219" t="s">
        <v>3011</v>
      </c>
    </row>
    <row r="336" s="2" customFormat="1">
      <c r="A336" s="41"/>
      <c r="B336" s="42"/>
      <c r="C336" s="43"/>
      <c r="D336" s="221" t="s">
        <v>167</v>
      </c>
      <c r="E336" s="43"/>
      <c r="F336" s="222" t="s">
        <v>3010</v>
      </c>
      <c r="G336" s="43"/>
      <c r="H336" s="43"/>
      <c r="I336" s="223"/>
      <c r="J336" s="43"/>
      <c r="K336" s="43"/>
      <c r="L336" s="47"/>
      <c r="M336" s="224"/>
      <c r="N336" s="22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167</v>
      </c>
      <c r="AU336" s="20" t="s">
        <v>82</v>
      </c>
    </row>
    <row r="337" s="2" customFormat="1" ht="24.15" customHeight="1">
      <c r="A337" s="41"/>
      <c r="B337" s="42"/>
      <c r="C337" s="272" t="s">
        <v>1105</v>
      </c>
      <c r="D337" s="272" t="s">
        <v>244</v>
      </c>
      <c r="E337" s="273" t="s">
        <v>3012</v>
      </c>
      <c r="F337" s="274" t="s">
        <v>3013</v>
      </c>
      <c r="G337" s="275" t="s">
        <v>387</v>
      </c>
      <c r="H337" s="276">
        <v>19</v>
      </c>
      <c r="I337" s="277"/>
      <c r="J337" s="278">
        <f>ROUND(I337*H337,2)</f>
        <v>0</v>
      </c>
      <c r="K337" s="274" t="s">
        <v>2666</v>
      </c>
      <c r="L337" s="279"/>
      <c r="M337" s="280" t="s">
        <v>19</v>
      </c>
      <c r="N337" s="281" t="s">
        <v>45</v>
      </c>
      <c r="O337" s="87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9" t="s">
        <v>403</v>
      </c>
      <c r="AT337" s="219" t="s">
        <v>244</v>
      </c>
      <c r="AU337" s="219" t="s">
        <v>82</v>
      </c>
      <c r="AY337" s="20" t="s">
        <v>158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82</v>
      </c>
      <c r="BK337" s="220">
        <f>ROUND(I337*H337,2)</f>
        <v>0</v>
      </c>
      <c r="BL337" s="20" t="s">
        <v>290</v>
      </c>
      <c r="BM337" s="219" t="s">
        <v>3014</v>
      </c>
    </row>
    <row r="338" s="2" customFormat="1">
      <c r="A338" s="41"/>
      <c r="B338" s="42"/>
      <c r="C338" s="43"/>
      <c r="D338" s="221" t="s">
        <v>167</v>
      </c>
      <c r="E338" s="43"/>
      <c r="F338" s="222" t="s">
        <v>3013</v>
      </c>
      <c r="G338" s="43"/>
      <c r="H338" s="43"/>
      <c r="I338" s="223"/>
      <c r="J338" s="43"/>
      <c r="K338" s="43"/>
      <c r="L338" s="47"/>
      <c r="M338" s="224"/>
      <c r="N338" s="225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167</v>
      </c>
      <c r="AU338" s="20" t="s">
        <v>82</v>
      </c>
    </row>
    <row r="339" s="2" customFormat="1" ht="24.15" customHeight="1">
      <c r="A339" s="41"/>
      <c r="B339" s="42"/>
      <c r="C339" s="272" t="s">
        <v>1111</v>
      </c>
      <c r="D339" s="272" t="s">
        <v>244</v>
      </c>
      <c r="E339" s="273" t="s">
        <v>3015</v>
      </c>
      <c r="F339" s="274" t="s">
        <v>3016</v>
      </c>
      <c r="G339" s="275" t="s">
        <v>387</v>
      </c>
      <c r="H339" s="276">
        <v>10</v>
      </c>
      <c r="I339" s="277"/>
      <c r="J339" s="278">
        <f>ROUND(I339*H339,2)</f>
        <v>0</v>
      </c>
      <c r="K339" s="274" t="s">
        <v>2666</v>
      </c>
      <c r="L339" s="279"/>
      <c r="M339" s="280" t="s">
        <v>19</v>
      </c>
      <c r="N339" s="281" t="s">
        <v>45</v>
      </c>
      <c r="O339" s="87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9" t="s">
        <v>403</v>
      </c>
      <c r="AT339" s="219" t="s">
        <v>244</v>
      </c>
      <c r="AU339" s="219" t="s">
        <v>82</v>
      </c>
      <c r="AY339" s="20" t="s">
        <v>158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82</v>
      </c>
      <c r="BK339" s="220">
        <f>ROUND(I339*H339,2)</f>
        <v>0</v>
      </c>
      <c r="BL339" s="20" t="s">
        <v>290</v>
      </c>
      <c r="BM339" s="219" t="s">
        <v>3017</v>
      </c>
    </row>
    <row r="340" s="2" customFormat="1">
      <c r="A340" s="41"/>
      <c r="B340" s="42"/>
      <c r="C340" s="43"/>
      <c r="D340" s="221" t="s">
        <v>167</v>
      </c>
      <c r="E340" s="43"/>
      <c r="F340" s="222" t="s">
        <v>3016</v>
      </c>
      <c r="G340" s="43"/>
      <c r="H340" s="43"/>
      <c r="I340" s="223"/>
      <c r="J340" s="43"/>
      <c r="K340" s="43"/>
      <c r="L340" s="47"/>
      <c r="M340" s="224"/>
      <c r="N340" s="22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167</v>
      </c>
      <c r="AU340" s="20" t="s">
        <v>82</v>
      </c>
    </row>
    <row r="341" s="2" customFormat="1" ht="24.15" customHeight="1">
      <c r="A341" s="41"/>
      <c r="B341" s="42"/>
      <c r="C341" s="272" t="s">
        <v>1118</v>
      </c>
      <c r="D341" s="272" t="s">
        <v>244</v>
      </c>
      <c r="E341" s="273" t="s">
        <v>3018</v>
      </c>
      <c r="F341" s="274" t="s">
        <v>3019</v>
      </c>
      <c r="G341" s="275" t="s">
        <v>387</v>
      </c>
      <c r="H341" s="276">
        <v>7</v>
      </c>
      <c r="I341" s="277"/>
      <c r="J341" s="278">
        <f>ROUND(I341*H341,2)</f>
        <v>0</v>
      </c>
      <c r="K341" s="274" t="s">
        <v>2666</v>
      </c>
      <c r="L341" s="279"/>
      <c r="M341" s="280" t="s">
        <v>19</v>
      </c>
      <c r="N341" s="281" t="s">
        <v>45</v>
      </c>
      <c r="O341" s="87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9" t="s">
        <v>403</v>
      </c>
      <c r="AT341" s="219" t="s">
        <v>244</v>
      </c>
      <c r="AU341" s="219" t="s">
        <v>82</v>
      </c>
      <c r="AY341" s="20" t="s">
        <v>158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82</v>
      </c>
      <c r="BK341" s="220">
        <f>ROUND(I341*H341,2)</f>
        <v>0</v>
      </c>
      <c r="BL341" s="20" t="s">
        <v>290</v>
      </c>
      <c r="BM341" s="219" t="s">
        <v>3020</v>
      </c>
    </row>
    <row r="342" s="2" customFormat="1">
      <c r="A342" s="41"/>
      <c r="B342" s="42"/>
      <c r="C342" s="43"/>
      <c r="D342" s="221" t="s">
        <v>167</v>
      </c>
      <c r="E342" s="43"/>
      <c r="F342" s="222" t="s">
        <v>3019</v>
      </c>
      <c r="G342" s="43"/>
      <c r="H342" s="43"/>
      <c r="I342" s="223"/>
      <c r="J342" s="43"/>
      <c r="K342" s="43"/>
      <c r="L342" s="47"/>
      <c r="M342" s="224"/>
      <c r="N342" s="22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167</v>
      </c>
      <c r="AU342" s="20" t="s">
        <v>82</v>
      </c>
    </row>
    <row r="343" s="2" customFormat="1" ht="24.15" customHeight="1">
      <c r="A343" s="41"/>
      <c r="B343" s="42"/>
      <c r="C343" s="272" t="s">
        <v>1123</v>
      </c>
      <c r="D343" s="272" t="s">
        <v>244</v>
      </c>
      <c r="E343" s="273" t="s">
        <v>3021</v>
      </c>
      <c r="F343" s="274" t="s">
        <v>3022</v>
      </c>
      <c r="G343" s="275" t="s">
        <v>387</v>
      </c>
      <c r="H343" s="276">
        <v>14</v>
      </c>
      <c r="I343" s="277"/>
      <c r="J343" s="278">
        <f>ROUND(I343*H343,2)</f>
        <v>0</v>
      </c>
      <c r="K343" s="274" t="s">
        <v>2666</v>
      </c>
      <c r="L343" s="279"/>
      <c r="M343" s="280" t="s">
        <v>19</v>
      </c>
      <c r="N343" s="281" t="s">
        <v>45</v>
      </c>
      <c r="O343" s="87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9" t="s">
        <v>403</v>
      </c>
      <c r="AT343" s="219" t="s">
        <v>244</v>
      </c>
      <c r="AU343" s="219" t="s">
        <v>82</v>
      </c>
      <c r="AY343" s="20" t="s">
        <v>158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82</v>
      </c>
      <c r="BK343" s="220">
        <f>ROUND(I343*H343,2)</f>
        <v>0</v>
      </c>
      <c r="BL343" s="20" t="s">
        <v>290</v>
      </c>
      <c r="BM343" s="219" t="s">
        <v>3023</v>
      </c>
    </row>
    <row r="344" s="2" customFormat="1">
      <c r="A344" s="41"/>
      <c r="B344" s="42"/>
      <c r="C344" s="43"/>
      <c r="D344" s="221" t="s">
        <v>167</v>
      </c>
      <c r="E344" s="43"/>
      <c r="F344" s="222" t="s">
        <v>3022</v>
      </c>
      <c r="G344" s="43"/>
      <c r="H344" s="43"/>
      <c r="I344" s="223"/>
      <c r="J344" s="43"/>
      <c r="K344" s="43"/>
      <c r="L344" s="47"/>
      <c r="M344" s="224"/>
      <c r="N344" s="22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167</v>
      </c>
      <c r="AU344" s="20" t="s">
        <v>82</v>
      </c>
    </row>
    <row r="345" s="2" customFormat="1" ht="16.5" customHeight="1">
      <c r="A345" s="41"/>
      <c r="B345" s="42"/>
      <c r="C345" s="272" t="s">
        <v>1127</v>
      </c>
      <c r="D345" s="272" t="s">
        <v>244</v>
      </c>
      <c r="E345" s="273" t="s">
        <v>3024</v>
      </c>
      <c r="F345" s="274" t="s">
        <v>3025</v>
      </c>
      <c r="G345" s="275" t="s">
        <v>387</v>
      </c>
      <c r="H345" s="276">
        <v>8</v>
      </c>
      <c r="I345" s="277"/>
      <c r="J345" s="278">
        <f>ROUND(I345*H345,2)</f>
        <v>0</v>
      </c>
      <c r="K345" s="274" t="s">
        <v>2666</v>
      </c>
      <c r="L345" s="279"/>
      <c r="M345" s="280" t="s">
        <v>19</v>
      </c>
      <c r="N345" s="281" t="s">
        <v>45</v>
      </c>
      <c r="O345" s="87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403</v>
      </c>
      <c r="AT345" s="219" t="s">
        <v>244</v>
      </c>
      <c r="AU345" s="219" t="s">
        <v>82</v>
      </c>
      <c r="AY345" s="20" t="s">
        <v>158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82</v>
      </c>
      <c r="BK345" s="220">
        <f>ROUND(I345*H345,2)</f>
        <v>0</v>
      </c>
      <c r="BL345" s="20" t="s">
        <v>290</v>
      </c>
      <c r="BM345" s="219" t="s">
        <v>3026</v>
      </c>
    </row>
    <row r="346" s="2" customFormat="1">
      <c r="A346" s="41"/>
      <c r="B346" s="42"/>
      <c r="C346" s="43"/>
      <c r="D346" s="221" t="s">
        <v>167</v>
      </c>
      <c r="E346" s="43"/>
      <c r="F346" s="222" t="s">
        <v>3025</v>
      </c>
      <c r="G346" s="43"/>
      <c r="H346" s="43"/>
      <c r="I346" s="223"/>
      <c r="J346" s="43"/>
      <c r="K346" s="43"/>
      <c r="L346" s="47"/>
      <c r="M346" s="224"/>
      <c r="N346" s="225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167</v>
      </c>
      <c r="AU346" s="20" t="s">
        <v>82</v>
      </c>
    </row>
    <row r="347" s="2" customFormat="1" ht="24.15" customHeight="1">
      <c r="A347" s="41"/>
      <c r="B347" s="42"/>
      <c r="C347" s="272" t="s">
        <v>1133</v>
      </c>
      <c r="D347" s="272" t="s">
        <v>244</v>
      </c>
      <c r="E347" s="273" t="s">
        <v>3027</v>
      </c>
      <c r="F347" s="274" t="s">
        <v>3028</v>
      </c>
      <c r="G347" s="275" t="s">
        <v>387</v>
      </c>
      <c r="H347" s="276">
        <v>2</v>
      </c>
      <c r="I347" s="277"/>
      <c r="J347" s="278">
        <f>ROUND(I347*H347,2)</f>
        <v>0</v>
      </c>
      <c r="K347" s="274" t="s">
        <v>247</v>
      </c>
      <c r="L347" s="279"/>
      <c r="M347" s="280" t="s">
        <v>19</v>
      </c>
      <c r="N347" s="281" t="s">
        <v>45</v>
      </c>
      <c r="O347" s="87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9" t="s">
        <v>403</v>
      </c>
      <c r="AT347" s="219" t="s">
        <v>244</v>
      </c>
      <c r="AU347" s="219" t="s">
        <v>82</v>
      </c>
      <c r="AY347" s="20" t="s">
        <v>158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82</v>
      </c>
      <c r="BK347" s="220">
        <f>ROUND(I347*H347,2)</f>
        <v>0</v>
      </c>
      <c r="BL347" s="20" t="s">
        <v>290</v>
      </c>
      <c r="BM347" s="219" t="s">
        <v>3029</v>
      </c>
    </row>
    <row r="348" s="2" customFormat="1">
      <c r="A348" s="41"/>
      <c r="B348" s="42"/>
      <c r="C348" s="43"/>
      <c r="D348" s="221" t="s">
        <v>167</v>
      </c>
      <c r="E348" s="43"/>
      <c r="F348" s="222" t="s">
        <v>3028</v>
      </c>
      <c r="G348" s="43"/>
      <c r="H348" s="43"/>
      <c r="I348" s="223"/>
      <c r="J348" s="43"/>
      <c r="K348" s="43"/>
      <c r="L348" s="47"/>
      <c r="M348" s="224"/>
      <c r="N348" s="225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167</v>
      </c>
      <c r="AU348" s="20" t="s">
        <v>82</v>
      </c>
    </row>
    <row r="349" s="2" customFormat="1" ht="16.5" customHeight="1">
      <c r="A349" s="41"/>
      <c r="B349" s="42"/>
      <c r="C349" s="208" t="s">
        <v>1141</v>
      </c>
      <c r="D349" s="208" t="s">
        <v>160</v>
      </c>
      <c r="E349" s="209" t="s">
        <v>3030</v>
      </c>
      <c r="F349" s="210" t="s">
        <v>3031</v>
      </c>
      <c r="G349" s="211" t="s">
        <v>224</v>
      </c>
      <c r="H349" s="212">
        <v>0.058999999999999997</v>
      </c>
      <c r="I349" s="213"/>
      <c r="J349" s="214">
        <f>ROUND(I349*H349,2)</f>
        <v>0</v>
      </c>
      <c r="K349" s="210" t="s">
        <v>2666</v>
      </c>
      <c r="L349" s="47"/>
      <c r="M349" s="215" t="s">
        <v>19</v>
      </c>
      <c r="N349" s="216" t="s">
        <v>45</v>
      </c>
      <c r="O349" s="87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290</v>
      </c>
      <c r="AT349" s="219" t="s">
        <v>160</v>
      </c>
      <c r="AU349" s="219" t="s">
        <v>82</v>
      </c>
      <c r="AY349" s="20" t="s">
        <v>158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82</v>
      </c>
      <c r="BK349" s="220">
        <f>ROUND(I349*H349,2)</f>
        <v>0</v>
      </c>
      <c r="BL349" s="20" t="s">
        <v>290</v>
      </c>
      <c r="BM349" s="219" t="s">
        <v>3032</v>
      </c>
    </row>
    <row r="350" s="2" customFormat="1">
      <c r="A350" s="41"/>
      <c r="B350" s="42"/>
      <c r="C350" s="43"/>
      <c r="D350" s="221" t="s">
        <v>167</v>
      </c>
      <c r="E350" s="43"/>
      <c r="F350" s="222" t="s">
        <v>3031</v>
      </c>
      <c r="G350" s="43"/>
      <c r="H350" s="43"/>
      <c r="I350" s="223"/>
      <c r="J350" s="43"/>
      <c r="K350" s="43"/>
      <c r="L350" s="47"/>
      <c r="M350" s="224"/>
      <c r="N350" s="22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167</v>
      </c>
      <c r="AU350" s="20" t="s">
        <v>82</v>
      </c>
    </row>
    <row r="351" s="12" customFormat="1" ht="25.92" customHeight="1">
      <c r="A351" s="12"/>
      <c r="B351" s="192"/>
      <c r="C351" s="193"/>
      <c r="D351" s="194" t="s">
        <v>73</v>
      </c>
      <c r="E351" s="195" t="s">
        <v>3033</v>
      </c>
      <c r="F351" s="195" t="s">
        <v>3034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SUM(P352:P389)</f>
        <v>0</v>
      </c>
      <c r="Q351" s="200"/>
      <c r="R351" s="201">
        <f>SUM(R352:R389)</f>
        <v>0</v>
      </c>
      <c r="S351" s="200"/>
      <c r="T351" s="202">
        <f>SUM(T352:T389)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84</v>
      </c>
      <c r="AT351" s="204" t="s">
        <v>73</v>
      </c>
      <c r="AU351" s="204" t="s">
        <v>74</v>
      </c>
      <c r="AY351" s="203" t="s">
        <v>158</v>
      </c>
      <c r="BK351" s="205">
        <f>SUM(BK352:BK389)</f>
        <v>0</v>
      </c>
    </row>
    <row r="352" s="2" customFormat="1" ht="16.5" customHeight="1">
      <c r="A352" s="41"/>
      <c r="B352" s="42"/>
      <c r="C352" s="208" t="s">
        <v>1149</v>
      </c>
      <c r="D352" s="208" t="s">
        <v>160</v>
      </c>
      <c r="E352" s="209" t="s">
        <v>3035</v>
      </c>
      <c r="F352" s="210" t="s">
        <v>3036</v>
      </c>
      <c r="G352" s="211" t="s">
        <v>105</v>
      </c>
      <c r="H352" s="212">
        <v>300</v>
      </c>
      <c r="I352" s="213"/>
      <c r="J352" s="214">
        <f>ROUND(I352*H352,2)</f>
        <v>0</v>
      </c>
      <c r="K352" s="210" t="s">
        <v>2666</v>
      </c>
      <c r="L352" s="47"/>
      <c r="M352" s="215" t="s">
        <v>19</v>
      </c>
      <c r="N352" s="216" t="s">
        <v>45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290</v>
      </c>
      <c r="AT352" s="219" t="s">
        <v>160</v>
      </c>
      <c r="AU352" s="219" t="s">
        <v>82</v>
      </c>
      <c r="AY352" s="20" t="s">
        <v>158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82</v>
      </c>
      <c r="BK352" s="220">
        <f>ROUND(I352*H352,2)</f>
        <v>0</v>
      </c>
      <c r="BL352" s="20" t="s">
        <v>290</v>
      </c>
      <c r="BM352" s="219" t="s">
        <v>3037</v>
      </c>
    </row>
    <row r="353" s="2" customFormat="1">
      <c r="A353" s="41"/>
      <c r="B353" s="42"/>
      <c r="C353" s="43"/>
      <c r="D353" s="221" t="s">
        <v>167</v>
      </c>
      <c r="E353" s="43"/>
      <c r="F353" s="222" t="s">
        <v>3036</v>
      </c>
      <c r="G353" s="43"/>
      <c r="H353" s="43"/>
      <c r="I353" s="223"/>
      <c r="J353" s="43"/>
      <c r="K353" s="43"/>
      <c r="L353" s="47"/>
      <c r="M353" s="224"/>
      <c r="N353" s="225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167</v>
      </c>
      <c r="AU353" s="20" t="s">
        <v>82</v>
      </c>
    </row>
    <row r="354" s="2" customFormat="1" ht="16.5" customHeight="1">
      <c r="A354" s="41"/>
      <c r="B354" s="42"/>
      <c r="C354" s="208" t="s">
        <v>1159</v>
      </c>
      <c r="D354" s="208" t="s">
        <v>160</v>
      </c>
      <c r="E354" s="209" t="s">
        <v>3038</v>
      </c>
      <c r="F354" s="210" t="s">
        <v>3039</v>
      </c>
      <c r="G354" s="211" t="s">
        <v>105</v>
      </c>
      <c r="H354" s="212">
        <v>300</v>
      </c>
      <c r="I354" s="213"/>
      <c r="J354" s="214">
        <f>ROUND(I354*H354,2)</f>
        <v>0</v>
      </c>
      <c r="K354" s="210" t="s">
        <v>2666</v>
      </c>
      <c r="L354" s="47"/>
      <c r="M354" s="215" t="s">
        <v>19</v>
      </c>
      <c r="N354" s="216" t="s">
        <v>45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290</v>
      </c>
      <c r="AT354" s="219" t="s">
        <v>160</v>
      </c>
      <c r="AU354" s="219" t="s">
        <v>82</v>
      </c>
      <c r="AY354" s="20" t="s">
        <v>158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82</v>
      </c>
      <c r="BK354" s="220">
        <f>ROUND(I354*H354,2)</f>
        <v>0</v>
      </c>
      <c r="BL354" s="20" t="s">
        <v>290</v>
      </c>
      <c r="BM354" s="219" t="s">
        <v>3040</v>
      </c>
    </row>
    <row r="355" s="2" customFormat="1">
      <c r="A355" s="41"/>
      <c r="B355" s="42"/>
      <c r="C355" s="43"/>
      <c r="D355" s="221" t="s">
        <v>167</v>
      </c>
      <c r="E355" s="43"/>
      <c r="F355" s="222" t="s">
        <v>3039</v>
      </c>
      <c r="G355" s="43"/>
      <c r="H355" s="43"/>
      <c r="I355" s="223"/>
      <c r="J355" s="43"/>
      <c r="K355" s="43"/>
      <c r="L355" s="47"/>
      <c r="M355" s="224"/>
      <c r="N355" s="22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167</v>
      </c>
      <c r="AU355" s="20" t="s">
        <v>82</v>
      </c>
    </row>
    <row r="356" s="2" customFormat="1" ht="16.5" customHeight="1">
      <c r="A356" s="41"/>
      <c r="B356" s="42"/>
      <c r="C356" s="208" t="s">
        <v>1171</v>
      </c>
      <c r="D356" s="208" t="s">
        <v>160</v>
      </c>
      <c r="E356" s="209" t="s">
        <v>3041</v>
      </c>
      <c r="F356" s="210" t="s">
        <v>3042</v>
      </c>
      <c r="G356" s="211" t="s">
        <v>387</v>
      </c>
      <c r="H356" s="212">
        <v>1</v>
      </c>
      <c r="I356" s="213"/>
      <c r="J356" s="214">
        <f>ROUND(I356*H356,2)</f>
        <v>0</v>
      </c>
      <c r="K356" s="210" t="s">
        <v>2666</v>
      </c>
      <c r="L356" s="47"/>
      <c r="M356" s="215" t="s">
        <v>19</v>
      </c>
      <c r="N356" s="216" t="s">
        <v>45</v>
      </c>
      <c r="O356" s="87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290</v>
      </c>
      <c r="AT356" s="219" t="s">
        <v>160</v>
      </c>
      <c r="AU356" s="219" t="s">
        <v>82</v>
      </c>
      <c r="AY356" s="20" t="s">
        <v>158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82</v>
      </c>
      <c r="BK356" s="220">
        <f>ROUND(I356*H356,2)</f>
        <v>0</v>
      </c>
      <c r="BL356" s="20" t="s">
        <v>290</v>
      </c>
      <c r="BM356" s="219" t="s">
        <v>3043</v>
      </c>
    </row>
    <row r="357" s="2" customFormat="1">
      <c r="A357" s="41"/>
      <c r="B357" s="42"/>
      <c r="C357" s="43"/>
      <c r="D357" s="221" t="s">
        <v>167</v>
      </c>
      <c r="E357" s="43"/>
      <c r="F357" s="222" t="s">
        <v>3042</v>
      </c>
      <c r="G357" s="43"/>
      <c r="H357" s="43"/>
      <c r="I357" s="223"/>
      <c r="J357" s="43"/>
      <c r="K357" s="43"/>
      <c r="L357" s="47"/>
      <c r="M357" s="224"/>
      <c r="N357" s="22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167</v>
      </c>
      <c r="AU357" s="20" t="s">
        <v>82</v>
      </c>
    </row>
    <row r="358" s="2" customFormat="1" ht="16.5" customHeight="1">
      <c r="A358" s="41"/>
      <c r="B358" s="42"/>
      <c r="C358" s="208" t="s">
        <v>1177</v>
      </c>
      <c r="D358" s="208" t="s">
        <v>160</v>
      </c>
      <c r="E358" s="209" t="s">
        <v>3044</v>
      </c>
      <c r="F358" s="210" t="s">
        <v>3045</v>
      </c>
      <c r="G358" s="211" t="s">
        <v>387</v>
      </c>
      <c r="H358" s="212">
        <v>1</v>
      </c>
      <c r="I358" s="213"/>
      <c r="J358" s="214">
        <f>ROUND(I358*H358,2)</f>
        <v>0</v>
      </c>
      <c r="K358" s="210" t="s">
        <v>2666</v>
      </c>
      <c r="L358" s="47"/>
      <c r="M358" s="215" t="s">
        <v>19</v>
      </c>
      <c r="N358" s="216" t="s">
        <v>45</v>
      </c>
      <c r="O358" s="87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9" t="s">
        <v>290</v>
      </c>
      <c r="AT358" s="219" t="s">
        <v>160</v>
      </c>
      <c r="AU358" s="219" t="s">
        <v>82</v>
      </c>
      <c r="AY358" s="20" t="s">
        <v>158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82</v>
      </c>
      <c r="BK358" s="220">
        <f>ROUND(I358*H358,2)</f>
        <v>0</v>
      </c>
      <c r="BL358" s="20" t="s">
        <v>290</v>
      </c>
      <c r="BM358" s="219" t="s">
        <v>3046</v>
      </c>
    </row>
    <row r="359" s="2" customFormat="1">
      <c r="A359" s="41"/>
      <c r="B359" s="42"/>
      <c r="C359" s="43"/>
      <c r="D359" s="221" t="s">
        <v>167</v>
      </c>
      <c r="E359" s="43"/>
      <c r="F359" s="222" t="s">
        <v>3045</v>
      </c>
      <c r="G359" s="43"/>
      <c r="H359" s="43"/>
      <c r="I359" s="223"/>
      <c r="J359" s="43"/>
      <c r="K359" s="43"/>
      <c r="L359" s="47"/>
      <c r="M359" s="224"/>
      <c r="N359" s="22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167</v>
      </c>
      <c r="AU359" s="20" t="s">
        <v>82</v>
      </c>
    </row>
    <row r="360" s="2" customFormat="1" ht="16.5" customHeight="1">
      <c r="A360" s="41"/>
      <c r="B360" s="42"/>
      <c r="C360" s="272" t="s">
        <v>1183</v>
      </c>
      <c r="D360" s="272" t="s">
        <v>244</v>
      </c>
      <c r="E360" s="273" t="s">
        <v>3047</v>
      </c>
      <c r="F360" s="274" t="s">
        <v>3048</v>
      </c>
      <c r="G360" s="275" t="s">
        <v>387</v>
      </c>
      <c r="H360" s="276">
        <v>4</v>
      </c>
      <c r="I360" s="277"/>
      <c r="J360" s="278">
        <f>ROUND(I360*H360,2)</f>
        <v>0</v>
      </c>
      <c r="K360" s="274" t="s">
        <v>247</v>
      </c>
      <c r="L360" s="279"/>
      <c r="M360" s="280" t="s">
        <v>19</v>
      </c>
      <c r="N360" s="281" t="s">
        <v>45</v>
      </c>
      <c r="O360" s="87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9" t="s">
        <v>403</v>
      </c>
      <c r="AT360" s="219" t="s">
        <v>244</v>
      </c>
      <c r="AU360" s="219" t="s">
        <v>82</v>
      </c>
      <c r="AY360" s="20" t="s">
        <v>158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82</v>
      </c>
      <c r="BK360" s="220">
        <f>ROUND(I360*H360,2)</f>
        <v>0</v>
      </c>
      <c r="BL360" s="20" t="s">
        <v>290</v>
      </c>
      <c r="BM360" s="219" t="s">
        <v>3049</v>
      </c>
    </row>
    <row r="361" s="2" customFormat="1">
      <c r="A361" s="41"/>
      <c r="B361" s="42"/>
      <c r="C361" s="43"/>
      <c r="D361" s="221" t="s">
        <v>167</v>
      </c>
      <c r="E361" s="43"/>
      <c r="F361" s="222" t="s">
        <v>3048</v>
      </c>
      <c r="G361" s="43"/>
      <c r="H361" s="43"/>
      <c r="I361" s="223"/>
      <c r="J361" s="43"/>
      <c r="K361" s="43"/>
      <c r="L361" s="47"/>
      <c r="M361" s="224"/>
      <c r="N361" s="22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167</v>
      </c>
      <c r="AU361" s="20" t="s">
        <v>82</v>
      </c>
    </row>
    <row r="362" s="2" customFormat="1" ht="16.5" customHeight="1">
      <c r="A362" s="41"/>
      <c r="B362" s="42"/>
      <c r="C362" s="272" t="s">
        <v>1189</v>
      </c>
      <c r="D362" s="272" t="s">
        <v>244</v>
      </c>
      <c r="E362" s="273" t="s">
        <v>3050</v>
      </c>
      <c r="F362" s="274" t="s">
        <v>3051</v>
      </c>
      <c r="G362" s="275" t="s">
        <v>387</v>
      </c>
      <c r="H362" s="276">
        <v>1</v>
      </c>
      <c r="I362" s="277"/>
      <c r="J362" s="278">
        <f>ROUND(I362*H362,2)</f>
        <v>0</v>
      </c>
      <c r="K362" s="274" t="s">
        <v>247</v>
      </c>
      <c r="L362" s="279"/>
      <c r="M362" s="280" t="s">
        <v>19</v>
      </c>
      <c r="N362" s="281" t="s">
        <v>45</v>
      </c>
      <c r="O362" s="87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403</v>
      </c>
      <c r="AT362" s="219" t="s">
        <v>244</v>
      </c>
      <c r="AU362" s="219" t="s">
        <v>82</v>
      </c>
      <c r="AY362" s="20" t="s">
        <v>158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82</v>
      </c>
      <c r="BK362" s="220">
        <f>ROUND(I362*H362,2)</f>
        <v>0</v>
      </c>
      <c r="BL362" s="20" t="s">
        <v>290</v>
      </c>
      <c r="BM362" s="219" t="s">
        <v>3052</v>
      </c>
    </row>
    <row r="363" s="2" customFormat="1">
      <c r="A363" s="41"/>
      <c r="B363" s="42"/>
      <c r="C363" s="43"/>
      <c r="D363" s="221" t="s">
        <v>167</v>
      </c>
      <c r="E363" s="43"/>
      <c r="F363" s="222" t="s">
        <v>3051</v>
      </c>
      <c r="G363" s="43"/>
      <c r="H363" s="43"/>
      <c r="I363" s="223"/>
      <c r="J363" s="43"/>
      <c r="K363" s="43"/>
      <c r="L363" s="47"/>
      <c r="M363" s="224"/>
      <c r="N363" s="22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167</v>
      </c>
      <c r="AU363" s="20" t="s">
        <v>82</v>
      </c>
    </row>
    <row r="364" s="2" customFormat="1" ht="16.5" customHeight="1">
      <c r="A364" s="41"/>
      <c r="B364" s="42"/>
      <c r="C364" s="272" t="s">
        <v>1196</v>
      </c>
      <c r="D364" s="272" t="s">
        <v>244</v>
      </c>
      <c r="E364" s="273" t="s">
        <v>3053</v>
      </c>
      <c r="F364" s="274" t="s">
        <v>3054</v>
      </c>
      <c r="G364" s="275" t="s">
        <v>387</v>
      </c>
      <c r="H364" s="276">
        <v>1</v>
      </c>
      <c r="I364" s="277"/>
      <c r="J364" s="278">
        <f>ROUND(I364*H364,2)</f>
        <v>0</v>
      </c>
      <c r="K364" s="274" t="s">
        <v>247</v>
      </c>
      <c r="L364" s="279"/>
      <c r="M364" s="280" t="s">
        <v>19</v>
      </c>
      <c r="N364" s="281" t="s">
        <v>45</v>
      </c>
      <c r="O364" s="87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9" t="s">
        <v>403</v>
      </c>
      <c r="AT364" s="219" t="s">
        <v>244</v>
      </c>
      <c r="AU364" s="219" t="s">
        <v>82</v>
      </c>
      <c r="AY364" s="20" t="s">
        <v>158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82</v>
      </c>
      <c r="BK364" s="220">
        <f>ROUND(I364*H364,2)</f>
        <v>0</v>
      </c>
      <c r="BL364" s="20" t="s">
        <v>290</v>
      </c>
      <c r="BM364" s="219" t="s">
        <v>3055</v>
      </c>
    </row>
    <row r="365" s="2" customFormat="1">
      <c r="A365" s="41"/>
      <c r="B365" s="42"/>
      <c r="C365" s="43"/>
      <c r="D365" s="221" t="s">
        <v>167</v>
      </c>
      <c r="E365" s="43"/>
      <c r="F365" s="222" t="s">
        <v>3054</v>
      </c>
      <c r="G365" s="43"/>
      <c r="H365" s="43"/>
      <c r="I365" s="223"/>
      <c r="J365" s="43"/>
      <c r="K365" s="43"/>
      <c r="L365" s="47"/>
      <c r="M365" s="224"/>
      <c r="N365" s="22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167</v>
      </c>
      <c r="AU365" s="20" t="s">
        <v>82</v>
      </c>
    </row>
    <row r="366" s="2" customFormat="1" ht="16.5" customHeight="1">
      <c r="A366" s="41"/>
      <c r="B366" s="42"/>
      <c r="C366" s="272" t="s">
        <v>1203</v>
      </c>
      <c r="D366" s="272" t="s">
        <v>244</v>
      </c>
      <c r="E366" s="273" t="s">
        <v>3056</v>
      </c>
      <c r="F366" s="274" t="s">
        <v>3057</v>
      </c>
      <c r="G366" s="275" t="s">
        <v>387</v>
      </c>
      <c r="H366" s="276">
        <v>1</v>
      </c>
      <c r="I366" s="277"/>
      <c r="J366" s="278">
        <f>ROUND(I366*H366,2)</f>
        <v>0</v>
      </c>
      <c r="K366" s="274" t="s">
        <v>247</v>
      </c>
      <c r="L366" s="279"/>
      <c r="M366" s="280" t="s">
        <v>19</v>
      </c>
      <c r="N366" s="281" t="s">
        <v>45</v>
      </c>
      <c r="O366" s="87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9" t="s">
        <v>403</v>
      </c>
      <c r="AT366" s="219" t="s">
        <v>244</v>
      </c>
      <c r="AU366" s="219" t="s">
        <v>82</v>
      </c>
      <c r="AY366" s="20" t="s">
        <v>158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82</v>
      </c>
      <c r="BK366" s="220">
        <f>ROUND(I366*H366,2)</f>
        <v>0</v>
      </c>
      <c r="BL366" s="20" t="s">
        <v>290</v>
      </c>
      <c r="BM366" s="219" t="s">
        <v>3058</v>
      </c>
    </row>
    <row r="367" s="2" customFormat="1">
      <c r="A367" s="41"/>
      <c r="B367" s="42"/>
      <c r="C367" s="43"/>
      <c r="D367" s="221" t="s">
        <v>167</v>
      </c>
      <c r="E367" s="43"/>
      <c r="F367" s="222" t="s">
        <v>3057</v>
      </c>
      <c r="G367" s="43"/>
      <c r="H367" s="43"/>
      <c r="I367" s="223"/>
      <c r="J367" s="43"/>
      <c r="K367" s="43"/>
      <c r="L367" s="47"/>
      <c r="M367" s="224"/>
      <c r="N367" s="225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167</v>
      </c>
      <c r="AU367" s="20" t="s">
        <v>82</v>
      </c>
    </row>
    <row r="368" s="2" customFormat="1" ht="16.5" customHeight="1">
      <c r="A368" s="41"/>
      <c r="B368" s="42"/>
      <c r="C368" s="272" t="s">
        <v>1261</v>
      </c>
      <c r="D368" s="272" t="s">
        <v>244</v>
      </c>
      <c r="E368" s="273" t="s">
        <v>3059</v>
      </c>
      <c r="F368" s="274" t="s">
        <v>3060</v>
      </c>
      <c r="G368" s="275" t="s">
        <v>387</v>
      </c>
      <c r="H368" s="276">
        <v>1</v>
      </c>
      <c r="I368" s="277"/>
      <c r="J368" s="278">
        <f>ROUND(I368*H368,2)</f>
        <v>0</v>
      </c>
      <c r="K368" s="274" t="s">
        <v>247</v>
      </c>
      <c r="L368" s="279"/>
      <c r="M368" s="280" t="s">
        <v>19</v>
      </c>
      <c r="N368" s="281" t="s">
        <v>45</v>
      </c>
      <c r="O368" s="87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9" t="s">
        <v>403</v>
      </c>
      <c r="AT368" s="219" t="s">
        <v>244</v>
      </c>
      <c r="AU368" s="219" t="s">
        <v>82</v>
      </c>
      <c r="AY368" s="20" t="s">
        <v>158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82</v>
      </c>
      <c r="BK368" s="220">
        <f>ROUND(I368*H368,2)</f>
        <v>0</v>
      </c>
      <c r="BL368" s="20" t="s">
        <v>290</v>
      </c>
      <c r="BM368" s="219" t="s">
        <v>3061</v>
      </c>
    </row>
    <row r="369" s="2" customFormat="1">
      <c r="A369" s="41"/>
      <c r="B369" s="42"/>
      <c r="C369" s="43"/>
      <c r="D369" s="221" t="s">
        <v>167</v>
      </c>
      <c r="E369" s="43"/>
      <c r="F369" s="222" t="s">
        <v>3060</v>
      </c>
      <c r="G369" s="43"/>
      <c r="H369" s="43"/>
      <c r="I369" s="223"/>
      <c r="J369" s="43"/>
      <c r="K369" s="43"/>
      <c r="L369" s="47"/>
      <c r="M369" s="224"/>
      <c r="N369" s="225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167</v>
      </c>
      <c r="AU369" s="20" t="s">
        <v>82</v>
      </c>
    </row>
    <row r="370" s="2" customFormat="1" ht="16.5" customHeight="1">
      <c r="A370" s="41"/>
      <c r="B370" s="42"/>
      <c r="C370" s="272" t="s">
        <v>1268</v>
      </c>
      <c r="D370" s="272" t="s">
        <v>244</v>
      </c>
      <c r="E370" s="273" t="s">
        <v>3062</v>
      </c>
      <c r="F370" s="274" t="s">
        <v>3063</v>
      </c>
      <c r="G370" s="275" t="s">
        <v>387</v>
      </c>
      <c r="H370" s="276">
        <v>1</v>
      </c>
      <c r="I370" s="277"/>
      <c r="J370" s="278">
        <f>ROUND(I370*H370,2)</f>
        <v>0</v>
      </c>
      <c r="K370" s="274" t="s">
        <v>247</v>
      </c>
      <c r="L370" s="279"/>
      <c r="M370" s="280" t="s">
        <v>19</v>
      </c>
      <c r="N370" s="281" t="s">
        <v>45</v>
      </c>
      <c r="O370" s="87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9" t="s">
        <v>403</v>
      </c>
      <c r="AT370" s="219" t="s">
        <v>244</v>
      </c>
      <c r="AU370" s="219" t="s">
        <v>82</v>
      </c>
      <c r="AY370" s="20" t="s">
        <v>158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82</v>
      </c>
      <c r="BK370" s="220">
        <f>ROUND(I370*H370,2)</f>
        <v>0</v>
      </c>
      <c r="BL370" s="20" t="s">
        <v>290</v>
      </c>
      <c r="BM370" s="219" t="s">
        <v>3064</v>
      </c>
    </row>
    <row r="371" s="2" customFormat="1">
      <c r="A371" s="41"/>
      <c r="B371" s="42"/>
      <c r="C371" s="43"/>
      <c r="D371" s="221" t="s">
        <v>167</v>
      </c>
      <c r="E371" s="43"/>
      <c r="F371" s="222" t="s">
        <v>3063</v>
      </c>
      <c r="G371" s="43"/>
      <c r="H371" s="43"/>
      <c r="I371" s="223"/>
      <c r="J371" s="43"/>
      <c r="K371" s="43"/>
      <c r="L371" s="47"/>
      <c r="M371" s="224"/>
      <c r="N371" s="22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167</v>
      </c>
      <c r="AU371" s="20" t="s">
        <v>82</v>
      </c>
    </row>
    <row r="372" s="2" customFormat="1" ht="16.5" customHeight="1">
      <c r="A372" s="41"/>
      <c r="B372" s="42"/>
      <c r="C372" s="272" t="s">
        <v>1273</v>
      </c>
      <c r="D372" s="272" t="s">
        <v>244</v>
      </c>
      <c r="E372" s="273" t="s">
        <v>3065</v>
      </c>
      <c r="F372" s="274" t="s">
        <v>3066</v>
      </c>
      <c r="G372" s="275" t="s">
        <v>387</v>
      </c>
      <c r="H372" s="276">
        <v>1</v>
      </c>
      <c r="I372" s="277"/>
      <c r="J372" s="278">
        <f>ROUND(I372*H372,2)</f>
        <v>0</v>
      </c>
      <c r="K372" s="274" t="s">
        <v>247</v>
      </c>
      <c r="L372" s="279"/>
      <c r="M372" s="280" t="s">
        <v>19</v>
      </c>
      <c r="N372" s="281" t="s">
        <v>45</v>
      </c>
      <c r="O372" s="87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9" t="s">
        <v>403</v>
      </c>
      <c r="AT372" s="219" t="s">
        <v>244</v>
      </c>
      <c r="AU372" s="219" t="s">
        <v>82</v>
      </c>
      <c r="AY372" s="20" t="s">
        <v>158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82</v>
      </c>
      <c r="BK372" s="220">
        <f>ROUND(I372*H372,2)</f>
        <v>0</v>
      </c>
      <c r="BL372" s="20" t="s">
        <v>290</v>
      </c>
      <c r="BM372" s="219" t="s">
        <v>3067</v>
      </c>
    </row>
    <row r="373" s="2" customFormat="1">
      <c r="A373" s="41"/>
      <c r="B373" s="42"/>
      <c r="C373" s="43"/>
      <c r="D373" s="221" t="s">
        <v>167</v>
      </c>
      <c r="E373" s="43"/>
      <c r="F373" s="222" t="s">
        <v>3066</v>
      </c>
      <c r="G373" s="43"/>
      <c r="H373" s="43"/>
      <c r="I373" s="223"/>
      <c r="J373" s="43"/>
      <c r="K373" s="43"/>
      <c r="L373" s="47"/>
      <c r="M373" s="224"/>
      <c r="N373" s="22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167</v>
      </c>
      <c r="AU373" s="20" t="s">
        <v>82</v>
      </c>
    </row>
    <row r="374" s="2" customFormat="1" ht="16.5" customHeight="1">
      <c r="A374" s="41"/>
      <c r="B374" s="42"/>
      <c r="C374" s="272" t="s">
        <v>1279</v>
      </c>
      <c r="D374" s="272" t="s">
        <v>244</v>
      </c>
      <c r="E374" s="273" t="s">
        <v>3068</v>
      </c>
      <c r="F374" s="274" t="s">
        <v>3069</v>
      </c>
      <c r="G374" s="275" t="s">
        <v>387</v>
      </c>
      <c r="H374" s="276">
        <v>1</v>
      </c>
      <c r="I374" s="277"/>
      <c r="J374" s="278">
        <f>ROUND(I374*H374,2)</f>
        <v>0</v>
      </c>
      <c r="K374" s="274" t="s">
        <v>247</v>
      </c>
      <c r="L374" s="279"/>
      <c r="M374" s="280" t="s">
        <v>19</v>
      </c>
      <c r="N374" s="281" t="s">
        <v>45</v>
      </c>
      <c r="O374" s="87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9" t="s">
        <v>403</v>
      </c>
      <c r="AT374" s="219" t="s">
        <v>244</v>
      </c>
      <c r="AU374" s="219" t="s">
        <v>82</v>
      </c>
      <c r="AY374" s="20" t="s">
        <v>158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82</v>
      </c>
      <c r="BK374" s="220">
        <f>ROUND(I374*H374,2)</f>
        <v>0</v>
      </c>
      <c r="BL374" s="20" t="s">
        <v>290</v>
      </c>
      <c r="BM374" s="219" t="s">
        <v>3070</v>
      </c>
    </row>
    <row r="375" s="2" customFormat="1">
      <c r="A375" s="41"/>
      <c r="B375" s="42"/>
      <c r="C375" s="43"/>
      <c r="D375" s="221" t="s">
        <v>167</v>
      </c>
      <c r="E375" s="43"/>
      <c r="F375" s="222" t="s">
        <v>3069</v>
      </c>
      <c r="G375" s="43"/>
      <c r="H375" s="43"/>
      <c r="I375" s="223"/>
      <c r="J375" s="43"/>
      <c r="K375" s="43"/>
      <c r="L375" s="47"/>
      <c r="M375" s="224"/>
      <c r="N375" s="22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167</v>
      </c>
      <c r="AU375" s="20" t="s">
        <v>82</v>
      </c>
    </row>
    <row r="376" s="2" customFormat="1" ht="16.5" customHeight="1">
      <c r="A376" s="41"/>
      <c r="B376" s="42"/>
      <c r="C376" s="272" t="s">
        <v>1284</v>
      </c>
      <c r="D376" s="272" t="s">
        <v>244</v>
      </c>
      <c r="E376" s="273" t="s">
        <v>3071</v>
      </c>
      <c r="F376" s="274" t="s">
        <v>3072</v>
      </c>
      <c r="G376" s="275" t="s">
        <v>387</v>
      </c>
      <c r="H376" s="276">
        <v>4</v>
      </c>
      <c r="I376" s="277"/>
      <c r="J376" s="278">
        <f>ROUND(I376*H376,2)</f>
        <v>0</v>
      </c>
      <c r="K376" s="274" t="s">
        <v>247</v>
      </c>
      <c r="L376" s="279"/>
      <c r="M376" s="280" t="s">
        <v>19</v>
      </c>
      <c r="N376" s="281" t="s">
        <v>45</v>
      </c>
      <c r="O376" s="87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9" t="s">
        <v>403</v>
      </c>
      <c r="AT376" s="219" t="s">
        <v>244</v>
      </c>
      <c r="AU376" s="219" t="s">
        <v>82</v>
      </c>
      <c r="AY376" s="20" t="s">
        <v>158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82</v>
      </c>
      <c r="BK376" s="220">
        <f>ROUND(I376*H376,2)</f>
        <v>0</v>
      </c>
      <c r="BL376" s="20" t="s">
        <v>290</v>
      </c>
      <c r="BM376" s="219" t="s">
        <v>3073</v>
      </c>
    </row>
    <row r="377" s="2" customFormat="1">
      <c r="A377" s="41"/>
      <c r="B377" s="42"/>
      <c r="C377" s="43"/>
      <c r="D377" s="221" t="s">
        <v>167</v>
      </c>
      <c r="E377" s="43"/>
      <c r="F377" s="222" t="s">
        <v>3072</v>
      </c>
      <c r="G377" s="43"/>
      <c r="H377" s="43"/>
      <c r="I377" s="223"/>
      <c r="J377" s="43"/>
      <c r="K377" s="43"/>
      <c r="L377" s="47"/>
      <c r="M377" s="224"/>
      <c r="N377" s="22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167</v>
      </c>
      <c r="AU377" s="20" t="s">
        <v>82</v>
      </c>
    </row>
    <row r="378" s="2" customFormat="1" ht="16.5" customHeight="1">
      <c r="A378" s="41"/>
      <c r="B378" s="42"/>
      <c r="C378" s="272" t="s">
        <v>1290</v>
      </c>
      <c r="D378" s="272" t="s">
        <v>244</v>
      </c>
      <c r="E378" s="273" t="s">
        <v>3074</v>
      </c>
      <c r="F378" s="274" t="s">
        <v>3075</v>
      </c>
      <c r="G378" s="275" t="s">
        <v>387</v>
      </c>
      <c r="H378" s="276">
        <v>6</v>
      </c>
      <c r="I378" s="277"/>
      <c r="J378" s="278">
        <f>ROUND(I378*H378,2)</f>
        <v>0</v>
      </c>
      <c r="K378" s="274" t="s">
        <v>247</v>
      </c>
      <c r="L378" s="279"/>
      <c r="M378" s="280" t="s">
        <v>19</v>
      </c>
      <c r="N378" s="281" t="s">
        <v>45</v>
      </c>
      <c r="O378" s="87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9" t="s">
        <v>403</v>
      </c>
      <c r="AT378" s="219" t="s">
        <v>244</v>
      </c>
      <c r="AU378" s="219" t="s">
        <v>82</v>
      </c>
      <c r="AY378" s="20" t="s">
        <v>158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82</v>
      </c>
      <c r="BK378" s="220">
        <f>ROUND(I378*H378,2)</f>
        <v>0</v>
      </c>
      <c r="BL378" s="20" t="s">
        <v>290</v>
      </c>
      <c r="BM378" s="219" t="s">
        <v>3076</v>
      </c>
    </row>
    <row r="379" s="2" customFormat="1">
      <c r="A379" s="41"/>
      <c r="B379" s="42"/>
      <c r="C379" s="43"/>
      <c r="D379" s="221" t="s">
        <v>167</v>
      </c>
      <c r="E379" s="43"/>
      <c r="F379" s="222" t="s">
        <v>3075</v>
      </c>
      <c r="G379" s="43"/>
      <c r="H379" s="43"/>
      <c r="I379" s="223"/>
      <c r="J379" s="43"/>
      <c r="K379" s="43"/>
      <c r="L379" s="47"/>
      <c r="M379" s="224"/>
      <c r="N379" s="22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167</v>
      </c>
      <c r="AU379" s="20" t="s">
        <v>82</v>
      </c>
    </row>
    <row r="380" s="2" customFormat="1" ht="16.5" customHeight="1">
      <c r="A380" s="41"/>
      <c r="B380" s="42"/>
      <c r="C380" s="272" t="s">
        <v>1297</v>
      </c>
      <c r="D380" s="272" t="s">
        <v>244</v>
      </c>
      <c r="E380" s="273" t="s">
        <v>3077</v>
      </c>
      <c r="F380" s="274" t="s">
        <v>3078</v>
      </c>
      <c r="G380" s="275" t="s">
        <v>387</v>
      </c>
      <c r="H380" s="276">
        <v>6</v>
      </c>
      <c r="I380" s="277"/>
      <c r="J380" s="278">
        <f>ROUND(I380*H380,2)</f>
        <v>0</v>
      </c>
      <c r="K380" s="274" t="s">
        <v>247</v>
      </c>
      <c r="L380" s="279"/>
      <c r="M380" s="280" t="s">
        <v>19</v>
      </c>
      <c r="N380" s="281" t="s">
        <v>45</v>
      </c>
      <c r="O380" s="87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9" t="s">
        <v>403</v>
      </c>
      <c r="AT380" s="219" t="s">
        <v>244</v>
      </c>
      <c r="AU380" s="219" t="s">
        <v>82</v>
      </c>
      <c r="AY380" s="20" t="s">
        <v>158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82</v>
      </c>
      <c r="BK380" s="220">
        <f>ROUND(I380*H380,2)</f>
        <v>0</v>
      </c>
      <c r="BL380" s="20" t="s">
        <v>290</v>
      </c>
      <c r="BM380" s="219" t="s">
        <v>3079</v>
      </c>
    </row>
    <row r="381" s="2" customFormat="1">
      <c r="A381" s="41"/>
      <c r="B381" s="42"/>
      <c r="C381" s="43"/>
      <c r="D381" s="221" t="s">
        <v>167</v>
      </c>
      <c r="E381" s="43"/>
      <c r="F381" s="222" t="s">
        <v>3078</v>
      </c>
      <c r="G381" s="43"/>
      <c r="H381" s="43"/>
      <c r="I381" s="223"/>
      <c r="J381" s="43"/>
      <c r="K381" s="43"/>
      <c r="L381" s="47"/>
      <c r="M381" s="224"/>
      <c r="N381" s="225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167</v>
      </c>
      <c r="AU381" s="20" t="s">
        <v>82</v>
      </c>
    </row>
    <row r="382" s="2" customFormat="1" ht="16.5" customHeight="1">
      <c r="A382" s="41"/>
      <c r="B382" s="42"/>
      <c r="C382" s="272" t="s">
        <v>1306</v>
      </c>
      <c r="D382" s="272" t="s">
        <v>244</v>
      </c>
      <c r="E382" s="273" t="s">
        <v>3080</v>
      </c>
      <c r="F382" s="274" t="s">
        <v>3081</v>
      </c>
      <c r="G382" s="275" t="s">
        <v>387</v>
      </c>
      <c r="H382" s="276">
        <v>1</v>
      </c>
      <c r="I382" s="277"/>
      <c r="J382" s="278">
        <f>ROUND(I382*H382,2)</f>
        <v>0</v>
      </c>
      <c r="K382" s="274" t="s">
        <v>247</v>
      </c>
      <c r="L382" s="279"/>
      <c r="M382" s="280" t="s">
        <v>19</v>
      </c>
      <c r="N382" s="281" t="s">
        <v>45</v>
      </c>
      <c r="O382" s="87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9" t="s">
        <v>403</v>
      </c>
      <c r="AT382" s="219" t="s">
        <v>244</v>
      </c>
      <c r="AU382" s="219" t="s">
        <v>82</v>
      </c>
      <c r="AY382" s="20" t="s">
        <v>158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82</v>
      </c>
      <c r="BK382" s="220">
        <f>ROUND(I382*H382,2)</f>
        <v>0</v>
      </c>
      <c r="BL382" s="20" t="s">
        <v>290</v>
      </c>
      <c r="BM382" s="219" t="s">
        <v>3082</v>
      </c>
    </row>
    <row r="383" s="2" customFormat="1">
      <c r="A383" s="41"/>
      <c r="B383" s="42"/>
      <c r="C383" s="43"/>
      <c r="D383" s="221" t="s">
        <v>167</v>
      </c>
      <c r="E383" s="43"/>
      <c r="F383" s="222" t="s">
        <v>3081</v>
      </c>
      <c r="G383" s="43"/>
      <c r="H383" s="43"/>
      <c r="I383" s="223"/>
      <c r="J383" s="43"/>
      <c r="K383" s="43"/>
      <c r="L383" s="47"/>
      <c r="M383" s="224"/>
      <c r="N383" s="225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167</v>
      </c>
      <c r="AU383" s="20" t="s">
        <v>82</v>
      </c>
    </row>
    <row r="384" s="2" customFormat="1" ht="16.5" customHeight="1">
      <c r="A384" s="41"/>
      <c r="B384" s="42"/>
      <c r="C384" s="272" t="s">
        <v>1311</v>
      </c>
      <c r="D384" s="272" t="s">
        <v>244</v>
      </c>
      <c r="E384" s="273" t="s">
        <v>3083</v>
      </c>
      <c r="F384" s="274" t="s">
        <v>3084</v>
      </c>
      <c r="G384" s="275" t="s">
        <v>387</v>
      </c>
      <c r="H384" s="276">
        <v>1</v>
      </c>
      <c r="I384" s="277"/>
      <c r="J384" s="278">
        <f>ROUND(I384*H384,2)</f>
        <v>0</v>
      </c>
      <c r="K384" s="274" t="s">
        <v>247</v>
      </c>
      <c r="L384" s="279"/>
      <c r="M384" s="280" t="s">
        <v>19</v>
      </c>
      <c r="N384" s="281" t="s">
        <v>45</v>
      </c>
      <c r="O384" s="87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9" t="s">
        <v>403</v>
      </c>
      <c r="AT384" s="219" t="s">
        <v>244</v>
      </c>
      <c r="AU384" s="219" t="s">
        <v>82</v>
      </c>
      <c r="AY384" s="20" t="s">
        <v>158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82</v>
      </c>
      <c r="BK384" s="220">
        <f>ROUND(I384*H384,2)</f>
        <v>0</v>
      </c>
      <c r="BL384" s="20" t="s">
        <v>290</v>
      </c>
      <c r="BM384" s="219" t="s">
        <v>3085</v>
      </c>
    </row>
    <row r="385" s="2" customFormat="1">
      <c r="A385" s="41"/>
      <c r="B385" s="42"/>
      <c r="C385" s="43"/>
      <c r="D385" s="221" t="s">
        <v>167</v>
      </c>
      <c r="E385" s="43"/>
      <c r="F385" s="222" t="s">
        <v>3084</v>
      </c>
      <c r="G385" s="43"/>
      <c r="H385" s="43"/>
      <c r="I385" s="223"/>
      <c r="J385" s="43"/>
      <c r="K385" s="43"/>
      <c r="L385" s="47"/>
      <c r="M385" s="224"/>
      <c r="N385" s="225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167</v>
      </c>
      <c r="AU385" s="20" t="s">
        <v>82</v>
      </c>
    </row>
    <row r="386" s="2" customFormat="1" ht="37.8" customHeight="1">
      <c r="A386" s="41"/>
      <c r="B386" s="42"/>
      <c r="C386" s="272" t="s">
        <v>1316</v>
      </c>
      <c r="D386" s="272" t="s">
        <v>244</v>
      </c>
      <c r="E386" s="273" t="s">
        <v>3086</v>
      </c>
      <c r="F386" s="274" t="s">
        <v>3087</v>
      </c>
      <c r="G386" s="275" t="s">
        <v>387</v>
      </c>
      <c r="H386" s="276">
        <v>1</v>
      </c>
      <c r="I386" s="277"/>
      <c r="J386" s="278">
        <f>ROUND(I386*H386,2)</f>
        <v>0</v>
      </c>
      <c r="K386" s="274" t="s">
        <v>2666</v>
      </c>
      <c r="L386" s="279"/>
      <c r="M386" s="280" t="s">
        <v>19</v>
      </c>
      <c r="N386" s="281" t="s">
        <v>45</v>
      </c>
      <c r="O386" s="87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9" t="s">
        <v>403</v>
      </c>
      <c r="AT386" s="219" t="s">
        <v>244</v>
      </c>
      <c r="AU386" s="219" t="s">
        <v>82</v>
      </c>
      <c r="AY386" s="20" t="s">
        <v>158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82</v>
      </c>
      <c r="BK386" s="220">
        <f>ROUND(I386*H386,2)</f>
        <v>0</v>
      </c>
      <c r="BL386" s="20" t="s">
        <v>290</v>
      </c>
      <c r="BM386" s="219" t="s">
        <v>3088</v>
      </c>
    </row>
    <row r="387" s="2" customFormat="1">
      <c r="A387" s="41"/>
      <c r="B387" s="42"/>
      <c r="C387" s="43"/>
      <c r="D387" s="221" t="s">
        <v>167</v>
      </c>
      <c r="E387" s="43"/>
      <c r="F387" s="222" t="s">
        <v>3087</v>
      </c>
      <c r="G387" s="43"/>
      <c r="H387" s="43"/>
      <c r="I387" s="223"/>
      <c r="J387" s="43"/>
      <c r="K387" s="43"/>
      <c r="L387" s="47"/>
      <c r="M387" s="224"/>
      <c r="N387" s="225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167</v>
      </c>
      <c r="AU387" s="20" t="s">
        <v>82</v>
      </c>
    </row>
    <row r="388" s="2" customFormat="1" ht="16.5" customHeight="1">
      <c r="A388" s="41"/>
      <c r="B388" s="42"/>
      <c r="C388" s="208" t="s">
        <v>1323</v>
      </c>
      <c r="D388" s="208" t="s">
        <v>160</v>
      </c>
      <c r="E388" s="209" t="s">
        <v>3089</v>
      </c>
      <c r="F388" s="210" t="s">
        <v>3090</v>
      </c>
      <c r="G388" s="211" t="s">
        <v>224</v>
      </c>
      <c r="H388" s="212">
        <v>6.024</v>
      </c>
      <c r="I388" s="213"/>
      <c r="J388" s="214">
        <f>ROUND(I388*H388,2)</f>
        <v>0</v>
      </c>
      <c r="K388" s="210" t="s">
        <v>2666</v>
      </c>
      <c r="L388" s="47"/>
      <c r="M388" s="215" t="s">
        <v>19</v>
      </c>
      <c r="N388" s="216" t="s">
        <v>45</v>
      </c>
      <c r="O388" s="87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9" t="s">
        <v>290</v>
      </c>
      <c r="AT388" s="219" t="s">
        <v>160</v>
      </c>
      <c r="AU388" s="219" t="s">
        <v>82</v>
      </c>
      <c r="AY388" s="20" t="s">
        <v>158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82</v>
      </c>
      <c r="BK388" s="220">
        <f>ROUND(I388*H388,2)</f>
        <v>0</v>
      </c>
      <c r="BL388" s="20" t="s">
        <v>290</v>
      </c>
      <c r="BM388" s="219" t="s">
        <v>3091</v>
      </c>
    </row>
    <row r="389" s="2" customFormat="1">
      <c r="A389" s="41"/>
      <c r="B389" s="42"/>
      <c r="C389" s="43"/>
      <c r="D389" s="221" t="s">
        <v>167</v>
      </c>
      <c r="E389" s="43"/>
      <c r="F389" s="222" t="s">
        <v>3090</v>
      </c>
      <c r="G389" s="43"/>
      <c r="H389" s="43"/>
      <c r="I389" s="223"/>
      <c r="J389" s="43"/>
      <c r="K389" s="43"/>
      <c r="L389" s="47"/>
      <c r="M389" s="224"/>
      <c r="N389" s="225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167</v>
      </c>
      <c r="AU389" s="20" t="s">
        <v>82</v>
      </c>
    </row>
    <row r="390" s="12" customFormat="1" ht="25.92" customHeight="1">
      <c r="A390" s="12"/>
      <c r="B390" s="192"/>
      <c r="C390" s="193"/>
      <c r="D390" s="194" t="s">
        <v>73</v>
      </c>
      <c r="E390" s="195" t="s">
        <v>1602</v>
      </c>
      <c r="F390" s="195" t="s">
        <v>1603</v>
      </c>
      <c r="G390" s="193"/>
      <c r="H390" s="193"/>
      <c r="I390" s="196"/>
      <c r="J390" s="197">
        <f>BK390</f>
        <v>0</v>
      </c>
      <c r="K390" s="193"/>
      <c r="L390" s="198"/>
      <c r="M390" s="199"/>
      <c r="N390" s="200"/>
      <c r="O390" s="200"/>
      <c r="P390" s="201">
        <f>SUM(P391:P409)</f>
        <v>0</v>
      </c>
      <c r="Q390" s="200"/>
      <c r="R390" s="201">
        <f>SUM(R391:R409)</f>
        <v>0</v>
      </c>
      <c r="S390" s="200"/>
      <c r="T390" s="202">
        <f>SUM(T391:T409)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3" t="s">
        <v>84</v>
      </c>
      <c r="AT390" s="204" t="s">
        <v>73</v>
      </c>
      <c r="AU390" s="204" t="s">
        <v>74</v>
      </c>
      <c r="AY390" s="203" t="s">
        <v>158</v>
      </c>
      <c r="BK390" s="205">
        <f>SUM(BK391:BK409)</f>
        <v>0</v>
      </c>
    </row>
    <row r="391" s="2" customFormat="1" ht="24.15" customHeight="1">
      <c r="A391" s="41"/>
      <c r="B391" s="42"/>
      <c r="C391" s="208" t="s">
        <v>1326</v>
      </c>
      <c r="D391" s="208" t="s">
        <v>160</v>
      </c>
      <c r="E391" s="209" t="s">
        <v>3092</v>
      </c>
      <c r="F391" s="210" t="s">
        <v>3093</v>
      </c>
      <c r="G391" s="211" t="s">
        <v>3094</v>
      </c>
      <c r="H391" s="212">
        <v>140</v>
      </c>
      <c r="I391" s="213"/>
      <c r="J391" s="214">
        <f>ROUND(I391*H391,2)</f>
        <v>0</v>
      </c>
      <c r="K391" s="210" t="s">
        <v>2666</v>
      </c>
      <c r="L391" s="47"/>
      <c r="M391" s="215" t="s">
        <v>19</v>
      </c>
      <c r="N391" s="216" t="s">
        <v>45</v>
      </c>
      <c r="O391" s="87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9" t="s">
        <v>290</v>
      </c>
      <c r="AT391" s="219" t="s">
        <v>160</v>
      </c>
      <c r="AU391" s="219" t="s">
        <v>82</v>
      </c>
      <c r="AY391" s="20" t="s">
        <v>158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82</v>
      </c>
      <c r="BK391" s="220">
        <f>ROUND(I391*H391,2)</f>
        <v>0</v>
      </c>
      <c r="BL391" s="20" t="s">
        <v>290</v>
      </c>
      <c r="BM391" s="219" t="s">
        <v>3095</v>
      </c>
    </row>
    <row r="392" s="2" customFormat="1">
      <c r="A392" s="41"/>
      <c r="B392" s="42"/>
      <c r="C392" s="43"/>
      <c r="D392" s="221" t="s">
        <v>167</v>
      </c>
      <c r="E392" s="43"/>
      <c r="F392" s="222" t="s">
        <v>3093</v>
      </c>
      <c r="G392" s="43"/>
      <c r="H392" s="43"/>
      <c r="I392" s="223"/>
      <c r="J392" s="43"/>
      <c r="K392" s="43"/>
      <c r="L392" s="47"/>
      <c r="M392" s="224"/>
      <c r="N392" s="22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167</v>
      </c>
      <c r="AU392" s="20" t="s">
        <v>82</v>
      </c>
    </row>
    <row r="393" s="2" customFormat="1" ht="16.5" customHeight="1">
      <c r="A393" s="41"/>
      <c r="B393" s="42"/>
      <c r="C393" s="272" t="s">
        <v>1332</v>
      </c>
      <c r="D393" s="272" t="s">
        <v>244</v>
      </c>
      <c r="E393" s="273" t="s">
        <v>3096</v>
      </c>
      <c r="F393" s="274" t="s">
        <v>3097</v>
      </c>
      <c r="G393" s="275" t="s">
        <v>316</v>
      </c>
      <c r="H393" s="276">
        <v>14</v>
      </c>
      <c r="I393" s="277"/>
      <c r="J393" s="278">
        <f>ROUND(I393*H393,2)</f>
        <v>0</v>
      </c>
      <c r="K393" s="274" t="s">
        <v>2666</v>
      </c>
      <c r="L393" s="279"/>
      <c r="M393" s="280" t="s">
        <v>19</v>
      </c>
      <c r="N393" s="281" t="s">
        <v>45</v>
      </c>
      <c r="O393" s="87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9" t="s">
        <v>403</v>
      </c>
      <c r="AT393" s="219" t="s">
        <v>244</v>
      </c>
      <c r="AU393" s="219" t="s">
        <v>82</v>
      </c>
      <c r="AY393" s="20" t="s">
        <v>158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82</v>
      </c>
      <c r="BK393" s="220">
        <f>ROUND(I393*H393,2)</f>
        <v>0</v>
      </c>
      <c r="BL393" s="20" t="s">
        <v>290</v>
      </c>
      <c r="BM393" s="219" t="s">
        <v>3098</v>
      </c>
    </row>
    <row r="394" s="2" customFormat="1">
      <c r="A394" s="41"/>
      <c r="B394" s="42"/>
      <c r="C394" s="43"/>
      <c r="D394" s="221" t="s">
        <v>167</v>
      </c>
      <c r="E394" s="43"/>
      <c r="F394" s="222" t="s">
        <v>3097</v>
      </c>
      <c r="G394" s="43"/>
      <c r="H394" s="43"/>
      <c r="I394" s="223"/>
      <c r="J394" s="43"/>
      <c r="K394" s="43"/>
      <c r="L394" s="47"/>
      <c r="M394" s="224"/>
      <c r="N394" s="225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167</v>
      </c>
      <c r="AU394" s="20" t="s">
        <v>82</v>
      </c>
    </row>
    <row r="395" s="2" customFormat="1" ht="24.15" customHeight="1">
      <c r="A395" s="41"/>
      <c r="B395" s="42"/>
      <c r="C395" s="272" t="s">
        <v>1337</v>
      </c>
      <c r="D395" s="272" t="s">
        <v>244</v>
      </c>
      <c r="E395" s="273" t="s">
        <v>3099</v>
      </c>
      <c r="F395" s="274" t="s">
        <v>3100</v>
      </c>
      <c r="G395" s="275" t="s">
        <v>387</v>
      </c>
      <c r="H395" s="276">
        <v>50</v>
      </c>
      <c r="I395" s="277"/>
      <c r="J395" s="278">
        <f>ROUND(I395*H395,2)</f>
        <v>0</v>
      </c>
      <c r="K395" s="274" t="s">
        <v>2666</v>
      </c>
      <c r="L395" s="279"/>
      <c r="M395" s="280" t="s">
        <v>19</v>
      </c>
      <c r="N395" s="281" t="s">
        <v>45</v>
      </c>
      <c r="O395" s="87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9" t="s">
        <v>403</v>
      </c>
      <c r="AT395" s="219" t="s">
        <v>244</v>
      </c>
      <c r="AU395" s="219" t="s">
        <v>82</v>
      </c>
      <c r="AY395" s="20" t="s">
        <v>158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82</v>
      </c>
      <c r="BK395" s="220">
        <f>ROUND(I395*H395,2)</f>
        <v>0</v>
      </c>
      <c r="BL395" s="20" t="s">
        <v>290</v>
      </c>
      <c r="BM395" s="219" t="s">
        <v>3101</v>
      </c>
    </row>
    <row r="396" s="2" customFormat="1">
      <c r="A396" s="41"/>
      <c r="B396" s="42"/>
      <c r="C396" s="43"/>
      <c r="D396" s="221" t="s">
        <v>167</v>
      </c>
      <c r="E396" s="43"/>
      <c r="F396" s="222" t="s">
        <v>3100</v>
      </c>
      <c r="G396" s="43"/>
      <c r="H396" s="43"/>
      <c r="I396" s="223"/>
      <c r="J396" s="43"/>
      <c r="K396" s="43"/>
      <c r="L396" s="47"/>
      <c r="M396" s="224"/>
      <c r="N396" s="225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167</v>
      </c>
      <c r="AU396" s="20" t="s">
        <v>82</v>
      </c>
    </row>
    <row r="397" s="2" customFormat="1" ht="24.15" customHeight="1">
      <c r="A397" s="41"/>
      <c r="B397" s="42"/>
      <c r="C397" s="272" t="s">
        <v>1343</v>
      </c>
      <c r="D397" s="272" t="s">
        <v>244</v>
      </c>
      <c r="E397" s="273" t="s">
        <v>3102</v>
      </c>
      <c r="F397" s="274" t="s">
        <v>3103</v>
      </c>
      <c r="G397" s="275" t="s">
        <v>387</v>
      </c>
      <c r="H397" s="276">
        <v>12</v>
      </c>
      <c r="I397" s="277"/>
      <c r="J397" s="278">
        <f>ROUND(I397*H397,2)</f>
        <v>0</v>
      </c>
      <c r="K397" s="274" t="s">
        <v>2666</v>
      </c>
      <c r="L397" s="279"/>
      <c r="M397" s="280" t="s">
        <v>19</v>
      </c>
      <c r="N397" s="281" t="s">
        <v>45</v>
      </c>
      <c r="O397" s="87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9" t="s">
        <v>403</v>
      </c>
      <c r="AT397" s="219" t="s">
        <v>244</v>
      </c>
      <c r="AU397" s="219" t="s">
        <v>82</v>
      </c>
      <c r="AY397" s="20" t="s">
        <v>158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82</v>
      </c>
      <c r="BK397" s="220">
        <f>ROUND(I397*H397,2)</f>
        <v>0</v>
      </c>
      <c r="BL397" s="20" t="s">
        <v>290</v>
      </c>
      <c r="BM397" s="219" t="s">
        <v>3104</v>
      </c>
    </row>
    <row r="398" s="2" customFormat="1">
      <c r="A398" s="41"/>
      <c r="B398" s="42"/>
      <c r="C398" s="43"/>
      <c r="D398" s="221" t="s">
        <v>167</v>
      </c>
      <c r="E398" s="43"/>
      <c r="F398" s="222" t="s">
        <v>3103</v>
      </c>
      <c r="G398" s="43"/>
      <c r="H398" s="43"/>
      <c r="I398" s="223"/>
      <c r="J398" s="43"/>
      <c r="K398" s="43"/>
      <c r="L398" s="47"/>
      <c r="M398" s="224"/>
      <c r="N398" s="225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167</v>
      </c>
      <c r="AU398" s="20" t="s">
        <v>82</v>
      </c>
    </row>
    <row r="399" s="2" customFormat="1" ht="24.15" customHeight="1">
      <c r="A399" s="41"/>
      <c r="B399" s="42"/>
      <c r="C399" s="272" t="s">
        <v>1346</v>
      </c>
      <c r="D399" s="272" t="s">
        <v>244</v>
      </c>
      <c r="E399" s="273" t="s">
        <v>3105</v>
      </c>
      <c r="F399" s="274" t="s">
        <v>3106</v>
      </c>
      <c r="G399" s="275" t="s">
        <v>387</v>
      </c>
      <c r="H399" s="276">
        <v>40</v>
      </c>
      <c r="I399" s="277"/>
      <c r="J399" s="278">
        <f>ROUND(I399*H399,2)</f>
        <v>0</v>
      </c>
      <c r="K399" s="274" t="s">
        <v>2666</v>
      </c>
      <c r="L399" s="279"/>
      <c r="M399" s="280" t="s">
        <v>19</v>
      </c>
      <c r="N399" s="281" t="s">
        <v>45</v>
      </c>
      <c r="O399" s="87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9" t="s">
        <v>403</v>
      </c>
      <c r="AT399" s="219" t="s">
        <v>244</v>
      </c>
      <c r="AU399" s="219" t="s">
        <v>82</v>
      </c>
      <c r="AY399" s="20" t="s">
        <v>158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82</v>
      </c>
      <c r="BK399" s="220">
        <f>ROUND(I399*H399,2)</f>
        <v>0</v>
      </c>
      <c r="BL399" s="20" t="s">
        <v>290</v>
      </c>
      <c r="BM399" s="219" t="s">
        <v>3107</v>
      </c>
    </row>
    <row r="400" s="2" customFormat="1">
      <c r="A400" s="41"/>
      <c r="B400" s="42"/>
      <c r="C400" s="43"/>
      <c r="D400" s="221" t="s">
        <v>167</v>
      </c>
      <c r="E400" s="43"/>
      <c r="F400" s="222" t="s">
        <v>3106</v>
      </c>
      <c r="G400" s="43"/>
      <c r="H400" s="43"/>
      <c r="I400" s="223"/>
      <c r="J400" s="43"/>
      <c r="K400" s="43"/>
      <c r="L400" s="47"/>
      <c r="M400" s="224"/>
      <c r="N400" s="22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167</v>
      </c>
      <c r="AU400" s="20" t="s">
        <v>82</v>
      </c>
    </row>
    <row r="401" s="2" customFormat="1" ht="24.15" customHeight="1">
      <c r="A401" s="41"/>
      <c r="B401" s="42"/>
      <c r="C401" s="272" t="s">
        <v>1352</v>
      </c>
      <c r="D401" s="272" t="s">
        <v>244</v>
      </c>
      <c r="E401" s="273" t="s">
        <v>3108</v>
      </c>
      <c r="F401" s="274" t="s">
        <v>3109</v>
      </c>
      <c r="G401" s="275" t="s">
        <v>387</v>
      </c>
      <c r="H401" s="276">
        <v>24</v>
      </c>
      <c r="I401" s="277"/>
      <c r="J401" s="278">
        <f>ROUND(I401*H401,2)</f>
        <v>0</v>
      </c>
      <c r="K401" s="274" t="s">
        <v>2666</v>
      </c>
      <c r="L401" s="279"/>
      <c r="M401" s="280" t="s">
        <v>19</v>
      </c>
      <c r="N401" s="281" t="s">
        <v>45</v>
      </c>
      <c r="O401" s="87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9" t="s">
        <v>403</v>
      </c>
      <c r="AT401" s="219" t="s">
        <v>244</v>
      </c>
      <c r="AU401" s="219" t="s">
        <v>82</v>
      </c>
      <c r="AY401" s="20" t="s">
        <v>158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82</v>
      </c>
      <c r="BK401" s="220">
        <f>ROUND(I401*H401,2)</f>
        <v>0</v>
      </c>
      <c r="BL401" s="20" t="s">
        <v>290</v>
      </c>
      <c r="BM401" s="219" t="s">
        <v>3110</v>
      </c>
    </row>
    <row r="402" s="2" customFormat="1">
      <c r="A402" s="41"/>
      <c r="B402" s="42"/>
      <c r="C402" s="43"/>
      <c r="D402" s="221" t="s">
        <v>167</v>
      </c>
      <c r="E402" s="43"/>
      <c r="F402" s="222" t="s">
        <v>3109</v>
      </c>
      <c r="G402" s="43"/>
      <c r="H402" s="43"/>
      <c r="I402" s="223"/>
      <c r="J402" s="43"/>
      <c r="K402" s="43"/>
      <c r="L402" s="47"/>
      <c r="M402" s="224"/>
      <c r="N402" s="225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167</v>
      </c>
      <c r="AU402" s="20" t="s">
        <v>82</v>
      </c>
    </row>
    <row r="403" s="2" customFormat="1" ht="24.15" customHeight="1">
      <c r="A403" s="41"/>
      <c r="B403" s="42"/>
      <c r="C403" s="272" t="s">
        <v>1358</v>
      </c>
      <c r="D403" s="272" t="s">
        <v>244</v>
      </c>
      <c r="E403" s="273" t="s">
        <v>3111</v>
      </c>
      <c r="F403" s="274" t="s">
        <v>3112</v>
      </c>
      <c r="G403" s="275" t="s">
        <v>387</v>
      </c>
      <c r="H403" s="276">
        <v>10</v>
      </c>
      <c r="I403" s="277"/>
      <c r="J403" s="278">
        <f>ROUND(I403*H403,2)</f>
        <v>0</v>
      </c>
      <c r="K403" s="274" t="s">
        <v>2666</v>
      </c>
      <c r="L403" s="279"/>
      <c r="M403" s="280" t="s">
        <v>19</v>
      </c>
      <c r="N403" s="281" t="s">
        <v>45</v>
      </c>
      <c r="O403" s="87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9" t="s">
        <v>403</v>
      </c>
      <c r="AT403" s="219" t="s">
        <v>244</v>
      </c>
      <c r="AU403" s="219" t="s">
        <v>82</v>
      </c>
      <c r="AY403" s="20" t="s">
        <v>158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82</v>
      </c>
      <c r="BK403" s="220">
        <f>ROUND(I403*H403,2)</f>
        <v>0</v>
      </c>
      <c r="BL403" s="20" t="s">
        <v>290</v>
      </c>
      <c r="BM403" s="219" t="s">
        <v>3113</v>
      </c>
    </row>
    <row r="404" s="2" customFormat="1">
      <c r="A404" s="41"/>
      <c r="B404" s="42"/>
      <c r="C404" s="43"/>
      <c r="D404" s="221" t="s">
        <v>167</v>
      </c>
      <c r="E404" s="43"/>
      <c r="F404" s="222" t="s">
        <v>3112</v>
      </c>
      <c r="G404" s="43"/>
      <c r="H404" s="43"/>
      <c r="I404" s="223"/>
      <c r="J404" s="43"/>
      <c r="K404" s="43"/>
      <c r="L404" s="47"/>
      <c r="M404" s="224"/>
      <c r="N404" s="225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167</v>
      </c>
      <c r="AU404" s="20" t="s">
        <v>82</v>
      </c>
    </row>
    <row r="405" s="2" customFormat="1" ht="24.15" customHeight="1">
      <c r="A405" s="41"/>
      <c r="B405" s="42"/>
      <c r="C405" s="272" t="s">
        <v>1363</v>
      </c>
      <c r="D405" s="272" t="s">
        <v>244</v>
      </c>
      <c r="E405" s="273" t="s">
        <v>3114</v>
      </c>
      <c r="F405" s="274" t="s">
        <v>3115</v>
      </c>
      <c r="G405" s="275" t="s">
        <v>387</v>
      </c>
      <c r="H405" s="276">
        <v>4</v>
      </c>
      <c r="I405" s="277"/>
      <c r="J405" s="278">
        <f>ROUND(I405*H405,2)</f>
        <v>0</v>
      </c>
      <c r="K405" s="274" t="s">
        <v>2666</v>
      </c>
      <c r="L405" s="279"/>
      <c r="M405" s="280" t="s">
        <v>19</v>
      </c>
      <c r="N405" s="281" t="s">
        <v>45</v>
      </c>
      <c r="O405" s="87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9" t="s">
        <v>403</v>
      </c>
      <c r="AT405" s="219" t="s">
        <v>244</v>
      </c>
      <c r="AU405" s="219" t="s">
        <v>82</v>
      </c>
      <c r="AY405" s="20" t="s">
        <v>158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82</v>
      </c>
      <c r="BK405" s="220">
        <f>ROUND(I405*H405,2)</f>
        <v>0</v>
      </c>
      <c r="BL405" s="20" t="s">
        <v>290</v>
      </c>
      <c r="BM405" s="219" t="s">
        <v>3116</v>
      </c>
    </row>
    <row r="406" s="2" customFormat="1">
      <c r="A406" s="41"/>
      <c r="B406" s="42"/>
      <c r="C406" s="43"/>
      <c r="D406" s="221" t="s">
        <v>167</v>
      </c>
      <c r="E406" s="43"/>
      <c r="F406" s="222" t="s">
        <v>3115</v>
      </c>
      <c r="G406" s="43"/>
      <c r="H406" s="43"/>
      <c r="I406" s="223"/>
      <c r="J406" s="43"/>
      <c r="K406" s="43"/>
      <c r="L406" s="47"/>
      <c r="M406" s="224"/>
      <c r="N406" s="22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167</v>
      </c>
      <c r="AU406" s="20" t="s">
        <v>82</v>
      </c>
    </row>
    <row r="407" s="2" customFormat="1" ht="16.5" customHeight="1">
      <c r="A407" s="41"/>
      <c r="B407" s="42"/>
      <c r="C407" s="208" t="s">
        <v>1370</v>
      </c>
      <c r="D407" s="208" t="s">
        <v>160</v>
      </c>
      <c r="E407" s="209" t="s">
        <v>3117</v>
      </c>
      <c r="F407" s="210" t="s">
        <v>3118</v>
      </c>
      <c r="G407" s="211" t="s">
        <v>224</v>
      </c>
      <c r="H407" s="212">
        <v>0.056000000000000001</v>
      </c>
      <c r="I407" s="213"/>
      <c r="J407" s="214">
        <f>ROUND(I407*H407,2)</f>
        <v>0</v>
      </c>
      <c r="K407" s="210" t="s">
        <v>2666</v>
      </c>
      <c r="L407" s="47"/>
      <c r="M407" s="215" t="s">
        <v>19</v>
      </c>
      <c r="N407" s="216" t="s">
        <v>45</v>
      </c>
      <c r="O407" s="87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9" t="s">
        <v>290</v>
      </c>
      <c r="AT407" s="219" t="s">
        <v>160</v>
      </c>
      <c r="AU407" s="219" t="s">
        <v>82</v>
      </c>
      <c r="AY407" s="20" t="s">
        <v>158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82</v>
      </c>
      <c r="BK407" s="220">
        <f>ROUND(I407*H407,2)</f>
        <v>0</v>
      </c>
      <c r="BL407" s="20" t="s">
        <v>290</v>
      </c>
      <c r="BM407" s="219" t="s">
        <v>3119</v>
      </c>
    </row>
    <row r="408" s="2" customFormat="1">
      <c r="A408" s="41"/>
      <c r="B408" s="42"/>
      <c r="C408" s="43"/>
      <c r="D408" s="221" t="s">
        <v>167</v>
      </c>
      <c r="E408" s="43"/>
      <c r="F408" s="222" t="s">
        <v>3118</v>
      </c>
      <c r="G408" s="43"/>
      <c r="H408" s="43"/>
      <c r="I408" s="223"/>
      <c r="J408" s="43"/>
      <c r="K408" s="43"/>
      <c r="L408" s="47"/>
      <c r="M408" s="224"/>
      <c r="N408" s="225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167</v>
      </c>
      <c r="AU408" s="20" t="s">
        <v>82</v>
      </c>
    </row>
    <row r="409" s="2" customFormat="1">
      <c r="A409" s="41"/>
      <c r="B409" s="42"/>
      <c r="C409" s="43"/>
      <c r="D409" s="221" t="s">
        <v>180</v>
      </c>
      <c r="E409" s="43"/>
      <c r="F409" s="260" t="s">
        <v>2727</v>
      </c>
      <c r="G409" s="43"/>
      <c r="H409" s="43"/>
      <c r="I409" s="223"/>
      <c r="J409" s="43"/>
      <c r="K409" s="43"/>
      <c r="L409" s="47"/>
      <c r="M409" s="224"/>
      <c r="N409" s="22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180</v>
      </c>
      <c r="AU409" s="20" t="s">
        <v>82</v>
      </c>
    </row>
    <row r="410" s="12" customFormat="1" ht="25.92" customHeight="1">
      <c r="A410" s="12"/>
      <c r="B410" s="192"/>
      <c r="C410" s="193"/>
      <c r="D410" s="194" t="s">
        <v>73</v>
      </c>
      <c r="E410" s="195" t="s">
        <v>1931</v>
      </c>
      <c r="F410" s="195" t="s">
        <v>3120</v>
      </c>
      <c r="G410" s="193"/>
      <c r="H410" s="193"/>
      <c r="I410" s="196"/>
      <c r="J410" s="197">
        <f>BK410</f>
        <v>0</v>
      </c>
      <c r="K410" s="193"/>
      <c r="L410" s="198"/>
      <c r="M410" s="199"/>
      <c r="N410" s="200"/>
      <c r="O410" s="200"/>
      <c r="P410" s="201">
        <f>SUM(P411:P420)</f>
        <v>0</v>
      </c>
      <c r="Q410" s="200"/>
      <c r="R410" s="201">
        <f>SUM(R411:R420)</f>
        <v>0</v>
      </c>
      <c r="S410" s="200"/>
      <c r="T410" s="202">
        <f>SUM(T411:T420)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3" t="s">
        <v>84</v>
      </c>
      <c r="AT410" s="204" t="s">
        <v>73</v>
      </c>
      <c r="AU410" s="204" t="s">
        <v>74</v>
      </c>
      <c r="AY410" s="203" t="s">
        <v>158</v>
      </c>
      <c r="BK410" s="205">
        <f>SUM(BK411:BK420)</f>
        <v>0</v>
      </c>
    </row>
    <row r="411" s="2" customFormat="1" ht="16.5" customHeight="1">
      <c r="A411" s="41"/>
      <c r="B411" s="42"/>
      <c r="C411" s="208" t="s">
        <v>1375</v>
      </c>
      <c r="D411" s="208" t="s">
        <v>160</v>
      </c>
      <c r="E411" s="209" t="s">
        <v>3121</v>
      </c>
      <c r="F411" s="210" t="s">
        <v>3122</v>
      </c>
      <c r="G411" s="211" t="s">
        <v>316</v>
      </c>
      <c r="H411" s="212">
        <v>34</v>
      </c>
      <c r="I411" s="213"/>
      <c r="J411" s="214">
        <f>ROUND(I411*H411,2)</f>
        <v>0</v>
      </c>
      <c r="K411" s="210" t="s">
        <v>2666</v>
      </c>
      <c r="L411" s="47"/>
      <c r="M411" s="215" t="s">
        <v>19</v>
      </c>
      <c r="N411" s="216" t="s">
        <v>45</v>
      </c>
      <c r="O411" s="87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9" t="s">
        <v>290</v>
      </c>
      <c r="AT411" s="219" t="s">
        <v>160</v>
      </c>
      <c r="AU411" s="219" t="s">
        <v>82</v>
      </c>
      <c r="AY411" s="20" t="s">
        <v>158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82</v>
      </c>
      <c r="BK411" s="220">
        <f>ROUND(I411*H411,2)</f>
        <v>0</v>
      </c>
      <c r="BL411" s="20" t="s">
        <v>290</v>
      </c>
      <c r="BM411" s="219" t="s">
        <v>3123</v>
      </c>
    </row>
    <row r="412" s="2" customFormat="1">
      <c r="A412" s="41"/>
      <c r="B412" s="42"/>
      <c r="C412" s="43"/>
      <c r="D412" s="221" t="s">
        <v>167</v>
      </c>
      <c r="E412" s="43"/>
      <c r="F412" s="222" t="s">
        <v>3122</v>
      </c>
      <c r="G412" s="43"/>
      <c r="H412" s="43"/>
      <c r="I412" s="223"/>
      <c r="J412" s="43"/>
      <c r="K412" s="43"/>
      <c r="L412" s="47"/>
      <c r="M412" s="224"/>
      <c r="N412" s="225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167</v>
      </c>
      <c r="AU412" s="20" t="s">
        <v>82</v>
      </c>
    </row>
    <row r="413" s="2" customFormat="1">
      <c r="A413" s="41"/>
      <c r="B413" s="42"/>
      <c r="C413" s="43"/>
      <c r="D413" s="221" t="s">
        <v>180</v>
      </c>
      <c r="E413" s="43"/>
      <c r="F413" s="260" t="s">
        <v>3124</v>
      </c>
      <c r="G413" s="43"/>
      <c r="H413" s="43"/>
      <c r="I413" s="223"/>
      <c r="J413" s="43"/>
      <c r="K413" s="43"/>
      <c r="L413" s="47"/>
      <c r="M413" s="224"/>
      <c r="N413" s="225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180</v>
      </c>
      <c r="AU413" s="20" t="s">
        <v>82</v>
      </c>
    </row>
    <row r="414" s="14" customFormat="1">
      <c r="A414" s="14"/>
      <c r="B414" s="238"/>
      <c r="C414" s="239"/>
      <c r="D414" s="221" t="s">
        <v>170</v>
      </c>
      <c r="E414" s="240" t="s">
        <v>19</v>
      </c>
      <c r="F414" s="241" t="s">
        <v>3125</v>
      </c>
      <c r="G414" s="239"/>
      <c r="H414" s="242">
        <v>34</v>
      </c>
      <c r="I414" s="243"/>
      <c r="J414" s="239"/>
      <c r="K414" s="239"/>
      <c r="L414" s="244"/>
      <c r="M414" s="245"/>
      <c r="N414" s="246"/>
      <c r="O414" s="246"/>
      <c r="P414" s="246"/>
      <c r="Q414" s="246"/>
      <c r="R414" s="246"/>
      <c r="S414" s="246"/>
      <c r="T414" s="24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8" t="s">
        <v>170</v>
      </c>
      <c r="AU414" s="248" t="s">
        <v>82</v>
      </c>
      <c r="AV414" s="14" t="s">
        <v>84</v>
      </c>
      <c r="AW414" s="14" t="s">
        <v>35</v>
      </c>
      <c r="AX414" s="14" t="s">
        <v>74</v>
      </c>
      <c r="AY414" s="248" t="s">
        <v>158</v>
      </c>
    </row>
    <row r="415" s="15" customFormat="1">
      <c r="A415" s="15"/>
      <c r="B415" s="249"/>
      <c r="C415" s="250"/>
      <c r="D415" s="221" t="s">
        <v>170</v>
      </c>
      <c r="E415" s="251" t="s">
        <v>19</v>
      </c>
      <c r="F415" s="252" t="s">
        <v>175</v>
      </c>
      <c r="G415" s="250"/>
      <c r="H415" s="253">
        <v>34</v>
      </c>
      <c r="I415" s="254"/>
      <c r="J415" s="250"/>
      <c r="K415" s="250"/>
      <c r="L415" s="255"/>
      <c r="M415" s="256"/>
      <c r="N415" s="257"/>
      <c r="O415" s="257"/>
      <c r="P415" s="257"/>
      <c r="Q415" s="257"/>
      <c r="R415" s="257"/>
      <c r="S415" s="257"/>
      <c r="T415" s="25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9" t="s">
        <v>170</v>
      </c>
      <c r="AU415" s="259" t="s">
        <v>82</v>
      </c>
      <c r="AV415" s="15" t="s">
        <v>165</v>
      </c>
      <c r="AW415" s="15" t="s">
        <v>35</v>
      </c>
      <c r="AX415" s="15" t="s">
        <v>82</v>
      </c>
      <c r="AY415" s="259" t="s">
        <v>158</v>
      </c>
    </row>
    <row r="416" s="2" customFormat="1" ht="24.15" customHeight="1">
      <c r="A416" s="41"/>
      <c r="B416" s="42"/>
      <c r="C416" s="208" t="s">
        <v>1396</v>
      </c>
      <c r="D416" s="208" t="s">
        <v>160</v>
      </c>
      <c r="E416" s="209" t="s">
        <v>3126</v>
      </c>
      <c r="F416" s="210" t="s">
        <v>3127</v>
      </c>
      <c r="G416" s="211" t="s">
        <v>316</v>
      </c>
      <c r="H416" s="212">
        <v>241</v>
      </c>
      <c r="I416" s="213"/>
      <c r="J416" s="214">
        <f>ROUND(I416*H416,2)</f>
        <v>0</v>
      </c>
      <c r="K416" s="210" t="s">
        <v>2666</v>
      </c>
      <c r="L416" s="47"/>
      <c r="M416" s="215" t="s">
        <v>19</v>
      </c>
      <c r="N416" s="216" t="s">
        <v>45</v>
      </c>
      <c r="O416" s="87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9" t="s">
        <v>290</v>
      </c>
      <c r="AT416" s="219" t="s">
        <v>160</v>
      </c>
      <c r="AU416" s="219" t="s">
        <v>82</v>
      </c>
      <c r="AY416" s="20" t="s">
        <v>158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82</v>
      </c>
      <c r="BK416" s="220">
        <f>ROUND(I416*H416,2)</f>
        <v>0</v>
      </c>
      <c r="BL416" s="20" t="s">
        <v>290</v>
      </c>
      <c r="BM416" s="219" t="s">
        <v>3128</v>
      </c>
    </row>
    <row r="417" s="2" customFormat="1">
      <c r="A417" s="41"/>
      <c r="B417" s="42"/>
      <c r="C417" s="43"/>
      <c r="D417" s="221" t="s">
        <v>167</v>
      </c>
      <c r="E417" s="43"/>
      <c r="F417" s="222" t="s">
        <v>3127</v>
      </c>
      <c r="G417" s="43"/>
      <c r="H417" s="43"/>
      <c r="I417" s="223"/>
      <c r="J417" s="43"/>
      <c r="K417" s="43"/>
      <c r="L417" s="47"/>
      <c r="M417" s="224"/>
      <c r="N417" s="22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167</v>
      </c>
      <c r="AU417" s="20" t="s">
        <v>82</v>
      </c>
    </row>
    <row r="418" s="2" customFormat="1">
      <c r="A418" s="41"/>
      <c r="B418" s="42"/>
      <c r="C418" s="43"/>
      <c r="D418" s="221" t="s">
        <v>180</v>
      </c>
      <c r="E418" s="43"/>
      <c r="F418" s="260" t="s">
        <v>3124</v>
      </c>
      <c r="G418" s="43"/>
      <c r="H418" s="43"/>
      <c r="I418" s="223"/>
      <c r="J418" s="43"/>
      <c r="K418" s="43"/>
      <c r="L418" s="47"/>
      <c r="M418" s="224"/>
      <c r="N418" s="22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180</v>
      </c>
      <c r="AU418" s="20" t="s">
        <v>82</v>
      </c>
    </row>
    <row r="419" s="14" customFormat="1">
      <c r="A419" s="14"/>
      <c r="B419" s="238"/>
      <c r="C419" s="239"/>
      <c r="D419" s="221" t="s">
        <v>170</v>
      </c>
      <c r="E419" s="240" t="s">
        <v>19</v>
      </c>
      <c r="F419" s="241" t="s">
        <v>2915</v>
      </c>
      <c r="G419" s="239"/>
      <c r="H419" s="242">
        <v>241</v>
      </c>
      <c r="I419" s="243"/>
      <c r="J419" s="239"/>
      <c r="K419" s="239"/>
      <c r="L419" s="244"/>
      <c r="M419" s="245"/>
      <c r="N419" s="246"/>
      <c r="O419" s="246"/>
      <c r="P419" s="246"/>
      <c r="Q419" s="246"/>
      <c r="R419" s="246"/>
      <c r="S419" s="246"/>
      <c r="T419" s="24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8" t="s">
        <v>170</v>
      </c>
      <c r="AU419" s="248" t="s">
        <v>82</v>
      </c>
      <c r="AV419" s="14" t="s">
        <v>84</v>
      </c>
      <c r="AW419" s="14" t="s">
        <v>35</v>
      </c>
      <c r="AX419" s="14" t="s">
        <v>74</v>
      </c>
      <c r="AY419" s="248" t="s">
        <v>158</v>
      </c>
    </row>
    <row r="420" s="15" customFormat="1">
      <c r="A420" s="15"/>
      <c r="B420" s="249"/>
      <c r="C420" s="250"/>
      <c r="D420" s="221" t="s">
        <v>170</v>
      </c>
      <c r="E420" s="251" t="s">
        <v>19</v>
      </c>
      <c r="F420" s="252" t="s">
        <v>175</v>
      </c>
      <c r="G420" s="250"/>
      <c r="H420" s="253">
        <v>241</v>
      </c>
      <c r="I420" s="254"/>
      <c r="J420" s="250"/>
      <c r="K420" s="250"/>
      <c r="L420" s="255"/>
      <c r="M420" s="282"/>
      <c r="N420" s="283"/>
      <c r="O420" s="283"/>
      <c r="P420" s="283"/>
      <c r="Q420" s="283"/>
      <c r="R420" s="283"/>
      <c r="S420" s="283"/>
      <c r="T420" s="28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9" t="s">
        <v>170</v>
      </c>
      <c r="AU420" s="259" t="s">
        <v>82</v>
      </c>
      <c r="AV420" s="15" t="s">
        <v>165</v>
      </c>
      <c r="AW420" s="15" t="s">
        <v>35</v>
      </c>
      <c r="AX420" s="15" t="s">
        <v>82</v>
      </c>
      <c r="AY420" s="259" t="s">
        <v>158</v>
      </c>
    </row>
    <row r="421" s="2" customFormat="1" ht="6.96" customHeight="1">
      <c r="A421" s="41"/>
      <c r="B421" s="62"/>
      <c r="C421" s="63"/>
      <c r="D421" s="63"/>
      <c r="E421" s="63"/>
      <c r="F421" s="63"/>
      <c r="G421" s="63"/>
      <c r="H421" s="63"/>
      <c r="I421" s="63"/>
      <c r="J421" s="63"/>
      <c r="K421" s="63"/>
      <c r="L421" s="47"/>
      <c r="M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</row>
  </sheetData>
  <sheetProtection sheet="1" autoFilter="0" formatColumns="0" formatRows="0" objects="1" scenarios="1" spinCount="100000" saltValue="D5iur7YnHrAQXyfVBqHx3bY1It4bOnPM93CUmvV99P5pNQR5YHAIo5nnrzXtcw3KwZPfNAf2/h9xOmJ3Sx30bg==" hashValue="3q1o1Y3Uz9mDDq05MwoZGds6f/xaPfU22cSz/jGrdGUlyX3O1HApbvar6672MnHd6gLURapZ39uA7+pvIOnF+g==" algorithmName="SHA-512" password="A9D1"/>
  <autoFilter ref="C89:K42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Stavební úpravy v suterénu objektu č.21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3129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13. 3. 2024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33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ROUND(J88,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ROUND((SUM(BE88:BE372)),  2)</f>
        <v>0</v>
      </c>
      <c r="G33" s="41"/>
      <c r="H33" s="41"/>
      <c r="I33" s="152">
        <v>0.20999999999999999</v>
      </c>
      <c r="J33" s="151">
        <f>ROUND(((SUM(BE88:BE372))*I33),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ROUND((SUM(BF88:BF372)),  2)</f>
        <v>0</v>
      </c>
      <c r="G34" s="41"/>
      <c r="H34" s="41"/>
      <c r="I34" s="152">
        <v>0.14999999999999999</v>
      </c>
      <c r="J34" s="151">
        <f>ROUND(((SUM(BF88:BF372))*I34),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ROUND((SUM(BG88:BG372)),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ROUND((SUM(BH88:BH372)),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ROUND((SUM(BI88:BI372)),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Stavební úpravy v suterénu objektu č.21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Elektro - silnoproud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 č.1864/57, k.ú. 782271 Vinařice u Kladna</v>
      </c>
      <c r="G52" s="43"/>
      <c r="H52" s="43"/>
      <c r="I52" s="35" t="s">
        <v>23</v>
      </c>
      <c r="J52" s="75" t="str">
        <f>IF(J12="","",J12)</f>
        <v>13. 3. 2024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Sládečkovo vlastivědné muzeum v Kladně, p.o.</v>
      </c>
      <c r="G54" s="43"/>
      <c r="H54" s="43"/>
      <c r="I54" s="35" t="s">
        <v>32</v>
      </c>
      <c r="J54" s="39" t="str">
        <f>E21</f>
        <v xml:space="preserve">ing. arch. Petr Pašek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118</v>
      </c>
    </row>
    <row r="60" s="9" customFormat="1" ht="24.96" customHeight="1">
      <c r="A60" s="9"/>
      <c r="B60" s="169"/>
      <c r="C60" s="170"/>
      <c r="D60" s="171" t="s">
        <v>3130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3131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3132</v>
      </c>
      <c r="E62" s="178"/>
      <c r="F62" s="178"/>
      <c r="G62" s="178"/>
      <c r="H62" s="178"/>
      <c r="I62" s="178"/>
      <c r="J62" s="179">
        <f>J91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3133</v>
      </c>
      <c r="E63" s="178"/>
      <c r="F63" s="178"/>
      <c r="G63" s="178"/>
      <c r="H63" s="178"/>
      <c r="I63" s="178"/>
      <c r="J63" s="179">
        <f>J130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3134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3135</v>
      </c>
      <c r="E65" s="178"/>
      <c r="F65" s="178"/>
      <c r="G65" s="178"/>
      <c r="H65" s="178"/>
      <c r="I65" s="178"/>
      <c r="J65" s="179">
        <f>J152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3136</v>
      </c>
      <c r="E66" s="178"/>
      <c r="F66" s="178"/>
      <c r="G66" s="178"/>
      <c r="H66" s="178"/>
      <c r="I66" s="178"/>
      <c r="J66" s="179">
        <f>J314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3137</v>
      </c>
      <c r="E67" s="172"/>
      <c r="F67" s="172"/>
      <c r="G67" s="172"/>
      <c r="H67" s="172"/>
      <c r="I67" s="172"/>
      <c r="J67" s="173">
        <f>J335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9"/>
      <c r="C68" s="170"/>
      <c r="D68" s="171" t="s">
        <v>3138</v>
      </c>
      <c r="E68" s="172"/>
      <c r="F68" s="172"/>
      <c r="G68" s="172"/>
      <c r="H68" s="172"/>
      <c r="I68" s="172"/>
      <c r="J68" s="173">
        <f>J358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143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4" t="str">
        <f>E7</f>
        <v>Stavební úpravy v suterénu objektu č.21</v>
      </c>
      <c r="F78" s="35"/>
      <c r="G78" s="35"/>
      <c r="H78" s="35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113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04 - Elektro - silnoproud</v>
      </c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parc. č.1864/57, k.ú. 782271 Vinařice u Kladna</v>
      </c>
      <c r="G82" s="43"/>
      <c r="H82" s="43"/>
      <c r="I82" s="35" t="s">
        <v>23</v>
      </c>
      <c r="J82" s="75" t="str">
        <f>IF(J12="","",J12)</f>
        <v>13. 3. 2024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Sládečkovo vlastivědné muzeum v Kladně, p.o.</v>
      </c>
      <c r="G84" s="43"/>
      <c r="H84" s="43"/>
      <c r="I84" s="35" t="s">
        <v>32</v>
      </c>
      <c r="J84" s="39" t="str">
        <f>E21</f>
        <v xml:space="preserve">ing. arch. Petr Pašek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30</v>
      </c>
      <c r="D85" s="43"/>
      <c r="E85" s="43"/>
      <c r="F85" s="30" t="str">
        <f>IF(E18="","",E18)</f>
        <v>Vyplň údaj</v>
      </c>
      <c r="G85" s="43"/>
      <c r="H85" s="43"/>
      <c r="I85" s="35" t="s">
        <v>36</v>
      </c>
      <c r="J85" s="39" t="str">
        <f>E24</f>
        <v xml:space="preserve"> 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1"/>
      <c r="B87" s="182"/>
      <c r="C87" s="183" t="s">
        <v>144</v>
      </c>
      <c r="D87" s="184" t="s">
        <v>59</v>
      </c>
      <c r="E87" s="184" t="s">
        <v>55</v>
      </c>
      <c r="F87" s="184" t="s">
        <v>56</v>
      </c>
      <c r="G87" s="184" t="s">
        <v>145</v>
      </c>
      <c r="H87" s="184" t="s">
        <v>146</v>
      </c>
      <c r="I87" s="184" t="s">
        <v>147</v>
      </c>
      <c r="J87" s="184" t="s">
        <v>117</v>
      </c>
      <c r="K87" s="185" t="s">
        <v>148</v>
      </c>
      <c r="L87" s="186"/>
      <c r="M87" s="95" t="s">
        <v>19</v>
      </c>
      <c r="N87" s="96" t="s">
        <v>44</v>
      </c>
      <c r="O87" s="96" t="s">
        <v>149</v>
      </c>
      <c r="P87" s="96" t="s">
        <v>150</v>
      </c>
      <c r="Q87" s="96" t="s">
        <v>151</v>
      </c>
      <c r="R87" s="96" t="s">
        <v>152</v>
      </c>
      <c r="S87" s="96" t="s">
        <v>153</v>
      </c>
      <c r="T87" s="97" t="s">
        <v>154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1"/>
      <c r="B88" s="42"/>
      <c r="C88" s="102" t="s">
        <v>155</v>
      </c>
      <c r="D88" s="43"/>
      <c r="E88" s="43"/>
      <c r="F88" s="43"/>
      <c r="G88" s="43"/>
      <c r="H88" s="43"/>
      <c r="I88" s="43"/>
      <c r="J88" s="187">
        <f>BK88</f>
        <v>0</v>
      </c>
      <c r="K88" s="43"/>
      <c r="L88" s="47"/>
      <c r="M88" s="98"/>
      <c r="N88" s="188"/>
      <c r="O88" s="99"/>
      <c r="P88" s="189">
        <f>P89+P335+P358</f>
        <v>0</v>
      </c>
      <c r="Q88" s="99"/>
      <c r="R88" s="189">
        <f>R89+R335+R358</f>
        <v>0</v>
      </c>
      <c r="S88" s="99"/>
      <c r="T88" s="190">
        <f>T89+T335+T358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118</v>
      </c>
      <c r="BK88" s="191">
        <f>BK89+BK335+BK358</f>
        <v>0</v>
      </c>
    </row>
    <row r="89" s="12" customFormat="1" ht="25.92" customHeight="1">
      <c r="A89" s="12"/>
      <c r="B89" s="192"/>
      <c r="C89" s="193"/>
      <c r="D89" s="194" t="s">
        <v>73</v>
      </c>
      <c r="E89" s="195" t="s">
        <v>1469</v>
      </c>
      <c r="F89" s="195" t="s">
        <v>1470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P90+P141+P152+P314</f>
        <v>0</v>
      </c>
      <c r="Q89" s="200"/>
      <c r="R89" s="201">
        <f>R90+R141+R152+R314</f>
        <v>0</v>
      </c>
      <c r="S89" s="200"/>
      <c r="T89" s="202">
        <f>T90+T141+T152+T314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84</v>
      </c>
      <c r="AT89" s="204" t="s">
        <v>73</v>
      </c>
      <c r="AU89" s="204" t="s">
        <v>74</v>
      </c>
      <c r="AY89" s="203" t="s">
        <v>158</v>
      </c>
      <c r="BK89" s="205">
        <f>BK90+BK141+BK152+BK314</f>
        <v>0</v>
      </c>
    </row>
    <row r="90" s="12" customFormat="1" ht="22.8" customHeight="1">
      <c r="A90" s="12"/>
      <c r="B90" s="192"/>
      <c r="C90" s="193"/>
      <c r="D90" s="194" t="s">
        <v>73</v>
      </c>
      <c r="E90" s="206" t="s">
        <v>3139</v>
      </c>
      <c r="F90" s="206" t="s">
        <v>3140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P91+P130</f>
        <v>0</v>
      </c>
      <c r="Q90" s="200"/>
      <c r="R90" s="201">
        <f>R91+R130</f>
        <v>0</v>
      </c>
      <c r="S90" s="200"/>
      <c r="T90" s="202">
        <f>T91+T130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84</v>
      </c>
      <c r="AT90" s="204" t="s">
        <v>73</v>
      </c>
      <c r="AU90" s="204" t="s">
        <v>82</v>
      </c>
      <c r="AY90" s="203" t="s">
        <v>158</v>
      </c>
      <c r="BK90" s="205">
        <f>BK91+BK130</f>
        <v>0</v>
      </c>
    </row>
    <row r="91" s="12" customFormat="1" ht="20.88" customHeight="1">
      <c r="A91" s="12"/>
      <c r="B91" s="192"/>
      <c r="C91" s="193"/>
      <c r="D91" s="194" t="s">
        <v>73</v>
      </c>
      <c r="E91" s="206" t="s">
        <v>3141</v>
      </c>
      <c r="F91" s="206" t="s">
        <v>3142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SUM(P92:P129)</f>
        <v>0</v>
      </c>
      <c r="Q91" s="200"/>
      <c r="R91" s="201">
        <f>SUM(R92:R129)</f>
        <v>0</v>
      </c>
      <c r="S91" s="200"/>
      <c r="T91" s="202">
        <f>SUM(T92:T129)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84</v>
      </c>
      <c r="AT91" s="204" t="s">
        <v>73</v>
      </c>
      <c r="AU91" s="204" t="s">
        <v>84</v>
      </c>
      <c r="AY91" s="203" t="s">
        <v>158</v>
      </c>
      <c r="BK91" s="205">
        <f>SUM(BK92:BK129)</f>
        <v>0</v>
      </c>
    </row>
    <row r="92" s="2" customFormat="1" ht="16.5" customHeight="1">
      <c r="A92" s="41"/>
      <c r="B92" s="42"/>
      <c r="C92" s="208" t="s">
        <v>82</v>
      </c>
      <c r="D92" s="208" t="s">
        <v>160</v>
      </c>
      <c r="E92" s="209" t="s">
        <v>3143</v>
      </c>
      <c r="F92" s="210" t="s">
        <v>3144</v>
      </c>
      <c r="G92" s="211" t="s">
        <v>3094</v>
      </c>
      <c r="H92" s="212">
        <v>1</v>
      </c>
      <c r="I92" s="213"/>
      <c r="J92" s="214">
        <f>ROUND(I92*H92,2)</f>
        <v>0</v>
      </c>
      <c r="K92" s="210" t="s">
        <v>247</v>
      </c>
      <c r="L92" s="47"/>
      <c r="M92" s="215" t="s">
        <v>19</v>
      </c>
      <c r="N92" s="216" t="s">
        <v>45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165</v>
      </c>
      <c r="AT92" s="219" t="s">
        <v>160</v>
      </c>
      <c r="AU92" s="219" t="s">
        <v>188</v>
      </c>
      <c r="AY92" s="20" t="s">
        <v>158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82</v>
      </c>
      <c r="BK92" s="220">
        <f>ROUND(I92*H92,2)</f>
        <v>0</v>
      </c>
      <c r="BL92" s="20" t="s">
        <v>165</v>
      </c>
      <c r="BM92" s="219" t="s">
        <v>3145</v>
      </c>
    </row>
    <row r="93" s="2" customFormat="1">
      <c r="A93" s="41"/>
      <c r="B93" s="42"/>
      <c r="C93" s="43"/>
      <c r="D93" s="221" t="s">
        <v>167</v>
      </c>
      <c r="E93" s="43"/>
      <c r="F93" s="222" t="s">
        <v>3144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167</v>
      </c>
      <c r="AU93" s="20" t="s">
        <v>188</v>
      </c>
    </row>
    <row r="94" s="2" customFormat="1" ht="16.5" customHeight="1">
      <c r="A94" s="41"/>
      <c r="B94" s="42"/>
      <c r="C94" s="208" t="s">
        <v>84</v>
      </c>
      <c r="D94" s="208" t="s">
        <v>160</v>
      </c>
      <c r="E94" s="209" t="s">
        <v>3146</v>
      </c>
      <c r="F94" s="210" t="s">
        <v>3147</v>
      </c>
      <c r="G94" s="211" t="s">
        <v>3094</v>
      </c>
      <c r="H94" s="212">
        <v>1</v>
      </c>
      <c r="I94" s="213"/>
      <c r="J94" s="214">
        <f>ROUND(I94*H94,2)</f>
        <v>0</v>
      </c>
      <c r="K94" s="210" t="s">
        <v>247</v>
      </c>
      <c r="L94" s="47"/>
      <c r="M94" s="215" t="s">
        <v>19</v>
      </c>
      <c r="N94" s="216" t="s">
        <v>45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165</v>
      </c>
      <c r="AT94" s="219" t="s">
        <v>160</v>
      </c>
      <c r="AU94" s="219" t="s">
        <v>188</v>
      </c>
      <c r="AY94" s="20" t="s">
        <v>158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82</v>
      </c>
      <c r="BK94" s="220">
        <f>ROUND(I94*H94,2)</f>
        <v>0</v>
      </c>
      <c r="BL94" s="20" t="s">
        <v>165</v>
      </c>
      <c r="BM94" s="219" t="s">
        <v>3148</v>
      </c>
    </row>
    <row r="95" s="2" customFormat="1">
      <c r="A95" s="41"/>
      <c r="B95" s="42"/>
      <c r="C95" s="43"/>
      <c r="D95" s="221" t="s">
        <v>167</v>
      </c>
      <c r="E95" s="43"/>
      <c r="F95" s="222" t="s">
        <v>3147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167</v>
      </c>
      <c r="AU95" s="20" t="s">
        <v>188</v>
      </c>
    </row>
    <row r="96" s="2" customFormat="1" ht="16.5" customHeight="1">
      <c r="A96" s="41"/>
      <c r="B96" s="42"/>
      <c r="C96" s="208" t="s">
        <v>188</v>
      </c>
      <c r="D96" s="208" t="s">
        <v>160</v>
      </c>
      <c r="E96" s="209" t="s">
        <v>3149</v>
      </c>
      <c r="F96" s="210" t="s">
        <v>3150</v>
      </c>
      <c r="G96" s="211" t="s">
        <v>3094</v>
      </c>
      <c r="H96" s="212">
        <v>1</v>
      </c>
      <c r="I96" s="213"/>
      <c r="J96" s="214">
        <f>ROUND(I96*H96,2)</f>
        <v>0</v>
      </c>
      <c r="K96" s="210" t="s">
        <v>247</v>
      </c>
      <c r="L96" s="47"/>
      <c r="M96" s="215" t="s">
        <v>19</v>
      </c>
      <c r="N96" s="216" t="s">
        <v>45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165</v>
      </c>
      <c r="AT96" s="219" t="s">
        <v>160</v>
      </c>
      <c r="AU96" s="219" t="s">
        <v>188</v>
      </c>
      <c r="AY96" s="20" t="s">
        <v>158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82</v>
      </c>
      <c r="BK96" s="220">
        <f>ROUND(I96*H96,2)</f>
        <v>0</v>
      </c>
      <c r="BL96" s="20" t="s">
        <v>165</v>
      </c>
      <c r="BM96" s="219" t="s">
        <v>3151</v>
      </c>
    </row>
    <row r="97" s="2" customFormat="1">
      <c r="A97" s="41"/>
      <c r="B97" s="42"/>
      <c r="C97" s="43"/>
      <c r="D97" s="221" t="s">
        <v>167</v>
      </c>
      <c r="E97" s="43"/>
      <c r="F97" s="222" t="s">
        <v>3150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167</v>
      </c>
      <c r="AU97" s="20" t="s">
        <v>188</v>
      </c>
    </row>
    <row r="98" s="2" customFormat="1" ht="16.5" customHeight="1">
      <c r="A98" s="41"/>
      <c r="B98" s="42"/>
      <c r="C98" s="208" t="s">
        <v>165</v>
      </c>
      <c r="D98" s="208" t="s">
        <v>160</v>
      </c>
      <c r="E98" s="209" t="s">
        <v>3152</v>
      </c>
      <c r="F98" s="210" t="s">
        <v>3153</v>
      </c>
      <c r="G98" s="211" t="s">
        <v>3094</v>
      </c>
      <c r="H98" s="212">
        <v>1</v>
      </c>
      <c r="I98" s="213"/>
      <c r="J98" s="214">
        <f>ROUND(I98*H98,2)</f>
        <v>0</v>
      </c>
      <c r="K98" s="210" t="s">
        <v>247</v>
      </c>
      <c r="L98" s="47"/>
      <c r="M98" s="215" t="s">
        <v>19</v>
      </c>
      <c r="N98" s="216" t="s">
        <v>45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165</v>
      </c>
      <c r="AT98" s="219" t="s">
        <v>160</v>
      </c>
      <c r="AU98" s="219" t="s">
        <v>188</v>
      </c>
      <c r="AY98" s="20" t="s">
        <v>158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82</v>
      </c>
      <c r="BK98" s="220">
        <f>ROUND(I98*H98,2)</f>
        <v>0</v>
      </c>
      <c r="BL98" s="20" t="s">
        <v>165</v>
      </c>
      <c r="BM98" s="219" t="s">
        <v>3154</v>
      </c>
    </row>
    <row r="99" s="2" customFormat="1">
      <c r="A99" s="41"/>
      <c r="B99" s="42"/>
      <c r="C99" s="43"/>
      <c r="D99" s="221" t="s">
        <v>167</v>
      </c>
      <c r="E99" s="43"/>
      <c r="F99" s="222" t="s">
        <v>3153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167</v>
      </c>
      <c r="AU99" s="20" t="s">
        <v>188</v>
      </c>
    </row>
    <row r="100" s="2" customFormat="1" ht="16.5" customHeight="1">
      <c r="A100" s="41"/>
      <c r="B100" s="42"/>
      <c r="C100" s="208" t="s">
        <v>208</v>
      </c>
      <c r="D100" s="208" t="s">
        <v>160</v>
      </c>
      <c r="E100" s="209" t="s">
        <v>3155</v>
      </c>
      <c r="F100" s="210" t="s">
        <v>3156</v>
      </c>
      <c r="G100" s="211" t="s">
        <v>3094</v>
      </c>
      <c r="H100" s="212">
        <v>3</v>
      </c>
      <c r="I100" s="213"/>
      <c r="J100" s="214">
        <f>ROUND(I100*H100,2)</f>
        <v>0</v>
      </c>
      <c r="K100" s="210" t="s">
        <v>247</v>
      </c>
      <c r="L100" s="47"/>
      <c r="M100" s="215" t="s">
        <v>19</v>
      </c>
      <c r="N100" s="216" t="s">
        <v>45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165</v>
      </c>
      <c r="AT100" s="219" t="s">
        <v>160</v>
      </c>
      <c r="AU100" s="219" t="s">
        <v>188</v>
      </c>
      <c r="AY100" s="20" t="s">
        <v>158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82</v>
      </c>
      <c r="BK100" s="220">
        <f>ROUND(I100*H100,2)</f>
        <v>0</v>
      </c>
      <c r="BL100" s="20" t="s">
        <v>165</v>
      </c>
      <c r="BM100" s="219" t="s">
        <v>3157</v>
      </c>
    </row>
    <row r="101" s="2" customFormat="1">
      <c r="A101" s="41"/>
      <c r="B101" s="42"/>
      <c r="C101" s="43"/>
      <c r="D101" s="221" t="s">
        <v>167</v>
      </c>
      <c r="E101" s="43"/>
      <c r="F101" s="222" t="s">
        <v>3156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167</v>
      </c>
      <c r="AU101" s="20" t="s">
        <v>188</v>
      </c>
    </row>
    <row r="102" s="2" customFormat="1" ht="24.15" customHeight="1">
      <c r="A102" s="41"/>
      <c r="B102" s="42"/>
      <c r="C102" s="208" t="s">
        <v>216</v>
      </c>
      <c r="D102" s="208" t="s">
        <v>160</v>
      </c>
      <c r="E102" s="209" t="s">
        <v>3158</v>
      </c>
      <c r="F102" s="210" t="s">
        <v>3159</v>
      </c>
      <c r="G102" s="211" t="s">
        <v>3094</v>
      </c>
      <c r="H102" s="212">
        <v>1</v>
      </c>
      <c r="I102" s="213"/>
      <c r="J102" s="214">
        <f>ROUND(I102*H102,2)</f>
        <v>0</v>
      </c>
      <c r="K102" s="210" t="s">
        <v>247</v>
      </c>
      <c r="L102" s="47"/>
      <c r="M102" s="215" t="s">
        <v>19</v>
      </c>
      <c r="N102" s="216" t="s">
        <v>45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165</v>
      </c>
      <c r="AT102" s="219" t="s">
        <v>160</v>
      </c>
      <c r="AU102" s="219" t="s">
        <v>188</v>
      </c>
      <c r="AY102" s="20" t="s">
        <v>158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82</v>
      </c>
      <c r="BK102" s="220">
        <f>ROUND(I102*H102,2)</f>
        <v>0</v>
      </c>
      <c r="BL102" s="20" t="s">
        <v>165</v>
      </c>
      <c r="BM102" s="219" t="s">
        <v>3160</v>
      </c>
    </row>
    <row r="103" s="2" customFormat="1">
      <c r="A103" s="41"/>
      <c r="B103" s="42"/>
      <c r="C103" s="43"/>
      <c r="D103" s="221" t="s">
        <v>167</v>
      </c>
      <c r="E103" s="43"/>
      <c r="F103" s="222" t="s">
        <v>3159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167</v>
      </c>
      <c r="AU103" s="20" t="s">
        <v>188</v>
      </c>
    </row>
    <row r="104" s="2" customFormat="1" ht="16.5" customHeight="1">
      <c r="A104" s="41"/>
      <c r="B104" s="42"/>
      <c r="C104" s="208" t="s">
        <v>221</v>
      </c>
      <c r="D104" s="208" t="s">
        <v>160</v>
      </c>
      <c r="E104" s="209" t="s">
        <v>3161</v>
      </c>
      <c r="F104" s="210" t="s">
        <v>3162</v>
      </c>
      <c r="G104" s="211" t="s">
        <v>3094</v>
      </c>
      <c r="H104" s="212">
        <v>3</v>
      </c>
      <c r="I104" s="213"/>
      <c r="J104" s="214">
        <f>ROUND(I104*H104,2)</f>
        <v>0</v>
      </c>
      <c r="K104" s="210" t="s">
        <v>247</v>
      </c>
      <c r="L104" s="47"/>
      <c r="M104" s="215" t="s">
        <v>19</v>
      </c>
      <c r="N104" s="216" t="s">
        <v>45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165</v>
      </c>
      <c r="AT104" s="219" t="s">
        <v>160</v>
      </c>
      <c r="AU104" s="219" t="s">
        <v>188</v>
      </c>
      <c r="AY104" s="20" t="s">
        <v>158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82</v>
      </c>
      <c r="BK104" s="220">
        <f>ROUND(I104*H104,2)</f>
        <v>0</v>
      </c>
      <c r="BL104" s="20" t="s">
        <v>165</v>
      </c>
      <c r="BM104" s="219" t="s">
        <v>3163</v>
      </c>
    </row>
    <row r="105" s="2" customFormat="1">
      <c r="A105" s="41"/>
      <c r="B105" s="42"/>
      <c r="C105" s="43"/>
      <c r="D105" s="221" t="s">
        <v>167</v>
      </c>
      <c r="E105" s="43"/>
      <c r="F105" s="222" t="s">
        <v>3162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167</v>
      </c>
      <c r="AU105" s="20" t="s">
        <v>188</v>
      </c>
    </row>
    <row r="106" s="2" customFormat="1" ht="16.5" customHeight="1">
      <c r="A106" s="41"/>
      <c r="B106" s="42"/>
      <c r="C106" s="208" t="s">
        <v>228</v>
      </c>
      <c r="D106" s="208" t="s">
        <v>160</v>
      </c>
      <c r="E106" s="209" t="s">
        <v>3164</v>
      </c>
      <c r="F106" s="210" t="s">
        <v>3165</v>
      </c>
      <c r="G106" s="211" t="s">
        <v>3094</v>
      </c>
      <c r="H106" s="212">
        <v>6</v>
      </c>
      <c r="I106" s="213"/>
      <c r="J106" s="214">
        <f>ROUND(I106*H106,2)</f>
        <v>0</v>
      </c>
      <c r="K106" s="210" t="s">
        <v>247</v>
      </c>
      <c r="L106" s="47"/>
      <c r="M106" s="215" t="s">
        <v>19</v>
      </c>
      <c r="N106" s="216" t="s">
        <v>45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165</v>
      </c>
      <c r="AT106" s="219" t="s">
        <v>160</v>
      </c>
      <c r="AU106" s="219" t="s">
        <v>188</v>
      </c>
      <c r="AY106" s="20" t="s">
        <v>158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82</v>
      </c>
      <c r="BK106" s="220">
        <f>ROUND(I106*H106,2)</f>
        <v>0</v>
      </c>
      <c r="BL106" s="20" t="s">
        <v>165</v>
      </c>
      <c r="BM106" s="219" t="s">
        <v>3166</v>
      </c>
    </row>
    <row r="107" s="2" customFormat="1">
      <c r="A107" s="41"/>
      <c r="B107" s="42"/>
      <c r="C107" s="43"/>
      <c r="D107" s="221" t="s">
        <v>167</v>
      </c>
      <c r="E107" s="43"/>
      <c r="F107" s="222" t="s">
        <v>3165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167</v>
      </c>
      <c r="AU107" s="20" t="s">
        <v>188</v>
      </c>
    </row>
    <row r="108" s="2" customFormat="1" ht="16.5" customHeight="1">
      <c r="A108" s="41"/>
      <c r="B108" s="42"/>
      <c r="C108" s="208" t="s">
        <v>233</v>
      </c>
      <c r="D108" s="208" t="s">
        <v>160</v>
      </c>
      <c r="E108" s="209" t="s">
        <v>3167</v>
      </c>
      <c r="F108" s="210" t="s">
        <v>3168</v>
      </c>
      <c r="G108" s="211" t="s">
        <v>3094</v>
      </c>
      <c r="H108" s="212">
        <v>5</v>
      </c>
      <c r="I108" s="213"/>
      <c r="J108" s="214">
        <f>ROUND(I108*H108,2)</f>
        <v>0</v>
      </c>
      <c r="K108" s="210" t="s">
        <v>247</v>
      </c>
      <c r="L108" s="47"/>
      <c r="M108" s="215" t="s">
        <v>19</v>
      </c>
      <c r="N108" s="216" t="s">
        <v>45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165</v>
      </c>
      <c r="AT108" s="219" t="s">
        <v>160</v>
      </c>
      <c r="AU108" s="219" t="s">
        <v>188</v>
      </c>
      <c r="AY108" s="20" t="s">
        <v>158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82</v>
      </c>
      <c r="BK108" s="220">
        <f>ROUND(I108*H108,2)</f>
        <v>0</v>
      </c>
      <c r="BL108" s="20" t="s">
        <v>165</v>
      </c>
      <c r="BM108" s="219" t="s">
        <v>3169</v>
      </c>
    </row>
    <row r="109" s="2" customFormat="1">
      <c r="A109" s="41"/>
      <c r="B109" s="42"/>
      <c r="C109" s="43"/>
      <c r="D109" s="221" t="s">
        <v>167</v>
      </c>
      <c r="E109" s="43"/>
      <c r="F109" s="222" t="s">
        <v>3168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167</v>
      </c>
      <c r="AU109" s="20" t="s">
        <v>188</v>
      </c>
    </row>
    <row r="110" s="2" customFormat="1" ht="16.5" customHeight="1">
      <c r="A110" s="41"/>
      <c r="B110" s="42"/>
      <c r="C110" s="208" t="s">
        <v>243</v>
      </c>
      <c r="D110" s="208" t="s">
        <v>160</v>
      </c>
      <c r="E110" s="209" t="s">
        <v>3170</v>
      </c>
      <c r="F110" s="210" t="s">
        <v>3171</v>
      </c>
      <c r="G110" s="211" t="s">
        <v>3094</v>
      </c>
      <c r="H110" s="212">
        <v>2</v>
      </c>
      <c r="I110" s="213"/>
      <c r="J110" s="214">
        <f>ROUND(I110*H110,2)</f>
        <v>0</v>
      </c>
      <c r="K110" s="210" t="s">
        <v>247</v>
      </c>
      <c r="L110" s="47"/>
      <c r="M110" s="215" t="s">
        <v>19</v>
      </c>
      <c r="N110" s="216" t="s">
        <v>45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165</v>
      </c>
      <c r="AT110" s="219" t="s">
        <v>160</v>
      </c>
      <c r="AU110" s="219" t="s">
        <v>188</v>
      </c>
      <c r="AY110" s="20" t="s">
        <v>158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82</v>
      </c>
      <c r="BK110" s="220">
        <f>ROUND(I110*H110,2)</f>
        <v>0</v>
      </c>
      <c r="BL110" s="20" t="s">
        <v>165</v>
      </c>
      <c r="BM110" s="219" t="s">
        <v>3172</v>
      </c>
    </row>
    <row r="111" s="2" customFormat="1">
      <c r="A111" s="41"/>
      <c r="B111" s="42"/>
      <c r="C111" s="43"/>
      <c r="D111" s="221" t="s">
        <v>167</v>
      </c>
      <c r="E111" s="43"/>
      <c r="F111" s="222" t="s">
        <v>3171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167</v>
      </c>
      <c r="AU111" s="20" t="s">
        <v>188</v>
      </c>
    </row>
    <row r="112" s="2" customFormat="1" ht="16.5" customHeight="1">
      <c r="A112" s="41"/>
      <c r="B112" s="42"/>
      <c r="C112" s="208" t="s">
        <v>250</v>
      </c>
      <c r="D112" s="208" t="s">
        <v>160</v>
      </c>
      <c r="E112" s="209" t="s">
        <v>3173</v>
      </c>
      <c r="F112" s="210" t="s">
        <v>3174</v>
      </c>
      <c r="G112" s="211" t="s">
        <v>3094</v>
      </c>
      <c r="H112" s="212">
        <v>1</v>
      </c>
      <c r="I112" s="213"/>
      <c r="J112" s="214">
        <f>ROUND(I112*H112,2)</f>
        <v>0</v>
      </c>
      <c r="K112" s="210" t="s">
        <v>247</v>
      </c>
      <c r="L112" s="47"/>
      <c r="M112" s="215" t="s">
        <v>19</v>
      </c>
      <c r="N112" s="216" t="s">
        <v>45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165</v>
      </c>
      <c r="AT112" s="219" t="s">
        <v>160</v>
      </c>
      <c r="AU112" s="219" t="s">
        <v>188</v>
      </c>
      <c r="AY112" s="20" t="s">
        <v>158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82</v>
      </c>
      <c r="BK112" s="220">
        <f>ROUND(I112*H112,2)</f>
        <v>0</v>
      </c>
      <c r="BL112" s="20" t="s">
        <v>165</v>
      </c>
      <c r="BM112" s="219" t="s">
        <v>3175</v>
      </c>
    </row>
    <row r="113" s="2" customFormat="1">
      <c r="A113" s="41"/>
      <c r="B113" s="42"/>
      <c r="C113" s="43"/>
      <c r="D113" s="221" t="s">
        <v>167</v>
      </c>
      <c r="E113" s="43"/>
      <c r="F113" s="222" t="s">
        <v>3174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167</v>
      </c>
      <c r="AU113" s="20" t="s">
        <v>188</v>
      </c>
    </row>
    <row r="114" s="2" customFormat="1" ht="16.5" customHeight="1">
      <c r="A114" s="41"/>
      <c r="B114" s="42"/>
      <c r="C114" s="208" t="s">
        <v>267</v>
      </c>
      <c r="D114" s="208" t="s">
        <v>160</v>
      </c>
      <c r="E114" s="209" t="s">
        <v>3176</v>
      </c>
      <c r="F114" s="210" t="s">
        <v>3177</v>
      </c>
      <c r="G114" s="211" t="s">
        <v>3094</v>
      </c>
      <c r="H114" s="212">
        <v>6</v>
      </c>
      <c r="I114" s="213"/>
      <c r="J114" s="214">
        <f>ROUND(I114*H114,2)</f>
        <v>0</v>
      </c>
      <c r="K114" s="210" t="s">
        <v>247</v>
      </c>
      <c r="L114" s="47"/>
      <c r="M114" s="215" t="s">
        <v>19</v>
      </c>
      <c r="N114" s="216" t="s">
        <v>45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165</v>
      </c>
      <c r="AT114" s="219" t="s">
        <v>160</v>
      </c>
      <c r="AU114" s="219" t="s">
        <v>188</v>
      </c>
      <c r="AY114" s="20" t="s">
        <v>158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82</v>
      </c>
      <c r="BK114" s="220">
        <f>ROUND(I114*H114,2)</f>
        <v>0</v>
      </c>
      <c r="BL114" s="20" t="s">
        <v>165</v>
      </c>
      <c r="BM114" s="219" t="s">
        <v>3178</v>
      </c>
    </row>
    <row r="115" s="2" customFormat="1">
      <c r="A115" s="41"/>
      <c r="B115" s="42"/>
      <c r="C115" s="43"/>
      <c r="D115" s="221" t="s">
        <v>167</v>
      </c>
      <c r="E115" s="43"/>
      <c r="F115" s="222" t="s">
        <v>3177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167</v>
      </c>
      <c r="AU115" s="20" t="s">
        <v>188</v>
      </c>
    </row>
    <row r="116" s="2" customFormat="1" ht="16.5" customHeight="1">
      <c r="A116" s="41"/>
      <c r="B116" s="42"/>
      <c r="C116" s="208" t="s">
        <v>271</v>
      </c>
      <c r="D116" s="208" t="s">
        <v>160</v>
      </c>
      <c r="E116" s="209" t="s">
        <v>3179</v>
      </c>
      <c r="F116" s="210" t="s">
        <v>3180</v>
      </c>
      <c r="G116" s="211" t="s">
        <v>3094</v>
      </c>
      <c r="H116" s="212">
        <v>1</v>
      </c>
      <c r="I116" s="213"/>
      <c r="J116" s="214">
        <f>ROUND(I116*H116,2)</f>
        <v>0</v>
      </c>
      <c r="K116" s="210" t="s">
        <v>247</v>
      </c>
      <c r="L116" s="47"/>
      <c r="M116" s="215" t="s">
        <v>19</v>
      </c>
      <c r="N116" s="216" t="s">
        <v>45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165</v>
      </c>
      <c r="AT116" s="219" t="s">
        <v>160</v>
      </c>
      <c r="AU116" s="219" t="s">
        <v>188</v>
      </c>
      <c r="AY116" s="20" t="s">
        <v>158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82</v>
      </c>
      <c r="BK116" s="220">
        <f>ROUND(I116*H116,2)</f>
        <v>0</v>
      </c>
      <c r="BL116" s="20" t="s">
        <v>165</v>
      </c>
      <c r="BM116" s="219" t="s">
        <v>3181</v>
      </c>
    </row>
    <row r="117" s="2" customFormat="1">
      <c r="A117" s="41"/>
      <c r="B117" s="42"/>
      <c r="C117" s="43"/>
      <c r="D117" s="221" t="s">
        <v>167</v>
      </c>
      <c r="E117" s="43"/>
      <c r="F117" s="222" t="s">
        <v>3180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167</v>
      </c>
      <c r="AU117" s="20" t="s">
        <v>188</v>
      </c>
    </row>
    <row r="118" s="2" customFormat="1" ht="16.5" customHeight="1">
      <c r="A118" s="41"/>
      <c r="B118" s="42"/>
      <c r="C118" s="208" t="s">
        <v>278</v>
      </c>
      <c r="D118" s="208" t="s">
        <v>160</v>
      </c>
      <c r="E118" s="209" t="s">
        <v>3182</v>
      </c>
      <c r="F118" s="210" t="s">
        <v>3183</v>
      </c>
      <c r="G118" s="211" t="s">
        <v>3094</v>
      </c>
      <c r="H118" s="212">
        <v>2</v>
      </c>
      <c r="I118" s="213"/>
      <c r="J118" s="214">
        <f>ROUND(I118*H118,2)</f>
        <v>0</v>
      </c>
      <c r="K118" s="210" t="s">
        <v>247</v>
      </c>
      <c r="L118" s="47"/>
      <c r="M118" s="215" t="s">
        <v>19</v>
      </c>
      <c r="N118" s="216" t="s">
        <v>45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165</v>
      </c>
      <c r="AT118" s="219" t="s">
        <v>160</v>
      </c>
      <c r="AU118" s="219" t="s">
        <v>188</v>
      </c>
      <c r="AY118" s="20" t="s">
        <v>158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82</v>
      </c>
      <c r="BK118" s="220">
        <f>ROUND(I118*H118,2)</f>
        <v>0</v>
      </c>
      <c r="BL118" s="20" t="s">
        <v>165</v>
      </c>
      <c r="BM118" s="219" t="s">
        <v>3184</v>
      </c>
    </row>
    <row r="119" s="2" customFormat="1">
      <c r="A119" s="41"/>
      <c r="B119" s="42"/>
      <c r="C119" s="43"/>
      <c r="D119" s="221" t="s">
        <v>167</v>
      </c>
      <c r="E119" s="43"/>
      <c r="F119" s="222" t="s">
        <v>3183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167</v>
      </c>
      <c r="AU119" s="20" t="s">
        <v>188</v>
      </c>
    </row>
    <row r="120" s="2" customFormat="1" ht="16.5" customHeight="1">
      <c r="A120" s="41"/>
      <c r="B120" s="42"/>
      <c r="C120" s="208" t="s">
        <v>8</v>
      </c>
      <c r="D120" s="208" t="s">
        <v>160</v>
      </c>
      <c r="E120" s="209" t="s">
        <v>3185</v>
      </c>
      <c r="F120" s="210" t="s">
        <v>3186</v>
      </c>
      <c r="G120" s="211" t="s">
        <v>3094</v>
      </c>
      <c r="H120" s="212">
        <v>6</v>
      </c>
      <c r="I120" s="213"/>
      <c r="J120" s="214">
        <f>ROUND(I120*H120,2)</f>
        <v>0</v>
      </c>
      <c r="K120" s="210" t="s">
        <v>247</v>
      </c>
      <c r="L120" s="47"/>
      <c r="M120" s="215" t="s">
        <v>19</v>
      </c>
      <c r="N120" s="216" t="s">
        <v>45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165</v>
      </c>
      <c r="AT120" s="219" t="s">
        <v>160</v>
      </c>
      <c r="AU120" s="219" t="s">
        <v>188</v>
      </c>
      <c r="AY120" s="20" t="s">
        <v>158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82</v>
      </c>
      <c r="BK120" s="220">
        <f>ROUND(I120*H120,2)</f>
        <v>0</v>
      </c>
      <c r="BL120" s="20" t="s">
        <v>165</v>
      </c>
      <c r="BM120" s="219" t="s">
        <v>3187</v>
      </c>
    </row>
    <row r="121" s="2" customFormat="1">
      <c r="A121" s="41"/>
      <c r="B121" s="42"/>
      <c r="C121" s="43"/>
      <c r="D121" s="221" t="s">
        <v>167</v>
      </c>
      <c r="E121" s="43"/>
      <c r="F121" s="222" t="s">
        <v>3186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167</v>
      </c>
      <c r="AU121" s="20" t="s">
        <v>188</v>
      </c>
    </row>
    <row r="122" s="2" customFormat="1" ht="16.5" customHeight="1">
      <c r="A122" s="41"/>
      <c r="B122" s="42"/>
      <c r="C122" s="208" t="s">
        <v>290</v>
      </c>
      <c r="D122" s="208" t="s">
        <v>160</v>
      </c>
      <c r="E122" s="209" t="s">
        <v>3188</v>
      </c>
      <c r="F122" s="210" t="s">
        <v>3189</v>
      </c>
      <c r="G122" s="211" t="s">
        <v>3094</v>
      </c>
      <c r="H122" s="212">
        <v>23</v>
      </c>
      <c r="I122" s="213"/>
      <c r="J122" s="214">
        <f>ROUND(I122*H122,2)</f>
        <v>0</v>
      </c>
      <c r="K122" s="210" t="s">
        <v>247</v>
      </c>
      <c r="L122" s="47"/>
      <c r="M122" s="215" t="s">
        <v>19</v>
      </c>
      <c r="N122" s="216" t="s">
        <v>45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165</v>
      </c>
      <c r="AT122" s="219" t="s">
        <v>160</v>
      </c>
      <c r="AU122" s="219" t="s">
        <v>188</v>
      </c>
      <c r="AY122" s="20" t="s">
        <v>158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82</v>
      </c>
      <c r="BK122" s="220">
        <f>ROUND(I122*H122,2)</f>
        <v>0</v>
      </c>
      <c r="BL122" s="20" t="s">
        <v>165</v>
      </c>
      <c r="BM122" s="219" t="s">
        <v>3190</v>
      </c>
    </row>
    <row r="123" s="2" customFormat="1">
      <c r="A123" s="41"/>
      <c r="B123" s="42"/>
      <c r="C123" s="43"/>
      <c r="D123" s="221" t="s">
        <v>167</v>
      </c>
      <c r="E123" s="43"/>
      <c r="F123" s="222" t="s">
        <v>3189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167</v>
      </c>
      <c r="AU123" s="20" t="s">
        <v>188</v>
      </c>
    </row>
    <row r="124" s="2" customFormat="1" ht="16.5" customHeight="1">
      <c r="A124" s="41"/>
      <c r="B124" s="42"/>
      <c r="C124" s="208" t="s">
        <v>295</v>
      </c>
      <c r="D124" s="208" t="s">
        <v>160</v>
      </c>
      <c r="E124" s="209" t="s">
        <v>3191</v>
      </c>
      <c r="F124" s="210" t="s">
        <v>3192</v>
      </c>
      <c r="G124" s="211" t="s">
        <v>3094</v>
      </c>
      <c r="H124" s="212">
        <v>1</v>
      </c>
      <c r="I124" s="213"/>
      <c r="J124" s="214">
        <f>ROUND(I124*H124,2)</f>
        <v>0</v>
      </c>
      <c r="K124" s="210" t="s">
        <v>247</v>
      </c>
      <c r="L124" s="47"/>
      <c r="M124" s="215" t="s">
        <v>19</v>
      </c>
      <c r="N124" s="216" t="s">
        <v>45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165</v>
      </c>
      <c r="AT124" s="219" t="s">
        <v>160</v>
      </c>
      <c r="AU124" s="219" t="s">
        <v>188</v>
      </c>
      <c r="AY124" s="20" t="s">
        <v>158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82</v>
      </c>
      <c r="BK124" s="220">
        <f>ROUND(I124*H124,2)</f>
        <v>0</v>
      </c>
      <c r="BL124" s="20" t="s">
        <v>165</v>
      </c>
      <c r="BM124" s="219" t="s">
        <v>3193</v>
      </c>
    </row>
    <row r="125" s="2" customFormat="1">
      <c r="A125" s="41"/>
      <c r="B125" s="42"/>
      <c r="C125" s="43"/>
      <c r="D125" s="221" t="s">
        <v>167</v>
      </c>
      <c r="E125" s="43"/>
      <c r="F125" s="222" t="s">
        <v>3192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167</v>
      </c>
      <c r="AU125" s="20" t="s">
        <v>188</v>
      </c>
    </row>
    <row r="126" s="2" customFormat="1" ht="16.5" customHeight="1">
      <c r="A126" s="41"/>
      <c r="B126" s="42"/>
      <c r="C126" s="208" t="s">
        <v>301</v>
      </c>
      <c r="D126" s="208" t="s">
        <v>160</v>
      </c>
      <c r="E126" s="209" t="s">
        <v>3194</v>
      </c>
      <c r="F126" s="210" t="s">
        <v>3195</v>
      </c>
      <c r="G126" s="211" t="s">
        <v>3094</v>
      </c>
      <c r="H126" s="212">
        <v>1</v>
      </c>
      <c r="I126" s="213"/>
      <c r="J126" s="214">
        <f>ROUND(I126*H126,2)</f>
        <v>0</v>
      </c>
      <c r="K126" s="210" t="s">
        <v>247</v>
      </c>
      <c r="L126" s="47"/>
      <c r="M126" s="215" t="s">
        <v>19</v>
      </c>
      <c r="N126" s="216" t="s">
        <v>45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165</v>
      </c>
      <c r="AT126" s="219" t="s">
        <v>160</v>
      </c>
      <c r="AU126" s="219" t="s">
        <v>188</v>
      </c>
      <c r="AY126" s="20" t="s">
        <v>158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82</v>
      </c>
      <c r="BK126" s="220">
        <f>ROUND(I126*H126,2)</f>
        <v>0</v>
      </c>
      <c r="BL126" s="20" t="s">
        <v>165</v>
      </c>
      <c r="BM126" s="219" t="s">
        <v>3196</v>
      </c>
    </row>
    <row r="127" s="2" customFormat="1">
      <c r="A127" s="41"/>
      <c r="B127" s="42"/>
      <c r="C127" s="43"/>
      <c r="D127" s="221" t="s">
        <v>167</v>
      </c>
      <c r="E127" s="43"/>
      <c r="F127" s="222" t="s">
        <v>3195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167</v>
      </c>
      <c r="AU127" s="20" t="s">
        <v>188</v>
      </c>
    </row>
    <row r="128" s="2" customFormat="1" ht="16.5" customHeight="1">
      <c r="A128" s="41"/>
      <c r="B128" s="42"/>
      <c r="C128" s="208" t="s">
        <v>307</v>
      </c>
      <c r="D128" s="208" t="s">
        <v>160</v>
      </c>
      <c r="E128" s="209" t="s">
        <v>3197</v>
      </c>
      <c r="F128" s="210" t="s">
        <v>3198</v>
      </c>
      <c r="G128" s="211" t="s">
        <v>1692</v>
      </c>
      <c r="H128" s="212">
        <v>1</v>
      </c>
      <c r="I128" s="213"/>
      <c r="J128" s="214">
        <f>ROUND(I128*H128,2)</f>
        <v>0</v>
      </c>
      <c r="K128" s="210" t="s">
        <v>247</v>
      </c>
      <c r="L128" s="47"/>
      <c r="M128" s="215" t="s">
        <v>19</v>
      </c>
      <c r="N128" s="216" t="s">
        <v>45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165</v>
      </c>
      <c r="AT128" s="219" t="s">
        <v>160</v>
      </c>
      <c r="AU128" s="219" t="s">
        <v>188</v>
      </c>
      <c r="AY128" s="20" t="s">
        <v>158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82</v>
      </c>
      <c r="BK128" s="220">
        <f>ROUND(I128*H128,2)</f>
        <v>0</v>
      </c>
      <c r="BL128" s="20" t="s">
        <v>165</v>
      </c>
      <c r="BM128" s="219" t="s">
        <v>3199</v>
      </c>
    </row>
    <row r="129" s="2" customFormat="1">
      <c r="A129" s="41"/>
      <c r="B129" s="42"/>
      <c r="C129" s="43"/>
      <c r="D129" s="221" t="s">
        <v>167</v>
      </c>
      <c r="E129" s="43"/>
      <c r="F129" s="222" t="s">
        <v>3198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167</v>
      </c>
      <c r="AU129" s="20" t="s">
        <v>188</v>
      </c>
    </row>
    <row r="130" s="12" customFormat="1" ht="20.88" customHeight="1">
      <c r="A130" s="12"/>
      <c r="B130" s="192"/>
      <c r="C130" s="193"/>
      <c r="D130" s="194" t="s">
        <v>73</v>
      </c>
      <c r="E130" s="206" t="s">
        <v>3200</v>
      </c>
      <c r="F130" s="206" t="s">
        <v>3201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SUM(P131:P140)</f>
        <v>0</v>
      </c>
      <c r="Q130" s="200"/>
      <c r="R130" s="201">
        <f>SUM(R131:R140)</f>
        <v>0</v>
      </c>
      <c r="S130" s="200"/>
      <c r="T130" s="20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84</v>
      </c>
      <c r="AT130" s="204" t="s">
        <v>73</v>
      </c>
      <c r="AU130" s="204" t="s">
        <v>84</v>
      </c>
      <c r="AY130" s="203" t="s">
        <v>158</v>
      </c>
      <c r="BK130" s="205">
        <f>SUM(BK131:BK140)</f>
        <v>0</v>
      </c>
    </row>
    <row r="131" s="2" customFormat="1" ht="16.5" customHeight="1">
      <c r="A131" s="41"/>
      <c r="B131" s="42"/>
      <c r="C131" s="208" t="s">
        <v>313</v>
      </c>
      <c r="D131" s="208" t="s">
        <v>160</v>
      </c>
      <c r="E131" s="209" t="s">
        <v>3202</v>
      </c>
      <c r="F131" s="210" t="s">
        <v>3203</v>
      </c>
      <c r="G131" s="211" t="s">
        <v>3094</v>
      </c>
      <c r="H131" s="212">
        <v>1</v>
      </c>
      <c r="I131" s="213"/>
      <c r="J131" s="214">
        <f>ROUND(I131*H131,2)</f>
        <v>0</v>
      </c>
      <c r="K131" s="210" t="s">
        <v>247</v>
      </c>
      <c r="L131" s="47"/>
      <c r="M131" s="215" t="s">
        <v>19</v>
      </c>
      <c r="N131" s="216" t="s">
        <v>45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165</v>
      </c>
      <c r="AT131" s="219" t="s">
        <v>160</v>
      </c>
      <c r="AU131" s="219" t="s">
        <v>188</v>
      </c>
      <c r="AY131" s="20" t="s">
        <v>158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82</v>
      </c>
      <c r="BK131" s="220">
        <f>ROUND(I131*H131,2)</f>
        <v>0</v>
      </c>
      <c r="BL131" s="20" t="s">
        <v>165</v>
      </c>
      <c r="BM131" s="219" t="s">
        <v>3204</v>
      </c>
    </row>
    <row r="132" s="2" customFormat="1">
      <c r="A132" s="41"/>
      <c r="B132" s="42"/>
      <c r="C132" s="43"/>
      <c r="D132" s="221" t="s">
        <v>167</v>
      </c>
      <c r="E132" s="43"/>
      <c r="F132" s="222" t="s">
        <v>3203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167</v>
      </c>
      <c r="AU132" s="20" t="s">
        <v>188</v>
      </c>
    </row>
    <row r="133" s="2" customFormat="1" ht="16.5" customHeight="1">
      <c r="A133" s="41"/>
      <c r="B133" s="42"/>
      <c r="C133" s="208" t="s">
        <v>7</v>
      </c>
      <c r="D133" s="208" t="s">
        <v>160</v>
      </c>
      <c r="E133" s="209" t="s">
        <v>3205</v>
      </c>
      <c r="F133" s="210" t="s">
        <v>3206</v>
      </c>
      <c r="G133" s="211" t="s">
        <v>3094</v>
      </c>
      <c r="H133" s="212">
        <v>1</v>
      </c>
      <c r="I133" s="213"/>
      <c r="J133" s="214">
        <f>ROUND(I133*H133,2)</f>
        <v>0</v>
      </c>
      <c r="K133" s="210" t="s">
        <v>247</v>
      </c>
      <c r="L133" s="47"/>
      <c r="M133" s="215" t="s">
        <v>19</v>
      </c>
      <c r="N133" s="216" t="s">
        <v>45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165</v>
      </c>
      <c r="AT133" s="219" t="s">
        <v>160</v>
      </c>
      <c r="AU133" s="219" t="s">
        <v>188</v>
      </c>
      <c r="AY133" s="20" t="s">
        <v>158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82</v>
      </c>
      <c r="BK133" s="220">
        <f>ROUND(I133*H133,2)</f>
        <v>0</v>
      </c>
      <c r="BL133" s="20" t="s">
        <v>165</v>
      </c>
      <c r="BM133" s="219" t="s">
        <v>3207</v>
      </c>
    </row>
    <row r="134" s="2" customFormat="1">
      <c r="A134" s="41"/>
      <c r="B134" s="42"/>
      <c r="C134" s="43"/>
      <c r="D134" s="221" t="s">
        <v>167</v>
      </c>
      <c r="E134" s="43"/>
      <c r="F134" s="222" t="s">
        <v>3206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167</v>
      </c>
      <c r="AU134" s="20" t="s">
        <v>188</v>
      </c>
    </row>
    <row r="135" s="2" customFormat="1" ht="16.5" customHeight="1">
      <c r="A135" s="41"/>
      <c r="B135" s="42"/>
      <c r="C135" s="208" t="s">
        <v>326</v>
      </c>
      <c r="D135" s="208" t="s">
        <v>160</v>
      </c>
      <c r="E135" s="209" t="s">
        <v>3208</v>
      </c>
      <c r="F135" s="210" t="s">
        <v>3209</v>
      </c>
      <c r="G135" s="211" t="s">
        <v>3094</v>
      </c>
      <c r="H135" s="212">
        <v>1</v>
      </c>
      <c r="I135" s="213"/>
      <c r="J135" s="214">
        <f>ROUND(I135*H135,2)</f>
        <v>0</v>
      </c>
      <c r="K135" s="210" t="s">
        <v>247</v>
      </c>
      <c r="L135" s="47"/>
      <c r="M135" s="215" t="s">
        <v>19</v>
      </c>
      <c r="N135" s="216" t="s">
        <v>45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165</v>
      </c>
      <c r="AT135" s="219" t="s">
        <v>160</v>
      </c>
      <c r="AU135" s="219" t="s">
        <v>188</v>
      </c>
      <c r="AY135" s="20" t="s">
        <v>158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82</v>
      </c>
      <c r="BK135" s="220">
        <f>ROUND(I135*H135,2)</f>
        <v>0</v>
      </c>
      <c r="BL135" s="20" t="s">
        <v>165</v>
      </c>
      <c r="BM135" s="219" t="s">
        <v>3210</v>
      </c>
    </row>
    <row r="136" s="2" customFormat="1">
      <c r="A136" s="41"/>
      <c r="B136" s="42"/>
      <c r="C136" s="43"/>
      <c r="D136" s="221" t="s">
        <v>167</v>
      </c>
      <c r="E136" s="43"/>
      <c r="F136" s="222" t="s">
        <v>3209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167</v>
      </c>
      <c r="AU136" s="20" t="s">
        <v>188</v>
      </c>
    </row>
    <row r="137" s="2" customFormat="1" ht="16.5" customHeight="1">
      <c r="A137" s="41"/>
      <c r="B137" s="42"/>
      <c r="C137" s="208" t="s">
        <v>335</v>
      </c>
      <c r="D137" s="208" t="s">
        <v>160</v>
      </c>
      <c r="E137" s="209" t="s">
        <v>3211</v>
      </c>
      <c r="F137" s="210" t="s">
        <v>3168</v>
      </c>
      <c r="G137" s="211" t="s">
        <v>3094</v>
      </c>
      <c r="H137" s="212">
        <v>3</v>
      </c>
      <c r="I137" s="213"/>
      <c r="J137" s="214">
        <f>ROUND(I137*H137,2)</f>
        <v>0</v>
      </c>
      <c r="K137" s="210" t="s">
        <v>247</v>
      </c>
      <c r="L137" s="47"/>
      <c r="M137" s="215" t="s">
        <v>19</v>
      </c>
      <c r="N137" s="216" t="s">
        <v>45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165</v>
      </c>
      <c r="AT137" s="219" t="s">
        <v>160</v>
      </c>
      <c r="AU137" s="219" t="s">
        <v>188</v>
      </c>
      <c r="AY137" s="20" t="s">
        <v>158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82</v>
      </c>
      <c r="BK137" s="220">
        <f>ROUND(I137*H137,2)</f>
        <v>0</v>
      </c>
      <c r="BL137" s="20" t="s">
        <v>165</v>
      </c>
      <c r="BM137" s="219" t="s">
        <v>3212</v>
      </c>
    </row>
    <row r="138" s="2" customFormat="1">
      <c r="A138" s="41"/>
      <c r="B138" s="42"/>
      <c r="C138" s="43"/>
      <c r="D138" s="221" t="s">
        <v>167</v>
      </c>
      <c r="E138" s="43"/>
      <c r="F138" s="222" t="s">
        <v>3168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167</v>
      </c>
      <c r="AU138" s="20" t="s">
        <v>188</v>
      </c>
    </row>
    <row r="139" s="2" customFormat="1" ht="16.5" customHeight="1">
      <c r="A139" s="41"/>
      <c r="B139" s="42"/>
      <c r="C139" s="208" t="s">
        <v>344</v>
      </c>
      <c r="D139" s="208" t="s">
        <v>160</v>
      </c>
      <c r="E139" s="209" t="s">
        <v>3213</v>
      </c>
      <c r="F139" s="210" t="s">
        <v>3198</v>
      </c>
      <c r="G139" s="211" t="s">
        <v>1692</v>
      </c>
      <c r="H139" s="212">
        <v>1</v>
      </c>
      <c r="I139" s="213"/>
      <c r="J139" s="214">
        <f>ROUND(I139*H139,2)</f>
        <v>0</v>
      </c>
      <c r="K139" s="210" t="s">
        <v>247</v>
      </c>
      <c r="L139" s="47"/>
      <c r="M139" s="215" t="s">
        <v>19</v>
      </c>
      <c r="N139" s="216" t="s">
        <v>45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165</v>
      </c>
      <c r="AT139" s="219" t="s">
        <v>160</v>
      </c>
      <c r="AU139" s="219" t="s">
        <v>188</v>
      </c>
      <c r="AY139" s="20" t="s">
        <v>158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82</v>
      </c>
      <c r="BK139" s="220">
        <f>ROUND(I139*H139,2)</f>
        <v>0</v>
      </c>
      <c r="BL139" s="20" t="s">
        <v>165</v>
      </c>
      <c r="BM139" s="219" t="s">
        <v>3214</v>
      </c>
    </row>
    <row r="140" s="2" customFormat="1">
      <c r="A140" s="41"/>
      <c r="B140" s="42"/>
      <c r="C140" s="43"/>
      <c r="D140" s="221" t="s">
        <v>167</v>
      </c>
      <c r="E140" s="43"/>
      <c r="F140" s="222" t="s">
        <v>3198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167</v>
      </c>
      <c r="AU140" s="20" t="s">
        <v>188</v>
      </c>
    </row>
    <row r="141" s="12" customFormat="1" ht="22.8" customHeight="1">
      <c r="A141" s="12"/>
      <c r="B141" s="192"/>
      <c r="C141" s="193"/>
      <c r="D141" s="194" t="s">
        <v>73</v>
      </c>
      <c r="E141" s="206" t="s">
        <v>3215</v>
      </c>
      <c r="F141" s="206" t="s">
        <v>3216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SUM(P142:P151)</f>
        <v>0</v>
      </c>
      <c r="Q141" s="200"/>
      <c r="R141" s="201">
        <f>SUM(R142:R151)</f>
        <v>0</v>
      </c>
      <c r="S141" s="200"/>
      <c r="T141" s="202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84</v>
      </c>
      <c r="AT141" s="204" t="s">
        <v>73</v>
      </c>
      <c r="AU141" s="204" t="s">
        <v>82</v>
      </c>
      <c r="AY141" s="203" t="s">
        <v>158</v>
      </c>
      <c r="BK141" s="205">
        <f>SUM(BK142:BK151)</f>
        <v>0</v>
      </c>
    </row>
    <row r="142" s="2" customFormat="1" ht="24.15" customHeight="1">
      <c r="A142" s="41"/>
      <c r="B142" s="42"/>
      <c r="C142" s="208" t="s">
        <v>353</v>
      </c>
      <c r="D142" s="208" t="s">
        <v>160</v>
      </c>
      <c r="E142" s="209" t="s">
        <v>3217</v>
      </c>
      <c r="F142" s="210" t="s">
        <v>3218</v>
      </c>
      <c r="G142" s="211" t="s">
        <v>3094</v>
      </c>
      <c r="H142" s="212">
        <v>1</v>
      </c>
      <c r="I142" s="213"/>
      <c r="J142" s="214">
        <f>ROUND(I142*H142,2)</f>
        <v>0</v>
      </c>
      <c r="K142" s="210" t="s">
        <v>247</v>
      </c>
      <c r="L142" s="47"/>
      <c r="M142" s="215" t="s">
        <v>19</v>
      </c>
      <c r="N142" s="216" t="s">
        <v>45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165</v>
      </c>
      <c r="AT142" s="219" t="s">
        <v>160</v>
      </c>
      <c r="AU142" s="219" t="s">
        <v>84</v>
      </c>
      <c r="AY142" s="20" t="s">
        <v>158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82</v>
      </c>
      <c r="BK142" s="220">
        <f>ROUND(I142*H142,2)</f>
        <v>0</v>
      </c>
      <c r="BL142" s="20" t="s">
        <v>165</v>
      </c>
      <c r="BM142" s="219" t="s">
        <v>3219</v>
      </c>
    </row>
    <row r="143" s="2" customFormat="1">
      <c r="A143" s="41"/>
      <c r="B143" s="42"/>
      <c r="C143" s="43"/>
      <c r="D143" s="221" t="s">
        <v>167</v>
      </c>
      <c r="E143" s="43"/>
      <c r="F143" s="222" t="s">
        <v>3218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167</v>
      </c>
      <c r="AU143" s="20" t="s">
        <v>84</v>
      </c>
    </row>
    <row r="144" s="2" customFormat="1" ht="16.5" customHeight="1">
      <c r="A144" s="41"/>
      <c r="B144" s="42"/>
      <c r="C144" s="208" t="s">
        <v>357</v>
      </c>
      <c r="D144" s="208" t="s">
        <v>160</v>
      </c>
      <c r="E144" s="209" t="s">
        <v>3220</v>
      </c>
      <c r="F144" s="210" t="s">
        <v>3221</v>
      </c>
      <c r="G144" s="211" t="s">
        <v>3094</v>
      </c>
      <c r="H144" s="212">
        <v>3</v>
      </c>
      <c r="I144" s="213"/>
      <c r="J144" s="214">
        <f>ROUND(I144*H144,2)</f>
        <v>0</v>
      </c>
      <c r="K144" s="210" t="s">
        <v>247</v>
      </c>
      <c r="L144" s="47"/>
      <c r="M144" s="215" t="s">
        <v>19</v>
      </c>
      <c r="N144" s="216" t="s">
        <v>45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165</v>
      </c>
      <c r="AT144" s="219" t="s">
        <v>160</v>
      </c>
      <c r="AU144" s="219" t="s">
        <v>84</v>
      </c>
      <c r="AY144" s="20" t="s">
        <v>158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82</v>
      </c>
      <c r="BK144" s="220">
        <f>ROUND(I144*H144,2)</f>
        <v>0</v>
      </c>
      <c r="BL144" s="20" t="s">
        <v>165</v>
      </c>
      <c r="BM144" s="219" t="s">
        <v>3222</v>
      </c>
    </row>
    <row r="145" s="2" customFormat="1">
      <c r="A145" s="41"/>
      <c r="B145" s="42"/>
      <c r="C145" s="43"/>
      <c r="D145" s="221" t="s">
        <v>167</v>
      </c>
      <c r="E145" s="43"/>
      <c r="F145" s="222" t="s">
        <v>3221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167</v>
      </c>
      <c r="AU145" s="20" t="s">
        <v>84</v>
      </c>
    </row>
    <row r="146" s="2" customFormat="1" ht="16.5" customHeight="1">
      <c r="A146" s="41"/>
      <c r="B146" s="42"/>
      <c r="C146" s="208" t="s">
        <v>366</v>
      </c>
      <c r="D146" s="208" t="s">
        <v>160</v>
      </c>
      <c r="E146" s="209" t="s">
        <v>3223</v>
      </c>
      <c r="F146" s="210" t="s">
        <v>3224</v>
      </c>
      <c r="G146" s="211" t="s">
        <v>3094</v>
      </c>
      <c r="H146" s="212">
        <v>1</v>
      </c>
      <c r="I146" s="213"/>
      <c r="J146" s="214">
        <f>ROUND(I146*H146,2)</f>
        <v>0</v>
      </c>
      <c r="K146" s="210" t="s">
        <v>247</v>
      </c>
      <c r="L146" s="47"/>
      <c r="M146" s="215" t="s">
        <v>19</v>
      </c>
      <c r="N146" s="216" t="s">
        <v>45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165</v>
      </c>
      <c r="AT146" s="219" t="s">
        <v>160</v>
      </c>
      <c r="AU146" s="219" t="s">
        <v>84</v>
      </c>
      <c r="AY146" s="20" t="s">
        <v>158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82</v>
      </c>
      <c r="BK146" s="220">
        <f>ROUND(I146*H146,2)</f>
        <v>0</v>
      </c>
      <c r="BL146" s="20" t="s">
        <v>165</v>
      </c>
      <c r="BM146" s="219" t="s">
        <v>3225</v>
      </c>
    </row>
    <row r="147" s="2" customFormat="1">
      <c r="A147" s="41"/>
      <c r="B147" s="42"/>
      <c r="C147" s="43"/>
      <c r="D147" s="221" t="s">
        <v>167</v>
      </c>
      <c r="E147" s="43"/>
      <c r="F147" s="222" t="s">
        <v>3224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167</v>
      </c>
      <c r="AU147" s="20" t="s">
        <v>84</v>
      </c>
    </row>
    <row r="148" s="2" customFormat="1" ht="16.5" customHeight="1">
      <c r="A148" s="41"/>
      <c r="B148" s="42"/>
      <c r="C148" s="208" t="s">
        <v>376</v>
      </c>
      <c r="D148" s="208" t="s">
        <v>160</v>
      </c>
      <c r="E148" s="209" t="s">
        <v>3226</v>
      </c>
      <c r="F148" s="210" t="s">
        <v>3227</v>
      </c>
      <c r="G148" s="211" t="s">
        <v>3094</v>
      </c>
      <c r="H148" s="212">
        <v>3</v>
      </c>
      <c r="I148" s="213"/>
      <c r="J148" s="214">
        <f>ROUND(I148*H148,2)</f>
        <v>0</v>
      </c>
      <c r="K148" s="210" t="s">
        <v>247</v>
      </c>
      <c r="L148" s="47"/>
      <c r="M148" s="215" t="s">
        <v>19</v>
      </c>
      <c r="N148" s="216" t="s">
        <v>45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165</v>
      </c>
      <c r="AT148" s="219" t="s">
        <v>160</v>
      </c>
      <c r="AU148" s="219" t="s">
        <v>84</v>
      </c>
      <c r="AY148" s="20" t="s">
        <v>158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82</v>
      </c>
      <c r="BK148" s="220">
        <f>ROUND(I148*H148,2)</f>
        <v>0</v>
      </c>
      <c r="BL148" s="20" t="s">
        <v>165</v>
      </c>
      <c r="BM148" s="219" t="s">
        <v>3228</v>
      </c>
    </row>
    <row r="149" s="2" customFormat="1">
      <c r="A149" s="41"/>
      <c r="B149" s="42"/>
      <c r="C149" s="43"/>
      <c r="D149" s="221" t="s">
        <v>167</v>
      </c>
      <c r="E149" s="43"/>
      <c r="F149" s="222" t="s">
        <v>3227</v>
      </c>
      <c r="G149" s="43"/>
      <c r="H149" s="43"/>
      <c r="I149" s="223"/>
      <c r="J149" s="43"/>
      <c r="K149" s="43"/>
      <c r="L149" s="47"/>
      <c r="M149" s="224"/>
      <c r="N149" s="22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167</v>
      </c>
      <c r="AU149" s="20" t="s">
        <v>84</v>
      </c>
    </row>
    <row r="150" s="2" customFormat="1" ht="16.5" customHeight="1">
      <c r="A150" s="41"/>
      <c r="B150" s="42"/>
      <c r="C150" s="208" t="s">
        <v>384</v>
      </c>
      <c r="D150" s="208" t="s">
        <v>160</v>
      </c>
      <c r="E150" s="209" t="s">
        <v>3229</v>
      </c>
      <c r="F150" s="210" t="s">
        <v>3230</v>
      </c>
      <c r="G150" s="211" t="s">
        <v>316</v>
      </c>
      <c r="H150" s="212">
        <v>5</v>
      </c>
      <c r="I150" s="213"/>
      <c r="J150" s="214">
        <f>ROUND(I150*H150,2)</f>
        <v>0</v>
      </c>
      <c r="K150" s="210" t="s">
        <v>247</v>
      </c>
      <c r="L150" s="47"/>
      <c r="M150" s="215" t="s">
        <v>19</v>
      </c>
      <c r="N150" s="216" t="s">
        <v>45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165</v>
      </c>
      <c r="AT150" s="219" t="s">
        <v>160</v>
      </c>
      <c r="AU150" s="219" t="s">
        <v>84</v>
      </c>
      <c r="AY150" s="20" t="s">
        <v>158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82</v>
      </c>
      <c r="BK150" s="220">
        <f>ROUND(I150*H150,2)</f>
        <v>0</v>
      </c>
      <c r="BL150" s="20" t="s">
        <v>165</v>
      </c>
      <c r="BM150" s="219" t="s">
        <v>3231</v>
      </c>
    </row>
    <row r="151" s="2" customFormat="1">
      <c r="A151" s="41"/>
      <c r="B151" s="42"/>
      <c r="C151" s="43"/>
      <c r="D151" s="221" t="s">
        <v>167</v>
      </c>
      <c r="E151" s="43"/>
      <c r="F151" s="222" t="s">
        <v>3230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167</v>
      </c>
      <c r="AU151" s="20" t="s">
        <v>84</v>
      </c>
    </row>
    <row r="152" s="12" customFormat="1" ht="22.8" customHeight="1">
      <c r="A152" s="12"/>
      <c r="B152" s="192"/>
      <c r="C152" s="193"/>
      <c r="D152" s="194" t="s">
        <v>73</v>
      </c>
      <c r="E152" s="206" t="s">
        <v>3232</v>
      </c>
      <c r="F152" s="206" t="s">
        <v>3233</v>
      </c>
      <c r="G152" s="193"/>
      <c r="H152" s="193"/>
      <c r="I152" s="196"/>
      <c r="J152" s="207">
        <f>BK152</f>
        <v>0</v>
      </c>
      <c r="K152" s="193"/>
      <c r="L152" s="198"/>
      <c r="M152" s="199"/>
      <c r="N152" s="200"/>
      <c r="O152" s="200"/>
      <c r="P152" s="201">
        <f>SUM(P153:P313)</f>
        <v>0</v>
      </c>
      <c r="Q152" s="200"/>
      <c r="R152" s="201">
        <f>SUM(R153:R313)</f>
        <v>0</v>
      </c>
      <c r="S152" s="200"/>
      <c r="T152" s="202">
        <f>SUM(T153:T313)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3" t="s">
        <v>84</v>
      </c>
      <c r="AT152" s="204" t="s">
        <v>73</v>
      </c>
      <c r="AU152" s="204" t="s">
        <v>82</v>
      </c>
      <c r="AY152" s="203" t="s">
        <v>158</v>
      </c>
      <c r="BK152" s="205">
        <f>SUM(BK153:BK313)</f>
        <v>0</v>
      </c>
    </row>
    <row r="153" s="2" customFormat="1" ht="16.5" customHeight="1">
      <c r="A153" s="41"/>
      <c r="B153" s="42"/>
      <c r="C153" s="208" t="s">
        <v>392</v>
      </c>
      <c r="D153" s="208" t="s">
        <v>160</v>
      </c>
      <c r="E153" s="209" t="s">
        <v>3234</v>
      </c>
      <c r="F153" s="210" t="s">
        <v>3235</v>
      </c>
      <c r="G153" s="211" t="s">
        <v>316</v>
      </c>
      <c r="H153" s="212">
        <v>255</v>
      </c>
      <c r="I153" s="213"/>
      <c r="J153" s="214">
        <f>ROUND(I153*H153,2)</f>
        <v>0</v>
      </c>
      <c r="K153" s="210" t="s">
        <v>247</v>
      </c>
      <c r="L153" s="47"/>
      <c r="M153" s="215" t="s">
        <v>19</v>
      </c>
      <c r="N153" s="216" t="s">
        <v>45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165</v>
      </c>
      <c r="AT153" s="219" t="s">
        <v>160</v>
      </c>
      <c r="AU153" s="219" t="s">
        <v>84</v>
      </c>
      <c r="AY153" s="20" t="s">
        <v>158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82</v>
      </c>
      <c r="BK153" s="220">
        <f>ROUND(I153*H153,2)</f>
        <v>0</v>
      </c>
      <c r="BL153" s="20" t="s">
        <v>165</v>
      </c>
      <c r="BM153" s="219" t="s">
        <v>3236</v>
      </c>
    </row>
    <row r="154" s="2" customFormat="1">
      <c r="A154" s="41"/>
      <c r="B154" s="42"/>
      <c r="C154" s="43"/>
      <c r="D154" s="221" t="s">
        <v>167</v>
      </c>
      <c r="E154" s="43"/>
      <c r="F154" s="222" t="s">
        <v>3235</v>
      </c>
      <c r="G154" s="43"/>
      <c r="H154" s="43"/>
      <c r="I154" s="223"/>
      <c r="J154" s="43"/>
      <c r="K154" s="43"/>
      <c r="L154" s="47"/>
      <c r="M154" s="224"/>
      <c r="N154" s="22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167</v>
      </c>
      <c r="AU154" s="20" t="s">
        <v>84</v>
      </c>
    </row>
    <row r="155" s="2" customFormat="1" ht="16.5" customHeight="1">
      <c r="A155" s="41"/>
      <c r="B155" s="42"/>
      <c r="C155" s="208" t="s">
        <v>398</v>
      </c>
      <c r="D155" s="208" t="s">
        <v>160</v>
      </c>
      <c r="E155" s="209" t="s">
        <v>3237</v>
      </c>
      <c r="F155" s="210" t="s">
        <v>3238</v>
      </c>
      <c r="G155" s="211" t="s">
        <v>316</v>
      </c>
      <c r="H155" s="212">
        <v>70</v>
      </c>
      <c r="I155" s="213"/>
      <c r="J155" s="214">
        <f>ROUND(I155*H155,2)</f>
        <v>0</v>
      </c>
      <c r="K155" s="210" t="s">
        <v>247</v>
      </c>
      <c r="L155" s="47"/>
      <c r="M155" s="215" t="s">
        <v>19</v>
      </c>
      <c r="N155" s="216" t="s">
        <v>45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165</v>
      </c>
      <c r="AT155" s="219" t="s">
        <v>160</v>
      </c>
      <c r="AU155" s="219" t="s">
        <v>84</v>
      </c>
      <c r="AY155" s="20" t="s">
        <v>158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82</v>
      </c>
      <c r="BK155" s="220">
        <f>ROUND(I155*H155,2)</f>
        <v>0</v>
      </c>
      <c r="BL155" s="20" t="s">
        <v>165</v>
      </c>
      <c r="BM155" s="219" t="s">
        <v>3239</v>
      </c>
    </row>
    <row r="156" s="2" customFormat="1">
      <c r="A156" s="41"/>
      <c r="B156" s="42"/>
      <c r="C156" s="43"/>
      <c r="D156" s="221" t="s">
        <v>167</v>
      </c>
      <c r="E156" s="43"/>
      <c r="F156" s="222" t="s">
        <v>3238</v>
      </c>
      <c r="G156" s="43"/>
      <c r="H156" s="43"/>
      <c r="I156" s="223"/>
      <c r="J156" s="43"/>
      <c r="K156" s="43"/>
      <c r="L156" s="47"/>
      <c r="M156" s="224"/>
      <c r="N156" s="22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167</v>
      </c>
      <c r="AU156" s="20" t="s">
        <v>84</v>
      </c>
    </row>
    <row r="157" s="2" customFormat="1" ht="16.5" customHeight="1">
      <c r="A157" s="41"/>
      <c r="B157" s="42"/>
      <c r="C157" s="208" t="s">
        <v>403</v>
      </c>
      <c r="D157" s="208" t="s">
        <v>160</v>
      </c>
      <c r="E157" s="209" t="s">
        <v>3240</v>
      </c>
      <c r="F157" s="210" t="s">
        <v>3241</v>
      </c>
      <c r="G157" s="211" t="s">
        <v>316</v>
      </c>
      <c r="H157" s="212">
        <v>285</v>
      </c>
      <c r="I157" s="213"/>
      <c r="J157" s="214">
        <f>ROUND(I157*H157,2)</f>
        <v>0</v>
      </c>
      <c r="K157" s="210" t="s">
        <v>247</v>
      </c>
      <c r="L157" s="47"/>
      <c r="M157" s="215" t="s">
        <v>19</v>
      </c>
      <c r="N157" s="216" t="s">
        <v>45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165</v>
      </c>
      <c r="AT157" s="219" t="s">
        <v>160</v>
      </c>
      <c r="AU157" s="219" t="s">
        <v>84</v>
      </c>
      <c r="AY157" s="20" t="s">
        <v>158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82</v>
      </c>
      <c r="BK157" s="220">
        <f>ROUND(I157*H157,2)</f>
        <v>0</v>
      </c>
      <c r="BL157" s="20" t="s">
        <v>165</v>
      </c>
      <c r="BM157" s="219" t="s">
        <v>3242</v>
      </c>
    </row>
    <row r="158" s="2" customFormat="1">
      <c r="A158" s="41"/>
      <c r="B158" s="42"/>
      <c r="C158" s="43"/>
      <c r="D158" s="221" t="s">
        <v>167</v>
      </c>
      <c r="E158" s="43"/>
      <c r="F158" s="222" t="s">
        <v>3241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167</v>
      </c>
      <c r="AU158" s="20" t="s">
        <v>84</v>
      </c>
    </row>
    <row r="159" s="2" customFormat="1" ht="16.5" customHeight="1">
      <c r="A159" s="41"/>
      <c r="B159" s="42"/>
      <c r="C159" s="208" t="s">
        <v>409</v>
      </c>
      <c r="D159" s="208" t="s">
        <v>160</v>
      </c>
      <c r="E159" s="209" t="s">
        <v>3243</v>
      </c>
      <c r="F159" s="210" t="s">
        <v>3244</v>
      </c>
      <c r="G159" s="211" t="s">
        <v>316</v>
      </c>
      <c r="H159" s="212">
        <v>60</v>
      </c>
      <c r="I159" s="213"/>
      <c r="J159" s="214">
        <f>ROUND(I159*H159,2)</f>
        <v>0</v>
      </c>
      <c r="K159" s="210" t="s">
        <v>247</v>
      </c>
      <c r="L159" s="47"/>
      <c r="M159" s="215" t="s">
        <v>19</v>
      </c>
      <c r="N159" s="216" t="s">
        <v>45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165</v>
      </c>
      <c r="AT159" s="219" t="s">
        <v>160</v>
      </c>
      <c r="AU159" s="219" t="s">
        <v>84</v>
      </c>
      <c r="AY159" s="20" t="s">
        <v>158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82</v>
      </c>
      <c r="BK159" s="220">
        <f>ROUND(I159*H159,2)</f>
        <v>0</v>
      </c>
      <c r="BL159" s="20" t="s">
        <v>165</v>
      </c>
      <c r="BM159" s="219" t="s">
        <v>3245</v>
      </c>
    </row>
    <row r="160" s="2" customFormat="1">
      <c r="A160" s="41"/>
      <c r="B160" s="42"/>
      <c r="C160" s="43"/>
      <c r="D160" s="221" t="s">
        <v>167</v>
      </c>
      <c r="E160" s="43"/>
      <c r="F160" s="222" t="s">
        <v>3244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167</v>
      </c>
      <c r="AU160" s="20" t="s">
        <v>84</v>
      </c>
    </row>
    <row r="161" s="2" customFormat="1" ht="16.5" customHeight="1">
      <c r="A161" s="41"/>
      <c r="B161" s="42"/>
      <c r="C161" s="208" t="s">
        <v>414</v>
      </c>
      <c r="D161" s="208" t="s">
        <v>160</v>
      </c>
      <c r="E161" s="209" t="s">
        <v>3246</v>
      </c>
      <c r="F161" s="210" t="s">
        <v>3247</v>
      </c>
      <c r="G161" s="211" t="s">
        <v>316</v>
      </c>
      <c r="H161" s="212">
        <v>10</v>
      </c>
      <c r="I161" s="213"/>
      <c r="J161" s="214">
        <f>ROUND(I161*H161,2)</f>
        <v>0</v>
      </c>
      <c r="K161" s="210" t="s">
        <v>247</v>
      </c>
      <c r="L161" s="47"/>
      <c r="M161" s="215" t="s">
        <v>19</v>
      </c>
      <c r="N161" s="216" t="s">
        <v>45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165</v>
      </c>
      <c r="AT161" s="219" t="s">
        <v>160</v>
      </c>
      <c r="AU161" s="219" t="s">
        <v>84</v>
      </c>
      <c r="AY161" s="20" t="s">
        <v>158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82</v>
      </c>
      <c r="BK161" s="220">
        <f>ROUND(I161*H161,2)</f>
        <v>0</v>
      </c>
      <c r="BL161" s="20" t="s">
        <v>165</v>
      </c>
      <c r="BM161" s="219" t="s">
        <v>3248</v>
      </c>
    </row>
    <row r="162" s="2" customFormat="1">
      <c r="A162" s="41"/>
      <c r="B162" s="42"/>
      <c r="C162" s="43"/>
      <c r="D162" s="221" t="s">
        <v>167</v>
      </c>
      <c r="E162" s="43"/>
      <c r="F162" s="222" t="s">
        <v>3247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167</v>
      </c>
      <c r="AU162" s="20" t="s">
        <v>84</v>
      </c>
    </row>
    <row r="163" s="2" customFormat="1" ht="16.5" customHeight="1">
      <c r="A163" s="41"/>
      <c r="B163" s="42"/>
      <c r="C163" s="208" t="s">
        <v>425</v>
      </c>
      <c r="D163" s="208" t="s">
        <v>160</v>
      </c>
      <c r="E163" s="209" t="s">
        <v>3249</v>
      </c>
      <c r="F163" s="210" t="s">
        <v>3250</v>
      </c>
      <c r="G163" s="211" t="s">
        <v>316</v>
      </c>
      <c r="H163" s="212">
        <v>1150</v>
      </c>
      <c r="I163" s="213"/>
      <c r="J163" s="214">
        <f>ROUND(I163*H163,2)</f>
        <v>0</v>
      </c>
      <c r="K163" s="210" t="s">
        <v>247</v>
      </c>
      <c r="L163" s="47"/>
      <c r="M163" s="215" t="s">
        <v>19</v>
      </c>
      <c r="N163" s="216" t="s">
        <v>45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165</v>
      </c>
      <c r="AT163" s="219" t="s">
        <v>160</v>
      </c>
      <c r="AU163" s="219" t="s">
        <v>84</v>
      </c>
      <c r="AY163" s="20" t="s">
        <v>158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82</v>
      </c>
      <c r="BK163" s="220">
        <f>ROUND(I163*H163,2)</f>
        <v>0</v>
      </c>
      <c r="BL163" s="20" t="s">
        <v>165</v>
      </c>
      <c r="BM163" s="219" t="s">
        <v>3251</v>
      </c>
    </row>
    <row r="164" s="2" customFormat="1">
      <c r="A164" s="41"/>
      <c r="B164" s="42"/>
      <c r="C164" s="43"/>
      <c r="D164" s="221" t="s">
        <v>167</v>
      </c>
      <c r="E164" s="43"/>
      <c r="F164" s="222" t="s">
        <v>3250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167</v>
      </c>
      <c r="AU164" s="20" t="s">
        <v>84</v>
      </c>
    </row>
    <row r="165" s="2" customFormat="1" ht="16.5" customHeight="1">
      <c r="A165" s="41"/>
      <c r="B165" s="42"/>
      <c r="C165" s="208" t="s">
        <v>435</v>
      </c>
      <c r="D165" s="208" t="s">
        <v>160</v>
      </c>
      <c r="E165" s="209" t="s">
        <v>3252</v>
      </c>
      <c r="F165" s="210" t="s">
        <v>3253</v>
      </c>
      <c r="G165" s="211" t="s">
        <v>316</v>
      </c>
      <c r="H165" s="212">
        <v>1310</v>
      </c>
      <c r="I165" s="213"/>
      <c r="J165" s="214">
        <f>ROUND(I165*H165,2)</f>
        <v>0</v>
      </c>
      <c r="K165" s="210" t="s">
        <v>247</v>
      </c>
      <c r="L165" s="47"/>
      <c r="M165" s="215" t="s">
        <v>19</v>
      </c>
      <c r="N165" s="216" t="s">
        <v>45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165</v>
      </c>
      <c r="AT165" s="219" t="s">
        <v>160</v>
      </c>
      <c r="AU165" s="219" t="s">
        <v>84</v>
      </c>
      <c r="AY165" s="20" t="s">
        <v>158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82</v>
      </c>
      <c r="BK165" s="220">
        <f>ROUND(I165*H165,2)</f>
        <v>0</v>
      </c>
      <c r="BL165" s="20" t="s">
        <v>165</v>
      </c>
      <c r="BM165" s="219" t="s">
        <v>3254</v>
      </c>
    </row>
    <row r="166" s="2" customFormat="1">
      <c r="A166" s="41"/>
      <c r="B166" s="42"/>
      <c r="C166" s="43"/>
      <c r="D166" s="221" t="s">
        <v>167</v>
      </c>
      <c r="E166" s="43"/>
      <c r="F166" s="222" t="s">
        <v>3253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167</v>
      </c>
      <c r="AU166" s="20" t="s">
        <v>84</v>
      </c>
    </row>
    <row r="167" s="2" customFormat="1" ht="16.5" customHeight="1">
      <c r="A167" s="41"/>
      <c r="B167" s="42"/>
      <c r="C167" s="208" t="s">
        <v>440</v>
      </c>
      <c r="D167" s="208" t="s">
        <v>160</v>
      </c>
      <c r="E167" s="209" t="s">
        <v>3255</v>
      </c>
      <c r="F167" s="210" t="s">
        <v>3256</v>
      </c>
      <c r="G167" s="211" t="s">
        <v>316</v>
      </c>
      <c r="H167" s="212">
        <v>80</v>
      </c>
      <c r="I167" s="213"/>
      <c r="J167" s="214">
        <f>ROUND(I167*H167,2)</f>
        <v>0</v>
      </c>
      <c r="K167" s="210" t="s">
        <v>247</v>
      </c>
      <c r="L167" s="47"/>
      <c r="M167" s="215" t="s">
        <v>19</v>
      </c>
      <c r="N167" s="216" t="s">
        <v>45</v>
      </c>
      <c r="O167" s="87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165</v>
      </c>
      <c r="AT167" s="219" t="s">
        <v>160</v>
      </c>
      <c r="AU167" s="219" t="s">
        <v>84</v>
      </c>
      <c r="AY167" s="20" t="s">
        <v>158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82</v>
      </c>
      <c r="BK167" s="220">
        <f>ROUND(I167*H167,2)</f>
        <v>0</v>
      </c>
      <c r="BL167" s="20" t="s">
        <v>165</v>
      </c>
      <c r="BM167" s="219" t="s">
        <v>3257</v>
      </c>
    </row>
    <row r="168" s="2" customFormat="1">
      <c r="A168" s="41"/>
      <c r="B168" s="42"/>
      <c r="C168" s="43"/>
      <c r="D168" s="221" t="s">
        <v>167</v>
      </c>
      <c r="E168" s="43"/>
      <c r="F168" s="222" t="s">
        <v>3256</v>
      </c>
      <c r="G168" s="43"/>
      <c r="H168" s="43"/>
      <c r="I168" s="223"/>
      <c r="J168" s="43"/>
      <c r="K168" s="43"/>
      <c r="L168" s="47"/>
      <c r="M168" s="224"/>
      <c r="N168" s="22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167</v>
      </c>
      <c r="AU168" s="20" t="s">
        <v>84</v>
      </c>
    </row>
    <row r="169" s="2" customFormat="1" ht="16.5" customHeight="1">
      <c r="A169" s="41"/>
      <c r="B169" s="42"/>
      <c r="C169" s="208" t="s">
        <v>447</v>
      </c>
      <c r="D169" s="208" t="s">
        <v>160</v>
      </c>
      <c r="E169" s="209" t="s">
        <v>3258</v>
      </c>
      <c r="F169" s="210" t="s">
        <v>3259</v>
      </c>
      <c r="G169" s="211" t="s">
        <v>316</v>
      </c>
      <c r="H169" s="212">
        <v>20</v>
      </c>
      <c r="I169" s="213"/>
      <c r="J169" s="214">
        <f>ROUND(I169*H169,2)</f>
        <v>0</v>
      </c>
      <c r="K169" s="210" t="s">
        <v>247</v>
      </c>
      <c r="L169" s="47"/>
      <c r="M169" s="215" t="s">
        <v>19</v>
      </c>
      <c r="N169" s="216" t="s">
        <v>45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165</v>
      </c>
      <c r="AT169" s="219" t="s">
        <v>160</v>
      </c>
      <c r="AU169" s="219" t="s">
        <v>84</v>
      </c>
      <c r="AY169" s="20" t="s">
        <v>158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82</v>
      </c>
      <c r="BK169" s="220">
        <f>ROUND(I169*H169,2)</f>
        <v>0</v>
      </c>
      <c r="BL169" s="20" t="s">
        <v>165</v>
      </c>
      <c r="BM169" s="219" t="s">
        <v>3260</v>
      </c>
    </row>
    <row r="170" s="2" customFormat="1">
      <c r="A170" s="41"/>
      <c r="B170" s="42"/>
      <c r="C170" s="43"/>
      <c r="D170" s="221" t="s">
        <v>167</v>
      </c>
      <c r="E170" s="43"/>
      <c r="F170" s="222" t="s">
        <v>3259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167</v>
      </c>
      <c r="AU170" s="20" t="s">
        <v>84</v>
      </c>
    </row>
    <row r="171" s="2" customFormat="1" ht="16.5" customHeight="1">
      <c r="A171" s="41"/>
      <c r="B171" s="42"/>
      <c r="C171" s="208" t="s">
        <v>454</v>
      </c>
      <c r="D171" s="208" t="s">
        <v>160</v>
      </c>
      <c r="E171" s="209" t="s">
        <v>3261</v>
      </c>
      <c r="F171" s="210" t="s">
        <v>3262</v>
      </c>
      <c r="G171" s="211" t="s">
        <v>316</v>
      </c>
      <c r="H171" s="212">
        <v>110</v>
      </c>
      <c r="I171" s="213"/>
      <c r="J171" s="214">
        <f>ROUND(I171*H171,2)</f>
        <v>0</v>
      </c>
      <c r="K171" s="210" t="s">
        <v>247</v>
      </c>
      <c r="L171" s="47"/>
      <c r="M171" s="215" t="s">
        <v>19</v>
      </c>
      <c r="N171" s="216" t="s">
        <v>45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165</v>
      </c>
      <c r="AT171" s="219" t="s">
        <v>160</v>
      </c>
      <c r="AU171" s="219" t="s">
        <v>84</v>
      </c>
      <c r="AY171" s="20" t="s">
        <v>158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82</v>
      </c>
      <c r="BK171" s="220">
        <f>ROUND(I171*H171,2)</f>
        <v>0</v>
      </c>
      <c r="BL171" s="20" t="s">
        <v>165</v>
      </c>
      <c r="BM171" s="219" t="s">
        <v>3263</v>
      </c>
    </row>
    <row r="172" s="2" customFormat="1">
      <c r="A172" s="41"/>
      <c r="B172" s="42"/>
      <c r="C172" s="43"/>
      <c r="D172" s="221" t="s">
        <v>167</v>
      </c>
      <c r="E172" s="43"/>
      <c r="F172" s="222" t="s">
        <v>3262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167</v>
      </c>
      <c r="AU172" s="20" t="s">
        <v>84</v>
      </c>
    </row>
    <row r="173" s="2" customFormat="1" ht="16.5" customHeight="1">
      <c r="A173" s="41"/>
      <c r="B173" s="42"/>
      <c r="C173" s="208" t="s">
        <v>460</v>
      </c>
      <c r="D173" s="208" t="s">
        <v>160</v>
      </c>
      <c r="E173" s="209" t="s">
        <v>3264</v>
      </c>
      <c r="F173" s="210" t="s">
        <v>3265</v>
      </c>
      <c r="G173" s="211" t="s">
        <v>316</v>
      </c>
      <c r="H173" s="212">
        <v>10</v>
      </c>
      <c r="I173" s="213"/>
      <c r="J173" s="214">
        <f>ROUND(I173*H173,2)</f>
        <v>0</v>
      </c>
      <c r="K173" s="210" t="s">
        <v>247</v>
      </c>
      <c r="L173" s="47"/>
      <c r="M173" s="215" t="s">
        <v>19</v>
      </c>
      <c r="N173" s="216" t="s">
        <v>45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165</v>
      </c>
      <c r="AT173" s="219" t="s">
        <v>160</v>
      </c>
      <c r="AU173" s="219" t="s">
        <v>84</v>
      </c>
      <c r="AY173" s="20" t="s">
        <v>158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82</v>
      </c>
      <c r="BK173" s="220">
        <f>ROUND(I173*H173,2)</f>
        <v>0</v>
      </c>
      <c r="BL173" s="20" t="s">
        <v>165</v>
      </c>
      <c r="BM173" s="219" t="s">
        <v>3266</v>
      </c>
    </row>
    <row r="174" s="2" customFormat="1">
      <c r="A174" s="41"/>
      <c r="B174" s="42"/>
      <c r="C174" s="43"/>
      <c r="D174" s="221" t="s">
        <v>167</v>
      </c>
      <c r="E174" s="43"/>
      <c r="F174" s="222" t="s">
        <v>3265</v>
      </c>
      <c r="G174" s="43"/>
      <c r="H174" s="43"/>
      <c r="I174" s="223"/>
      <c r="J174" s="43"/>
      <c r="K174" s="43"/>
      <c r="L174" s="47"/>
      <c r="M174" s="224"/>
      <c r="N174" s="22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167</v>
      </c>
      <c r="AU174" s="20" t="s">
        <v>84</v>
      </c>
    </row>
    <row r="175" s="2" customFormat="1" ht="16.5" customHeight="1">
      <c r="A175" s="41"/>
      <c r="B175" s="42"/>
      <c r="C175" s="208" t="s">
        <v>466</v>
      </c>
      <c r="D175" s="208" t="s">
        <v>160</v>
      </c>
      <c r="E175" s="209" t="s">
        <v>3267</v>
      </c>
      <c r="F175" s="210" t="s">
        <v>3268</v>
      </c>
      <c r="G175" s="211" t="s">
        <v>316</v>
      </c>
      <c r="H175" s="212">
        <v>10</v>
      </c>
      <c r="I175" s="213"/>
      <c r="J175" s="214">
        <f>ROUND(I175*H175,2)</f>
        <v>0</v>
      </c>
      <c r="K175" s="210" t="s">
        <v>247</v>
      </c>
      <c r="L175" s="47"/>
      <c r="M175" s="215" t="s">
        <v>19</v>
      </c>
      <c r="N175" s="216" t="s">
        <v>45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165</v>
      </c>
      <c r="AT175" s="219" t="s">
        <v>160</v>
      </c>
      <c r="AU175" s="219" t="s">
        <v>84</v>
      </c>
      <c r="AY175" s="20" t="s">
        <v>158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82</v>
      </c>
      <c r="BK175" s="220">
        <f>ROUND(I175*H175,2)</f>
        <v>0</v>
      </c>
      <c r="BL175" s="20" t="s">
        <v>165</v>
      </c>
      <c r="BM175" s="219" t="s">
        <v>3269</v>
      </c>
    </row>
    <row r="176" s="2" customFormat="1">
      <c r="A176" s="41"/>
      <c r="B176" s="42"/>
      <c r="C176" s="43"/>
      <c r="D176" s="221" t="s">
        <v>167</v>
      </c>
      <c r="E176" s="43"/>
      <c r="F176" s="222" t="s">
        <v>3268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167</v>
      </c>
      <c r="AU176" s="20" t="s">
        <v>84</v>
      </c>
    </row>
    <row r="177" s="2" customFormat="1" ht="16.5" customHeight="1">
      <c r="A177" s="41"/>
      <c r="B177" s="42"/>
      <c r="C177" s="208" t="s">
        <v>475</v>
      </c>
      <c r="D177" s="208" t="s">
        <v>160</v>
      </c>
      <c r="E177" s="209" t="s">
        <v>3270</v>
      </c>
      <c r="F177" s="210" t="s">
        <v>3271</v>
      </c>
      <c r="G177" s="211" t="s">
        <v>316</v>
      </c>
      <c r="H177" s="212">
        <v>90</v>
      </c>
      <c r="I177" s="213"/>
      <c r="J177" s="214">
        <f>ROUND(I177*H177,2)</f>
        <v>0</v>
      </c>
      <c r="K177" s="210" t="s">
        <v>247</v>
      </c>
      <c r="L177" s="47"/>
      <c r="M177" s="215" t="s">
        <v>19</v>
      </c>
      <c r="N177" s="216" t="s">
        <v>45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165</v>
      </c>
      <c r="AT177" s="219" t="s">
        <v>160</v>
      </c>
      <c r="AU177" s="219" t="s">
        <v>84</v>
      </c>
      <c r="AY177" s="20" t="s">
        <v>158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82</v>
      </c>
      <c r="BK177" s="220">
        <f>ROUND(I177*H177,2)</f>
        <v>0</v>
      </c>
      <c r="BL177" s="20" t="s">
        <v>165</v>
      </c>
      <c r="BM177" s="219" t="s">
        <v>3272</v>
      </c>
    </row>
    <row r="178" s="2" customFormat="1">
      <c r="A178" s="41"/>
      <c r="B178" s="42"/>
      <c r="C178" s="43"/>
      <c r="D178" s="221" t="s">
        <v>167</v>
      </c>
      <c r="E178" s="43"/>
      <c r="F178" s="222" t="s">
        <v>3271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167</v>
      </c>
      <c r="AU178" s="20" t="s">
        <v>84</v>
      </c>
    </row>
    <row r="179" s="2" customFormat="1" ht="16.5" customHeight="1">
      <c r="A179" s="41"/>
      <c r="B179" s="42"/>
      <c r="C179" s="208" t="s">
        <v>484</v>
      </c>
      <c r="D179" s="208" t="s">
        <v>160</v>
      </c>
      <c r="E179" s="209" t="s">
        <v>3273</v>
      </c>
      <c r="F179" s="210" t="s">
        <v>3274</v>
      </c>
      <c r="G179" s="211" t="s">
        <v>316</v>
      </c>
      <c r="H179" s="212">
        <v>25</v>
      </c>
      <c r="I179" s="213"/>
      <c r="J179" s="214">
        <f>ROUND(I179*H179,2)</f>
        <v>0</v>
      </c>
      <c r="K179" s="210" t="s">
        <v>247</v>
      </c>
      <c r="L179" s="47"/>
      <c r="M179" s="215" t="s">
        <v>19</v>
      </c>
      <c r="N179" s="216" t="s">
        <v>45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165</v>
      </c>
      <c r="AT179" s="219" t="s">
        <v>160</v>
      </c>
      <c r="AU179" s="219" t="s">
        <v>84</v>
      </c>
      <c r="AY179" s="20" t="s">
        <v>158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82</v>
      </c>
      <c r="BK179" s="220">
        <f>ROUND(I179*H179,2)</f>
        <v>0</v>
      </c>
      <c r="BL179" s="20" t="s">
        <v>165</v>
      </c>
      <c r="BM179" s="219" t="s">
        <v>3275</v>
      </c>
    </row>
    <row r="180" s="2" customFormat="1">
      <c r="A180" s="41"/>
      <c r="B180" s="42"/>
      <c r="C180" s="43"/>
      <c r="D180" s="221" t="s">
        <v>167</v>
      </c>
      <c r="E180" s="43"/>
      <c r="F180" s="222" t="s">
        <v>3274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167</v>
      </c>
      <c r="AU180" s="20" t="s">
        <v>84</v>
      </c>
    </row>
    <row r="181" s="2" customFormat="1" ht="16.5" customHeight="1">
      <c r="A181" s="41"/>
      <c r="B181" s="42"/>
      <c r="C181" s="208" t="s">
        <v>490</v>
      </c>
      <c r="D181" s="208" t="s">
        <v>160</v>
      </c>
      <c r="E181" s="209" t="s">
        <v>3276</v>
      </c>
      <c r="F181" s="210" t="s">
        <v>3277</v>
      </c>
      <c r="G181" s="211" t="s">
        <v>316</v>
      </c>
      <c r="H181" s="212">
        <v>280</v>
      </c>
      <c r="I181" s="213"/>
      <c r="J181" s="214">
        <f>ROUND(I181*H181,2)</f>
        <v>0</v>
      </c>
      <c r="K181" s="210" t="s">
        <v>247</v>
      </c>
      <c r="L181" s="47"/>
      <c r="M181" s="215" t="s">
        <v>19</v>
      </c>
      <c r="N181" s="216" t="s">
        <v>45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165</v>
      </c>
      <c r="AT181" s="219" t="s">
        <v>160</v>
      </c>
      <c r="AU181" s="219" t="s">
        <v>84</v>
      </c>
      <c r="AY181" s="20" t="s">
        <v>158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82</v>
      </c>
      <c r="BK181" s="220">
        <f>ROUND(I181*H181,2)</f>
        <v>0</v>
      </c>
      <c r="BL181" s="20" t="s">
        <v>165</v>
      </c>
      <c r="BM181" s="219" t="s">
        <v>3278</v>
      </c>
    </row>
    <row r="182" s="2" customFormat="1">
      <c r="A182" s="41"/>
      <c r="B182" s="42"/>
      <c r="C182" s="43"/>
      <c r="D182" s="221" t="s">
        <v>167</v>
      </c>
      <c r="E182" s="43"/>
      <c r="F182" s="222" t="s">
        <v>3277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167</v>
      </c>
      <c r="AU182" s="20" t="s">
        <v>84</v>
      </c>
    </row>
    <row r="183" s="2" customFormat="1" ht="16.5" customHeight="1">
      <c r="A183" s="41"/>
      <c r="B183" s="42"/>
      <c r="C183" s="208" t="s">
        <v>496</v>
      </c>
      <c r="D183" s="208" t="s">
        <v>160</v>
      </c>
      <c r="E183" s="209" t="s">
        <v>3279</v>
      </c>
      <c r="F183" s="210" t="s">
        <v>3280</v>
      </c>
      <c r="G183" s="211" t="s">
        <v>316</v>
      </c>
      <c r="H183" s="212">
        <v>10</v>
      </c>
      <c r="I183" s="213"/>
      <c r="J183" s="214">
        <f>ROUND(I183*H183,2)</f>
        <v>0</v>
      </c>
      <c r="K183" s="210" t="s">
        <v>247</v>
      </c>
      <c r="L183" s="47"/>
      <c r="M183" s="215" t="s">
        <v>19</v>
      </c>
      <c r="N183" s="216" t="s">
        <v>45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165</v>
      </c>
      <c r="AT183" s="219" t="s">
        <v>160</v>
      </c>
      <c r="AU183" s="219" t="s">
        <v>84</v>
      </c>
      <c r="AY183" s="20" t="s">
        <v>158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82</v>
      </c>
      <c r="BK183" s="220">
        <f>ROUND(I183*H183,2)</f>
        <v>0</v>
      </c>
      <c r="BL183" s="20" t="s">
        <v>165</v>
      </c>
      <c r="BM183" s="219" t="s">
        <v>3281</v>
      </c>
    </row>
    <row r="184" s="2" customFormat="1">
      <c r="A184" s="41"/>
      <c r="B184" s="42"/>
      <c r="C184" s="43"/>
      <c r="D184" s="221" t="s">
        <v>167</v>
      </c>
      <c r="E184" s="43"/>
      <c r="F184" s="222" t="s">
        <v>3280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167</v>
      </c>
      <c r="AU184" s="20" t="s">
        <v>84</v>
      </c>
    </row>
    <row r="185" s="2" customFormat="1" ht="16.5" customHeight="1">
      <c r="A185" s="41"/>
      <c r="B185" s="42"/>
      <c r="C185" s="208" t="s">
        <v>503</v>
      </c>
      <c r="D185" s="208" t="s">
        <v>160</v>
      </c>
      <c r="E185" s="209" t="s">
        <v>3282</v>
      </c>
      <c r="F185" s="210" t="s">
        <v>3283</v>
      </c>
      <c r="G185" s="211" t="s">
        <v>316</v>
      </c>
      <c r="H185" s="212">
        <v>10</v>
      </c>
      <c r="I185" s="213"/>
      <c r="J185" s="214">
        <f>ROUND(I185*H185,2)</f>
        <v>0</v>
      </c>
      <c r="K185" s="210" t="s">
        <v>247</v>
      </c>
      <c r="L185" s="47"/>
      <c r="M185" s="215" t="s">
        <v>19</v>
      </c>
      <c r="N185" s="216" t="s">
        <v>45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165</v>
      </c>
      <c r="AT185" s="219" t="s">
        <v>160</v>
      </c>
      <c r="AU185" s="219" t="s">
        <v>84</v>
      </c>
      <c r="AY185" s="20" t="s">
        <v>158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82</v>
      </c>
      <c r="BK185" s="220">
        <f>ROUND(I185*H185,2)</f>
        <v>0</v>
      </c>
      <c r="BL185" s="20" t="s">
        <v>165</v>
      </c>
      <c r="BM185" s="219" t="s">
        <v>3284</v>
      </c>
    </row>
    <row r="186" s="2" customFormat="1">
      <c r="A186" s="41"/>
      <c r="B186" s="42"/>
      <c r="C186" s="43"/>
      <c r="D186" s="221" t="s">
        <v>167</v>
      </c>
      <c r="E186" s="43"/>
      <c r="F186" s="222" t="s">
        <v>3283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167</v>
      </c>
      <c r="AU186" s="20" t="s">
        <v>84</v>
      </c>
    </row>
    <row r="187" s="2" customFormat="1" ht="16.5" customHeight="1">
      <c r="A187" s="41"/>
      <c r="B187" s="42"/>
      <c r="C187" s="208" t="s">
        <v>517</v>
      </c>
      <c r="D187" s="208" t="s">
        <v>160</v>
      </c>
      <c r="E187" s="209" t="s">
        <v>3285</v>
      </c>
      <c r="F187" s="210" t="s">
        <v>3286</v>
      </c>
      <c r="G187" s="211" t="s">
        <v>316</v>
      </c>
      <c r="H187" s="212">
        <v>95</v>
      </c>
      <c r="I187" s="213"/>
      <c r="J187" s="214">
        <f>ROUND(I187*H187,2)</f>
        <v>0</v>
      </c>
      <c r="K187" s="210" t="s">
        <v>247</v>
      </c>
      <c r="L187" s="47"/>
      <c r="M187" s="215" t="s">
        <v>19</v>
      </c>
      <c r="N187" s="216" t="s">
        <v>45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165</v>
      </c>
      <c r="AT187" s="219" t="s">
        <v>160</v>
      </c>
      <c r="AU187" s="219" t="s">
        <v>84</v>
      </c>
      <c r="AY187" s="20" t="s">
        <v>158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82</v>
      </c>
      <c r="BK187" s="220">
        <f>ROUND(I187*H187,2)</f>
        <v>0</v>
      </c>
      <c r="BL187" s="20" t="s">
        <v>165</v>
      </c>
      <c r="BM187" s="219" t="s">
        <v>3287</v>
      </c>
    </row>
    <row r="188" s="2" customFormat="1">
      <c r="A188" s="41"/>
      <c r="B188" s="42"/>
      <c r="C188" s="43"/>
      <c r="D188" s="221" t="s">
        <v>167</v>
      </c>
      <c r="E188" s="43"/>
      <c r="F188" s="222" t="s">
        <v>3286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167</v>
      </c>
      <c r="AU188" s="20" t="s">
        <v>84</v>
      </c>
    </row>
    <row r="189" s="2" customFormat="1" ht="16.5" customHeight="1">
      <c r="A189" s="41"/>
      <c r="B189" s="42"/>
      <c r="C189" s="208" t="s">
        <v>526</v>
      </c>
      <c r="D189" s="208" t="s">
        <v>160</v>
      </c>
      <c r="E189" s="209" t="s">
        <v>3288</v>
      </c>
      <c r="F189" s="210" t="s">
        <v>3289</v>
      </c>
      <c r="G189" s="211" t="s">
        <v>316</v>
      </c>
      <c r="H189" s="212">
        <v>15</v>
      </c>
      <c r="I189" s="213"/>
      <c r="J189" s="214">
        <f>ROUND(I189*H189,2)</f>
        <v>0</v>
      </c>
      <c r="K189" s="210" t="s">
        <v>247</v>
      </c>
      <c r="L189" s="47"/>
      <c r="M189" s="215" t="s">
        <v>19</v>
      </c>
      <c r="N189" s="216" t="s">
        <v>45</v>
      </c>
      <c r="O189" s="87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9" t="s">
        <v>165</v>
      </c>
      <c r="AT189" s="219" t="s">
        <v>160</v>
      </c>
      <c r="AU189" s="219" t="s">
        <v>84</v>
      </c>
      <c r="AY189" s="20" t="s">
        <v>158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82</v>
      </c>
      <c r="BK189" s="220">
        <f>ROUND(I189*H189,2)</f>
        <v>0</v>
      </c>
      <c r="BL189" s="20" t="s">
        <v>165</v>
      </c>
      <c r="BM189" s="219" t="s">
        <v>3290</v>
      </c>
    </row>
    <row r="190" s="2" customFormat="1">
      <c r="A190" s="41"/>
      <c r="B190" s="42"/>
      <c r="C190" s="43"/>
      <c r="D190" s="221" t="s">
        <v>167</v>
      </c>
      <c r="E190" s="43"/>
      <c r="F190" s="222" t="s">
        <v>3289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167</v>
      </c>
      <c r="AU190" s="20" t="s">
        <v>84</v>
      </c>
    </row>
    <row r="191" s="2" customFormat="1" ht="16.5" customHeight="1">
      <c r="A191" s="41"/>
      <c r="B191" s="42"/>
      <c r="C191" s="208" t="s">
        <v>538</v>
      </c>
      <c r="D191" s="208" t="s">
        <v>160</v>
      </c>
      <c r="E191" s="209" t="s">
        <v>3291</v>
      </c>
      <c r="F191" s="210" t="s">
        <v>3292</v>
      </c>
      <c r="G191" s="211" t="s">
        <v>3094</v>
      </c>
      <c r="H191" s="212">
        <v>1</v>
      </c>
      <c r="I191" s="213"/>
      <c r="J191" s="214">
        <f>ROUND(I191*H191,2)</f>
        <v>0</v>
      </c>
      <c r="K191" s="210" t="s">
        <v>247</v>
      </c>
      <c r="L191" s="47"/>
      <c r="M191" s="215" t="s">
        <v>19</v>
      </c>
      <c r="N191" s="216" t="s">
        <v>45</v>
      </c>
      <c r="O191" s="87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165</v>
      </c>
      <c r="AT191" s="219" t="s">
        <v>160</v>
      </c>
      <c r="AU191" s="219" t="s">
        <v>84</v>
      </c>
      <c r="AY191" s="20" t="s">
        <v>158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82</v>
      </c>
      <c r="BK191" s="220">
        <f>ROUND(I191*H191,2)</f>
        <v>0</v>
      </c>
      <c r="BL191" s="20" t="s">
        <v>165</v>
      </c>
      <c r="BM191" s="219" t="s">
        <v>3293</v>
      </c>
    </row>
    <row r="192" s="2" customFormat="1">
      <c r="A192" s="41"/>
      <c r="B192" s="42"/>
      <c r="C192" s="43"/>
      <c r="D192" s="221" t="s">
        <v>167</v>
      </c>
      <c r="E192" s="43"/>
      <c r="F192" s="222" t="s">
        <v>3292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167</v>
      </c>
      <c r="AU192" s="20" t="s">
        <v>84</v>
      </c>
    </row>
    <row r="193" s="2" customFormat="1" ht="16.5" customHeight="1">
      <c r="A193" s="41"/>
      <c r="B193" s="42"/>
      <c r="C193" s="208" t="s">
        <v>543</v>
      </c>
      <c r="D193" s="208" t="s">
        <v>160</v>
      </c>
      <c r="E193" s="209" t="s">
        <v>3294</v>
      </c>
      <c r="F193" s="210" t="s">
        <v>3295</v>
      </c>
      <c r="G193" s="211" t="s">
        <v>3094</v>
      </c>
      <c r="H193" s="212">
        <v>8</v>
      </c>
      <c r="I193" s="213"/>
      <c r="J193" s="214">
        <f>ROUND(I193*H193,2)</f>
        <v>0</v>
      </c>
      <c r="K193" s="210" t="s">
        <v>247</v>
      </c>
      <c r="L193" s="47"/>
      <c r="M193" s="215" t="s">
        <v>19</v>
      </c>
      <c r="N193" s="216" t="s">
        <v>45</v>
      </c>
      <c r="O193" s="87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9" t="s">
        <v>165</v>
      </c>
      <c r="AT193" s="219" t="s">
        <v>160</v>
      </c>
      <c r="AU193" s="219" t="s">
        <v>84</v>
      </c>
      <c r="AY193" s="20" t="s">
        <v>158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82</v>
      </c>
      <c r="BK193" s="220">
        <f>ROUND(I193*H193,2)</f>
        <v>0</v>
      </c>
      <c r="BL193" s="20" t="s">
        <v>165</v>
      </c>
      <c r="BM193" s="219" t="s">
        <v>3296</v>
      </c>
    </row>
    <row r="194" s="2" customFormat="1">
      <c r="A194" s="41"/>
      <c r="B194" s="42"/>
      <c r="C194" s="43"/>
      <c r="D194" s="221" t="s">
        <v>167</v>
      </c>
      <c r="E194" s="43"/>
      <c r="F194" s="222" t="s">
        <v>3295</v>
      </c>
      <c r="G194" s="43"/>
      <c r="H194" s="43"/>
      <c r="I194" s="223"/>
      <c r="J194" s="43"/>
      <c r="K194" s="43"/>
      <c r="L194" s="47"/>
      <c r="M194" s="224"/>
      <c r="N194" s="225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167</v>
      </c>
      <c r="AU194" s="20" t="s">
        <v>84</v>
      </c>
    </row>
    <row r="195" s="2" customFormat="1" ht="16.5" customHeight="1">
      <c r="A195" s="41"/>
      <c r="B195" s="42"/>
      <c r="C195" s="208" t="s">
        <v>550</v>
      </c>
      <c r="D195" s="208" t="s">
        <v>160</v>
      </c>
      <c r="E195" s="209" t="s">
        <v>3297</v>
      </c>
      <c r="F195" s="210" t="s">
        <v>3298</v>
      </c>
      <c r="G195" s="211" t="s">
        <v>3094</v>
      </c>
      <c r="H195" s="212">
        <v>2</v>
      </c>
      <c r="I195" s="213"/>
      <c r="J195" s="214">
        <f>ROUND(I195*H195,2)</f>
        <v>0</v>
      </c>
      <c r="K195" s="210" t="s">
        <v>247</v>
      </c>
      <c r="L195" s="47"/>
      <c r="M195" s="215" t="s">
        <v>19</v>
      </c>
      <c r="N195" s="216" t="s">
        <v>45</v>
      </c>
      <c r="O195" s="87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165</v>
      </c>
      <c r="AT195" s="219" t="s">
        <v>160</v>
      </c>
      <c r="AU195" s="219" t="s">
        <v>84</v>
      </c>
      <c r="AY195" s="20" t="s">
        <v>158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82</v>
      </c>
      <c r="BK195" s="220">
        <f>ROUND(I195*H195,2)</f>
        <v>0</v>
      </c>
      <c r="BL195" s="20" t="s">
        <v>165</v>
      </c>
      <c r="BM195" s="219" t="s">
        <v>3299</v>
      </c>
    </row>
    <row r="196" s="2" customFormat="1">
      <c r="A196" s="41"/>
      <c r="B196" s="42"/>
      <c r="C196" s="43"/>
      <c r="D196" s="221" t="s">
        <v>167</v>
      </c>
      <c r="E196" s="43"/>
      <c r="F196" s="222" t="s">
        <v>3298</v>
      </c>
      <c r="G196" s="43"/>
      <c r="H196" s="43"/>
      <c r="I196" s="223"/>
      <c r="J196" s="43"/>
      <c r="K196" s="43"/>
      <c r="L196" s="47"/>
      <c r="M196" s="224"/>
      <c r="N196" s="22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167</v>
      </c>
      <c r="AU196" s="20" t="s">
        <v>84</v>
      </c>
    </row>
    <row r="197" s="2" customFormat="1" ht="16.5" customHeight="1">
      <c r="A197" s="41"/>
      <c r="B197" s="42"/>
      <c r="C197" s="208" t="s">
        <v>558</v>
      </c>
      <c r="D197" s="208" t="s">
        <v>160</v>
      </c>
      <c r="E197" s="209" t="s">
        <v>3300</v>
      </c>
      <c r="F197" s="210" t="s">
        <v>3301</v>
      </c>
      <c r="G197" s="211" t="s">
        <v>3094</v>
      </c>
      <c r="H197" s="212">
        <v>1</v>
      </c>
      <c r="I197" s="213"/>
      <c r="J197" s="214">
        <f>ROUND(I197*H197,2)</f>
        <v>0</v>
      </c>
      <c r="K197" s="210" t="s">
        <v>247</v>
      </c>
      <c r="L197" s="47"/>
      <c r="M197" s="215" t="s">
        <v>19</v>
      </c>
      <c r="N197" s="216" t="s">
        <v>45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165</v>
      </c>
      <c r="AT197" s="219" t="s">
        <v>160</v>
      </c>
      <c r="AU197" s="219" t="s">
        <v>84</v>
      </c>
      <c r="AY197" s="20" t="s">
        <v>158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82</v>
      </c>
      <c r="BK197" s="220">
        <f>ROUND(I197*H197,2)</f>
        <v>0</v>
      </c>
      <c r="BL197" s="20" t="s">
        <v>165</v>
      </c>
      <c r="BM197" s="219" t="s">
        <v>3302</v>
      </c>
    </row>
    <row r="198" s="2" customFormat="1">
      <c r="A198" s="41"/>
      <c r="B198" s="42"/>
      <c r="C198" s="43"/>
      <c r="D198" s="221" t="s">
        <v>167</v>
      </c>
      <c r="E198" s="43"/>
      <c r="F198" s="222" t="s">
        <v>3301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167</v>
      </c>
      <c r="AU198" s="20" t="s">
        <v>84</v>
      </c>
    </row>
    <row r="199" s="2" customFormat="1" ht="16.5" customHeight="1">
      <c r="A199" s="41"/>
      <c r="B199" s="42"/>
      <c r="C199" s="208" t="s">
        <v>612</v>
      </c>
      <c r="D199" s="208" t="s">
        <v>160</v>
      </c>
      <c r="E199" s="209" t="s">
        <v>3303</v>
      </c>
      <c r="F199" s="210" t="s">
        <v>3304</v>
      </c>
      <c r="G199" s="211" t="s">
        <v>3094</v>
      </c>
      <c r="H199" s="212">
        <v>3</v>
      </c>
      <c r="I199" s="213"/>
      <c r="J199" s="214">
        <f>ROUND(I199*H199,2)</f>
        <v>0</v>
      </c>
      <c r="K199" s="210" t="s">
        <v>247</v>
      </c>
      <c r="L199" s="47"/>
      <c r="M199" s="215" t="s">
        <v>19</v>
      </c>
      <c r="N199" s="216" t="s">
        <v>45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165</v>
      </c>
      <c r="AT199" s="219" t="s">
        <v>160</v>
      </c>
      <c r="AU199" s="219" t="s">
        <v>84</v>
      </c>
      <c r="AY199" s="20" t="s">
        <v>158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82</v>
      </c>
      <c r="BK199" s="220">
        <f>ROUND(I199*H199,2)</f>
        <v>0</v>
      </c>
      <c r="BL199" s="20" t="s">
        <v>165</v>
      </c>
      <c r="BM199" s="219" t="s">
        <v>3305</v>
      </c>
    </row>
    <row r="200" s="2" customFormat="1">
      <c r="A200" s="41"/>
      <c r="B200" s="42"/>
      <c r="C200" s="43"/>
      <c r="D200" s="221" t="s">
        <v>167</v>
      </c>
      <c r="E200" s="43"/>
      <c r="F200" s="222" t="s">
        <v>3304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167</v>
      </c>
      <c r="AU200" s="20" t="s">
        <v>84</v>
      </c>
    </row>
    <row r="201" s="2" customFormat="1" ht="16.5" customHeight="1">
      <c r="A201" s="41"/>
      <c r="B201" s="42"/>
      <c r="C201" s="208" t="s">
        <v>617</v>
      </c>
      <c r="D201" s="208" t="s">
        <v>160</v>
      </c>
      <c r="E201" s="209" t="s">
        <v>3306</v>
      </c>
      <c r="F201" s="210" t="s">
        <v>3307</v>
      </c>
      <c r="G201" s="211" t="s">
        <v>3094</v>
      </c>
      <c r="H201" s="212">
        <v>2</v>
      </c>
      <c r="I201" s="213"/>
      <c r="J201" s="214">
        <f>ROUND(I201*H201,2)</f>
        <v>0</v>
      </c>
      <c r="K201" s="210" t="s">
        <v>247</v>
      </c>
      <c r="L201" s="47"/>
      <c r="M201" s="215" t="s">
        <v>19</v>
      </c>
      <c r="N201" s="216" t="s">
        <v>45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165</v>
      </c>
      <c r="AT201" s="219" t="s">
        <v>160</v>
      </c>
      <c r="AU201" s="219" t="s">
        <v>84</v>
      </c>
      <c r="AY201" s="20" t="s">
        <v>158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82</v>
      </c>
      <c r="BK201" s="220">
        <f>ROUND(I201*H201,2)</f>
        <v>0</v>
      </c>
      <c r="BL201" s="20" t="s">
        <v>165</v>
      </c>
      <c r="BM201" s="219" t="s">
        <v>3308</v>
      </c>
    </row>
    <row r="202" s="2" customFormat="1">
      <c r="A202" s="41"/>
      <c r="B202" s="42"/>
      <c r="C202" s="43"/>
      <c r="D202" s="221" t="s">
        <v>167</v>
      </c>
      <c r="E202" s="43"/>
      <c r="F202" s="222" t="s">
        <v>3307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167</v>
      </c>
      <c r="AU202" s="20" t="s">
        <v>84</v>
      </c>
    </row>
    <row r="203" s="2" customFormat="1" ht="16.5" customHeight="1">
      <c r="A203" s="41"/>
      <c r="B203" s="42"/>
      <c r="C203" s="208" t="s">
        <v>622</v>
      </c>
      <c r="D203" s="208" t="s">
        <v>160</v>
      </c>
      <c r="E203" s="209" t="s">
        <v>3309</v>
      </c>
      <c r="F203" s="210" t="s">
        <v>3310</v>
      </c>
      <c r="G203" s="211" t="s">
        <v>3094</v>
      </c>
      <c r="H203" s="212">
        <v>7</v>
      </c>
      <c r="I203" s="213"/>
      <c r="J203" s="214">
        <f>ROUND(I203*H203,2)</f>
        <v>0</v>
      </c>
      <c r="K203" s="210" t="s">
        <v>247</v>
      </c>
      <c r="L203" s="47"/>
      <c r="M203" s="215" t="s">
        <v>19</v>
      </c>
      <c r="N203" s="216" t="s">
        <v>45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165</v>
      </c>
      <c r="AT203" s="219" t="s">
        <v>160</v>
      </c>
      <c r="AU203" s="219" t="s">
        <v>84</v>
      </c>
      <c r="AY203" s="20" t="s">
        <v>158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82</v>
      </c>
      <c r="BK203" s="220">
        <f>ROUND(I203*H203,2)</f>
        <v>0</v>
      </c>
      <c r="BL203" s="20" t="s">
        <v>165</v>
      </c>
      <c r="BM203" s="219" t="s">
        <v>3311</v>
      </c>
    </row>
    <row r="204" s="2" customFormat="1">
      <c r="A204" s="41"/>
      <c r="B204" s="42"/>
      <c r="C204" s="43"/>
      <c r="D204" s="221" t="s">
        <v>167</v>
      </c>
      <c r="E204" s="43"/>
      <c r="F204" s="222" t="s">
        <v>3310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167</v>
      </c>
      <c r="AU204" s="20" t="s">
        <v>84</v>
      </c>
    </row>
    <row r="205" s="2" customFormat="1" ht="16.5" customHeight="1">
      <c r="A205" s="41"/>
      <c r="B205" s="42"/>
      <c r="C205" s="208" t="s">
        <v>630</v>
      </c>
      <c r="D205" s="208" t="s">
        <v>160</v>
      </c>
      <c r="E205" s="209" t="s">
        <v>3312</v>
      </c>
      <c r="F205" s="210" t="s">
        <v>3313</v>
      </c>
      <c r="G205" s="211" t="s">
        <v>3094</v>
      </c>
      <c r="H205" s="212">
        <v>7</v>
      </c>
      <c r="I205" s="213"/>
      <c r="J205" s="214">
        <f>ROUND(I205*H205,2)</f>
        <v>0</v>
      </c>
      <c r="K205" s="210" t="s">
        <v>247</v>
      </c>
      <c r="L205" s="47"/>
      <c r="M205" s="215" t="s">
        <v>19</v>
      </c>
      <c r="N205" s="216" t="s">
        <v>45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165</v>
      </c>
      <c r="AT205" s="219" t="s">
        <v>160</v>
      </c>
      <c r="AU205" s="219" t="s">
        <v>84</v>
      </c>
      <c r="AY205" s="20" t="s">
        <v>158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82</v>
      </c>
      <c r="BK205" s="220">
        <f>ROUND(I205*H205,2)</f>
        <v>0</v>
      </c>
      <c r="BL205" s="20" t="s">
        <v>165</v>
      </c>
      <c r="BM205" s="219" t="s">
        <v>3314</v>
      </c>
    </row>
    <row r="206" s="2" customFormat="1">
      <c r="A206" s="41"/>
      <c r="B206" s="42"/>
      <c r="C206" s="43"/>
      <c r="D206" s="221" t="s">
        <v>167</v>
      </c>
      <c r="E206" s="43"/>
      <c r="F206" s="222" t="s">
        <v>3313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167</v>
      </c>
      <c r="AU206" s="20" t="s">
        <v>84</v>
      </c>
    </row>
    <row r="207" s="2" customFormat="1" ht="16.5" customHeight="1">
      <c r="A207" s="41"/>
      <c r="B207" s="42"/>
      <c r="C207" s="208" t="s">
        <v>697</v>
      </c>
      <c r="D207" s="208" t="s">
        <v>160</v>
      </c>
      <c r="E207" s="209" t="s">
        <v>3315</v>
      </c>
      <c r="F207" s="210" t="s">
        <v>3316</v>
      </c>
      <c r="G207" s="211" t="s">
        <v>3094</v>
      </c>
      <c r="H207" s="212">
        <v>5</v>
      </c>
      <c r="I207" s="213"/>
      <c r="J207" s="214">
        <f>ROUND(I207*H207,2)</f>
        <v>0</v>
      </c>
      <c r="K207" s="210" t="s">
        <v>247</v>
      </c>
      <c r="L207" s="47"/>
      <c r="M207" s="215" t="s">
        <v>19</v>
      </c>
      <c r="N207" s="216" t="s">
        <v>45</v>
      </c>
      <c r="O207" s="87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165</v>
      </c>
      <c r="AT207" s="219" t="s">
        <v>160</v>
      </c>
      <c r="AU207" s="219" t="s">
        <v>84</v>
      </c>
      <c r="AY207" s="20" t="s">
        <v>158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82</v>
      </c>
      <c r="BK207" s="220">
        <f>ROUND(I207*H207,2)</f>
        <v>0</v>
      </c>
      <c r="BL207" s="20" t="s">
        <v>165</v>
      </c>
      <c r="BM207" s="219" t="s">
        <v>3317</v>
      </c>
    </row>
    <row r="208" s="2" customFormat="1">
      <c r="A208" s="41"/>
      <c r="B208" s="42"/>
      <c r="C208" s="43"/>
      <c r="D208" s="221" t="s">
        <v>167</v>
      </c>
      <c r="E208" s="43"/>
      <c r="F208" s="222" t="s">
        <v>3316</v>
      </c>
      <c r="G208" s="43"/>
      <c r="H208" s="43"/>
      <c r="I208" s="223"/>
      <c r="J208" s="43"/>
      <c r="K208" s="43"/>
      <c r="L208" s="47"/>
      <c r="M208" s="224"/>
      <c r="N208" s="22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167</v>
      </c>
      <c r="AU208" s="20" t="s">
        <v>84</v>
      </c>
    </row>
    <row r="209" s="2" customFormat="1" ht="16.5" customHeight="1">
      <c r="A209" s="41"/>
      <c r="B209" s="42"/>
      <c r="C209" s="208" t="s">
        <v>703</v>
      </c>
      <c r="D209" s="208" t="s">
        <v>160</v>
      </c>
      <c r="E209" s="209" t="s">
        <v>3318</v>
      </c>
      <c r="F209" s="210" t="s">
        <v>3319</v>
      </c>
      <c r="G209" s="211" t="s">
        <v>3094</v>
      </c>
      <c r="H209" s="212">
        <v>2</v>
      </c>
      <c r="I209" s="213"/>
      <c r="J209" s="214">
        <f>ROUND(I209*H209,2)</f>
        <v>0</v>
      </c>
      <c r="K209" s="210" t="s">
        <v>247</v>
      </c>
      <c r="L209" s="47"/>
      <c r="M209" s="215" t="s">
        <v>19</v>
      </c>
      <c r="N209" s="216" t="s">
        <v>45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165</v>
      </c>
      <c r="AT209" s="219" t="s">
        <v>160</v>
      </c>
      <c r="AU209" s="219" t="s">
        <v>84</v>
      </c>
      <c r="AY209" s="20" t="s">
        <v>158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82</v>
      </c>
      <c r="BK209" s="220">
        <f>ROUND(I209*H209,2)</f>
        <v>0</v>
      </c>
      <c r="BL209" s="20" t="s">
        <v>165</v>
      </c>
      <c r="BM209" s="219" t="s">
        <v>3320</v>
      </c>
    </row>
    <row r="210" s="2" customFormat="1">
      <c r="A210" s="41"/>
      <c r="B210" s="42"/>
      <c r="C210" s="43"/>
      <c r="D210" s="221" t="s">
        <v>167</v>
      </c>
      <c r="E210" s="43"/>
      <c r="F210" s="222" t="s">
        <v>3319</v>
      </c>
      <c r="G210" s="43"/>
      <c r="H210" s="43"/>
      <c r="I210" s="223"/>
      <c r="J210" s="43"/>
      <c r="K210" s="43"/>
      <c r="L210" s="47"/>
      <c r="M210" s="224"/>
      <c r="N210" s="22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167</v>
      </c>
      <c r="AU210" s="20" t="s">
        <v>84</v>
      </c>
    </row>
    <row r="211" s="2" customFormat="1" ht="16.5" customHeight="1">
      <c r="A211" s="41"/>
      <c r="B211" s="42"/>
      <c r="C211" s="208" t="s">
        <v>708</v>
      </c>
      <c r="D211" s="208" t="s">
        <v>160</v>
      </c>
      <c r="E211" s="209" t="s">
        <v>3321</v>
      </c>
      <c r="F211" s="210" t="s">
        <v>3322</v>
      </c>
      <c r="G211" s="211" t="s">
        <v>3094</v>
      </c>
      <c r="H211" s="212">
        <v>16</v>
      </c>
      <c r="I211" s="213"/>
      <c r="J211" s="214">
        <f>ROUND(I211*H211,2)</f>
        <v>0</v>
      </c>
      <c r="K211" s="210" t="s">
        <v>247</v>
      </c>
      <c r="L211" s="47"/>
      <c r="M211" s="215" t="s">
        <v>19</v>
      </c>
      <c r="N211" s="216" t="s">
        <v>45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165</v>
      </c>
      <c r="AT211" s="219" t="s">
        <v>160</v>
      </c>
      <c r="AU211" s="219" t="s">
        <v>84</v>
      </c>
      <c r="AY211" s="20" t="s">
        <v>158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82</v>
      </c>
      <c r="BK211" s="220">
        <f>ROUND(I211*H211,2)</f>
        <v>0</v>
      </c>
      <c r="BL211" s="20" t="s">
        <v>165</v>
      </c>
      <c r="BM211" s="219" t="s">
        <v>3323</v>
      </c>
    </row>
    <row r="212" s="2" customFormat="1">
      <c r="A212" s="41"/>
      <c r="B212" s="42"/>
      <c r="C212" s="43"/>
      <c r="D212" s="221" t="s">
        <v>167</v>
      </c>
      <c r="E212" s="43"/>
      <c r="F212" s="222" t="s">
        <v>3322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167</v>
      </c>
      <c r="AU212" s="20" t="s">
        <v>84</v>
      </c>
    </row>
    <row r="213" s="2" customFormat="1" ht="16.5" customHeight="1">
      <c r="A213" s="41"/>
      <c r="B213" s="42"/>
      <c r="C213" s="208" t="s">
        <v>715</v>
      </c>
      <c r="D213" s="208" t="s">
        <v>160</v>
      </c>
      <c r="E213" s="209" t="s">
        <v>3324</v>
      </c>
      <c r="F213" s="210" t="s">
        <v>3325</v>
      </c>
      <c r="G213" s="211" t="s">
        <v>3094</v>
      </c>
      <c r="H213" s="212">
        <v>93</v>
      </c>
      <c r="I213" s="213"/>
      <c r="J213" s="214">
        <f>ROUND(I213*H213,2)</f>
        <v>0</v>
      </c>
      <c r="K213" s="210" t="s">
        <v>247</v>
      </c>
      <c r="L213" s="47"/>
      <c r="M213" s="215" t="s">
        <v>19</v>
      </c>
      <c r="N213" s="216" t="s">
        <v>45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165</v>
      </c>
      <c r="AT213" s="219" t="s">
        <v>160</v>
      </c>
      <c r="AU213" s="219" t="s">
        <v>84</v>
      </c>
      <c r="AY213" s="20" t="s">
        <v>158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82</v>
      </c>
      <c r="BK213" s="220">
        <f>ROUND(I213*H213,2)</f>
        <v>0</v>
      </c>
      <c r="BL213" s="20" t="s">
        <v>165</v>
      </c>
      <c r="BM213" s="219" t="s">
        <v>3326</v>
      </c>
    </row>
    <row r="214" s="2" customFormat="1">
      <c r="A214" s="41"/>
      <c r="B214" s="42"/>
      <c r="C214" s="43"/>
      <c r="D214" s="221" t="s">
        <v>167</v>
      </c>
      <c r="E214" s="43"/>
      <c r="F214" s="222" t="s">
        <v>3325</v>
      </c>
      <c r="G214" s="43"/>
      <c r="H214" s="43"/>
      <c r="I214" s="223"/>
      <c r="J214" s="43"/>
      <c r="K214" s="43"/>
      <c r="L214" s="47"/>
      <c r="M214" s="224"/>
      <c r="N214" s="22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167</v>
      </c>
      <c r="AU214" s="20" t="s">
        <v>84</v>
      </c>
    </row>
    <row r="215" s="2" customFormat="1" ht="16.5" customHeight="1">
      <c r="A215" s="41"/>
      <c r="B215" s="42"/>
      <c r="C215" s="208" t="s">
        <v>723</v>
      </c>
      <c r="D215" s="208" t="s">
        <v>160</v>
      </c>
      <c r="E215" s="209" t="s">
        <v>3327</v>
      </c>
      <c r="F215" s="210" t="s">
        <v>3328</v>
      </c>
      <c r="G215" s="211" t="s">
        <v>3094</v>
      </c>
      <c r="H215" s="212">
        <v>13</v>
      </c>
      <c r="I215" s="213"/>
      <c r="J215" s="214">
        <f>ROUND(I215*H215,2)</f>
        <v>0</v>
      </c>
      <c r="K215" s="210" t="s">
        <v>247</v>
      </c>
      <c r="L215" s="47"/>
      <c r="M215" s="215" t="s">
        <v>19</v>
      </c>
      <c r="N215" s="216" t="s">
        <v>45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165</v>
      </c>
      <c r="AT215" s="219" t="s">
        <v>160</v>
      </c>
      <c r="AU215" s="219" t="s">
        <v>84</v>
      </c>
      <c r="AY215" s="20" t="s">
        <v>158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82</v>
      </c>
      <c r="BK215" s="220">
        <f>ROUND(I215*H215,2)</f>
        <v>0</v>
      </c>
      <c r="BL215" s="20" t="s">
        <v>165</v>
      </c>
      <c r="BM215" s="219" t="s">
        <v>3329</v>
      </c>
    </row>
    <row r="216" s="2" customFormat="1">
      <c r="A216" s="41"/>
      <c r="B216" s="42"/>
      <c r="C216" s="43"/>
      <c r="D216" s="221" t="s">
        <v>167</v>
      </c>
      <c r="E216" s="43"/>
      <c r="F216" s="222" t="s">
        <v>3328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167</v>
      </c>
      <c r="AU216" s="20" t="s">
        <v>84</v>
      </c>
    </row>
    <row r="217" s="2" customFormat="1" ht="16.5" customHeight="1">
      <c r="A217" s="41"/>
      <c r="B217" s="42"/>
      <c r="C217" s="208" t="s">
        <v>739</v>
      </c>
      <c r="D217" s="208" t="s">
        <v>160</v>
      </c>
      <c r="E217" s="209" t="s">
        <v>3330</v>
      </c>
      <c r="F217" s="210" t="s">
        <v>3331</v>
      </c>
      <c r="G217" s="211" t="s">
        <v>3094</v>
      </c>
      <c r="H217" s="212">
        <v>9</v>
      </c>
      <c r="I217" s="213"/>
      <c r="J217" s="214">
        <f>ROUND(I217*H217,2)</f>
        <v>0</v>
      </c>
      <c r="K217" s="210" t="s">
        <v>247</v>
      </c>
      <c r="L217" s="47"/>
      <c r="M217" s="215" t="s">
        <v>19</v>
      </c>
      <c r="N217" s="216" t="s">
        <v>45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165</v>
      </c>
      <c r="AT217" s="219" t="s">
        <v>160</v>
      </c>
      <c r="AU217" s="219" t="s">
        <v>84</v>
      </c>
      <c r="AY217" s="20" t="s">
        <v>158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82</v>
      </c>
      <c r="BK217" s="220">
        <f>ROUND(I217*H217,2)</f>
        <v>0</v>
      </c>
      <c r="BL217" s="20" t="s">
        <v>165</v>
      </c>
      <c r="BM217" s="219" t="s">
        <v>3332</v>
      </c>
    </row>
    <row r="218" s="2" customFormat="1">
      <c r="A218" s="41"/>
      <c r="B218" s="42"/>
      <c r="C218" s="43"/>
      <c r="D218" s="221" t="s">
        <v>167</v>
      </c>
      <c r="E218" s="43"/>
      <c r="F218" s="222" t="s">
        <v>3331</v>
      </c>
      <c r="G218" s="43"/>
      <c r="H218" s="43"/>
      <c r="I218" s="223"/>
      <c r="J218" s="43"/>
      <c r="K218" s="43"/>
      <c r="L218" s="47"/>
      <c r="M218" s="224"/>
      <c r="N218" s="22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167</v>
      </c>
      <c r="AU218" s="20" t="s">
        <v>84</v>
      </c>
    </row>
    <row r="219" s="2" customFormat="1" ht="16.5" customHeight="1">
      <c r="A219" s="41"/>
      <c r="B219" s="42"/>
      <c r="C219" s="208" t="s">
        <v>746</v>
      </c>
      <c r="D219" s="208" t="s">
        <v>160</v>
      </c>
      <c r="E219" s="209" t="s">
        <v>3333</v>
      </c>
      <c r="F219" s="210" t="s">
        <v>3334</v>
      </c>
      <c r="G219" s="211" t="s">
        <v>3094</v>
      </c>
      <c r="H219" s="212">
        <v>15</v>
      </c>
      <c r="I219" s="213"/>
      <c r="J219" s="214">
        <f>ROUND(I219*H219,2)</f>
        <v>0</v>
      </c>
      <c r="K219" s="210" t="s">
        <v>247</v>
      </c>
      <c r="L219" s="47"/>
      <c r="M219" s="215" t="s">
        <v>19</v>
      </c>
      <c r="N219" s="216" t="s">
        <v>45</v>
      </c>
      <c r="O219" s="87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165</v>
      </c>
      <c r="AT219" s="219" t="s">
        <v>160</v>
      </c>
      <c r="AU219" s="219" t="s">
        <v>84</v>
      </c>
      <c r="AY219" s="20" t="s">
        <v>158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82</v>
      </c>
      <c r="BK219" s="220">
        <f>ROUND(I219*H219,2)</f>
        <v>0</v>
      </c>
      <c r="BL219" s="20" t="s">
        <v>165</v>
      </c>
      <c r="BM219" s="219" t="s">
        <v>3335</v>
      </c>
    </row>
    <row r="220" s="2" customFormat="1">
      <c r="A220" s="41"/>
      <c r="B220" s="42"/>
      <c r="C220" s="43"/>
      <c r="D220" s="221" t="s">
        <v>167</v>
      </c>
      <c r="E220" s="43"/>
      <c r="F220" s="222" t="s">
        <v>3334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167</v>
      </c>
      <c r="AU220" s="20" t="s">
        <v>84</v>
      </c>
    </row>
    <row r="221" s="2" customFormat="1" ht="16.5" customHeight="1">
      <c r="A221" s="41"/>
      <c r="B221" s="42"/>
      <c r="C221" s="208" t="s">
        <v>770</v>
      </c>
      <c r="D221" s="208" t="s">
        <v>160</v>
      </c>
      <c r="E221" s="209" t="s">
        <v>3336</v>
      </c>
      <c r="F221" s="210" t="s">
        <v>3337</v>
      </c>
      <c r="G221" s="211" t="s">
        <v>3094</v>
      </c>
      <c r="H221" s="212">
        <v>4</v>
      </c>
      <c r="I221" s="213"/>
      <c r="J221" s="214">
        <f>ROUND(I221*H221,2)</f>
        <v>0</v>
      </c>
      <c r="K221" s="210" t="s">
        <v>247</v>
      </c>
      <c r="L221" s="47"/>
      <c r="M221" s="215" t="s">
        <v>19</v>
      </c>
      <c r="N221" s="216" t="s">
        <v>45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165</v>
      </c>
      <c r="AT221" s="219" t="s">
        <v>160</v>
      </c>
      <c r="AU221" s="219" t="s">
        <v>84</v>
      </c>
      <c r="AY221" s="20" t="s">
        <v>158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82</v>
      </c>
      <c r="BK221" s="220">
        <f>ROUND(I221*H221,2)</f>
        <v>0</v>
      </c>
      <c r="BL221" s="20" t="s">
        <v>165</v>
      </c>
      <c r="BM221" s="219" t="s">
        <v>3338</v>
      </c>
    </row>
    <row r="222" s="2" customFormat="1">
      <c r="A222" s="41"/>
      <c r="B222" s="42"/>
      <c r="C222" s="43"/>
      <c r="D222" s="221" t="s">
        <v>167</v>
      </c>
      <c r="E222" s="43"/>
      <c r="F222" s="222" t="s">
        <v>3337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167</v>
      </c>
      <c r="AU222" s="20" t="s">
        <v>84</v>
      </c>
    </row>
    <row r="223" s="2" customFormat="1" ht="16.5" customHeight="1">
      <c r="A223" s="41"/>
      <c r="B223" s="42"/>
      <c r="C223" s="208" t="s">
        <v>775</v>
      </c>
      <c r="D223" s="208" t="s">
        <v>160</v>
      </c>
      <c r="E223" s="209" t="s">
        <v>3339</v>
      </c>
      <c r="F223" s="210" t="s">
        <v>3340</v>
      </c>
      <c r="G223" s="211" t="s">
        <v>3094</v>
      </c>
      <c r="H223" s="212">
        <v>10</v>
      </c>
      <c r="I223" s="213"/>
      <c r="J223" s="214">
        <f>ROUND(I223*H223,2)</f>
        <v>0</v>
      </c>
      <c r="K223" s="210" t="s">
        <v>247</v>
      </c>
      <c r="L223" s="47"/>
      <c r="M223" s="215" t="s">
        <v>19</v>
      </c>
      <c r="N223" s="216" t="s">
        <v>45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165</v>
      </c>
      <c r="AT223" s="219" t="s">
        <v>160</v>
      </c>
      <c r="AU223" s="219" t="s">
        <v>84</v>
      </c>
      <c r="AY223" s="20" t="s">
        <v>158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82</v>
      </c>
      <c r="BK223" s="220">
        <f>ROUND(I223*H223,2)</f>
        <v>0</v>
      </c>
      <c r="BL223" s="20" t="s">
        <v>165</v>
      </c>
      <c r="BM223" s="219" t="s">
        <v>3341</v>
      </c>
    </row>
    <row r="224" s="2" customFormat="1">
      <c r="A224" s="41"/>
      <c r="B224" s="42"/>
      <c r="C224" s="43"/>
      <c r="D224" s="221" t="s">
        <v>167</v>
      </c>
      <c r="E224" s="43"/>
      <c r="F224" s="222" t="s">
        <v>3340</v>
      </c>
      <c r="G224" s="43"/>
      <c r="H224" s="43"/>
      <c r="I224" s="223"/>
      <c r="J224" s="43"/>
      <c r="K224" s="43"/>
      <c r="L224" s="47"/>
      <c r="M224" s="224"/>
      <c r="N224" s="22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167</v>
      </c>
      <c r="AU224" s="20" t="s">
        <v>84</v>
      </c>
    </row>
    <row r="225" s="2" customFormat="1" ht="16.5" customHeight="1">
      <c r="A225" s="41"/>
      <c r="B225" s="42"/>
      <c r="C225" s="208" t="s">
        <v>782</v>
      </c>
      <c r="D225" s="208" t="s">
        <v>160</v>
      </c>
      <c r="E225" s="209" t="s">
        <v>3342</v>
      </c>
      <c r="F225" s="210" t="s">
        <v>3343</v>
      </c>
      <c r="G225" s="211" t="s">
        <v>3094</v>
      </c>
      <c r="H225" s="212">
        <v>4</v>
      </c>
      <c r="I225" s="213"/>
      <c r="J225" s="214">
        <f>ROUND(I225*H225,2)</f>
        <v>0</v>
      </c>
      <c r="K225" s="210" t="s">
        <v>247</v>
      </c>
      <c r="L225" s="47"/>
      <c r="M225" s="215" t="s">
        <v>19</v>
      </c>
      <c r="N225" s="216" t="s">
        <v>45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165</v>
      </c>
      <c r="AT225" s="219" t="s">
        <v>160</v>
      </c>
      <c r="AU225" s="219" t="s">
        <v>84</v>
      </c>
      <c r="AY225" s="20" t="s">
        <v>158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82</v>
      </c>
      <c r="BK225" s="220">
        <f>ROUND(I225*H225,2)</f>
        <v>0</v>
      </c>
      <c r="BL225" s="20" t="s">
        <v>165</v>
      </c>
      <c r="BM225" s="219" t="s">
        <v>3344</v>
      </c>
    </row>
    <row r="226" s="2" customFormat="1">
      <c r="A226" s="41"/>
      <c r="B226" s="42"/>
      <c r="C226" s="43"/>
      <c r="D226" s="221" t="s">
        <v>167</v>
      </c>
      <c r="E226" s="43"/>
      <c r="F226" s="222" t="s">
        <v>3343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167</v>
      </c>
      <c r="AU226" s="20" t="s">
        <v>84</v>
      </c>
    </row>
    <row r="227" s="2" customFormat="1" ht="16.5" customHeight="1">
      <c r="A227" s="41"/>
      <c r="B227" s="42"/>
      <c r="C227" s="208" t="s">
        <v>787</v>
      </c>
      <c r="D227" s="208" t="s">
        <v>160</v>
      </c>
      <c r="E227" s="209" t="s">
        <v>3345</v>
      </c>
      <c r="F227" s="210" t="s">
        <v>3346</v>
      </c>
      <c r="G227" s="211" t="s">
        <v>3094</v>
      </c>
      <c r="H227" s="212">
        <v>23</v>
      </c>
      <c r="I227" s="213"/>
      <c r="J227" s="214">
        <f>ROUND(I227*H227,2)</f>
        <v>0</v>
      </c>
      <c r="K227" s="210" t="s">
        <v>247</v>
      </c>
      <c r="L227" s="47"/>
      <c r="M227" s="215" t="s">
        <v>19</v>
      </c>
      <c r="N227" s="216" t="s">
        <v>45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9" t="s">
        <v>165</v>
      </c>
      <c r="AT227" s="219" t="s">
        <v>160</v>
      </c>
      <c r="AU227" s="219" t="s">
        <v>84</v>
      </c>
      <c r="AY227" s="20" t="s">
        <v>158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82</v>
      </c>
      <c r="BK227" s="220">
        <f>ROUND(I227*H227,2)</f>
        <v>0</v>
      </c>
      <c r="BL227" s="20" t="s">
        <v>165</v>
      </c>
      <c r="BM227" s="219" t="s">
        <v>3347</v>
      </c>
    </row>
    <row r="228" s="2" customFormat="1">
      <c r="A228" s="41"/>
      <c r="B228" s="42"/>
      <c r="C228" s="43"/>
      <c r="D228" s="221" t="s">
        <v>167</v>
      </c>
      <c r="E228" s="43"/>
      <c r="F228" s="222" t="s">
        <v>3346</v>
      </c>
      <c r="G228" s="43"/>
      <c r="H228" s="43"/>
      <c r="I228" s="223"/>
      <c r="J228" s="43"/>
      <c r="K228" s="43"/>
      <c r="L228" s="47"/>
      <c r="M228" s="224"/>
      <c r="N228" s="22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167</v>
      </c>
      <c r="AU228" s="20" t="s">
        <v>84</v>
      </c>
    </row>
    <row r="229" s="2" customFormat="1" ht="16.5" customHeight="1">
      <c r="A229" s="41"/>
      <c r="B229" s="42"/>
      <c r="C229" s="208" t="s">
        <v>793</v>
      </c>
      <c r="D229" s="208" t="s">
        <v>160</v>
      </c>
      <c r="E229" s="209" t="s">
        <v>3348</v>
      </c>
      <c r="F229" s="210" t="s">
        <v>3349</v>
      </c>
      <c r="G229" s="211" t="s">
        <v>3094</v>
      </c>
      <c r="H229" s="212">
        <v>91</v>
      </c>
      <c r="I229" s="213"/>
      <c r="J229" s="214">
        <f>ROUND(I229*H229,2)</f>
        <v>0</v>
      </c>
      <c r="K229" s="210" t="s">
        <v>247</v>
      </c>
      <c r="L229" s="47"/>
      <c r="M229" s="215" t="s">
        <v>19</v>
      </c>
      <c r="N229" s="216" t="s">
        <v>45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165</v>
      </c>
      <c r="AT229" s="219" t="s">
        <v>160</v>
      </c>
      <c r="AU229" s="219" t="s">
        <v>84</v>
      </c>
      <c r="AY229" s="20" t="s">
        <v>158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82</v>
      </c>
      <c r="BK229" s="220">
        <f>ROUND(I229*H229,2)</f>
        <v>0</v>
      </c>
      <c r="BL229" s="20" t="s">
        <v>165</v>
      </c>
      <c r="BM229" s="219" t="s">
        <v>3350</v>
      </c>
    </row>
    <row r="230" s="2" customFormat="1">
      <c r="A230" s="41"/>
      <c r="B230" s="42"/>
      <c r="C230" s="43"/>
      <c r="D230" s="221" t="s">
        <v>167</v>
      </c>
      <c r="E230" s="43"/>
      <c r="F230" s="222" t="s">
        <v>3349</v>
      </c>
      <c r="G230" s="43"/>
      <c r="H230" s="43"/>
      <c r="I230" s="223"/>
      <c r="J230" s="43"/>
      <c r="K230" s="43"/>
      <c r="L230" s="47"/>
      <c r="M230" s="224"/>
      <c r="N230" s="22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167</v>
      </c>
      <c r="AU230" s="20" t="s">
        <v>84</v>
      </c>
    </row>
    <row r="231" s="2" customFormat="1" ht="16.5" customHeight="1">
      <c r="A231" s="41"/>
      <c r="B231" s="42"/>
      <c r="C231" s="208" t="s">
        <v>801</v>
      </c>
      <c r="D231" s="208" t="s">
        <v>160</v>
      </c>
      <c r="E231" s="209" t="s">
        <v>3351</v>
      </c>
      <c r="F231" s="210" t="s">
        <v>3352</v>
      </c>
      <c r="G231" s="211" t="s">
        <v>3094</v>
      </c>
      <c r="H231" s="212">
        <v>89</v>
      </c>
      <c r="I231" s="213"/>
      <c r="J231" s="214">
        <f>ROUND(I231*H231,2)</f>
        <v>0</v>
      </c>
      <c r="K231" s="210" t="s">
        <v>247</v>
      </c>
      <c r="L231" s="47"/>
      <c r="M231" s="215" t="s">
        <v>19</v>
      </c>
      <c r="N231" s="216" t="s">
        <v>45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165</v>
      </c>
      <c r="AT231" s="219" t="s">
        <v>160</v>
      </c>
      <c r="AU231" s="219" t="s">
        <v>84</v>
      </c>
      <c r="AY231" s="20" t="s">
        <v>158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82</v>
      </c>
      <c r="BK231" s="220">
        <f>ROUND(I231*H231,2)</f>
        <v>0</v>
      </c>
      <c r="BL231" s="20" t="s">
        <v>165</v>
      </c>
      <c r="BM231" s="219" t="s">
        <v>3353</v>
      </c>
    </row>
    <row r="232" s="2" customFormat="1">
      <c r="A232" s="41"/>
      <c r="B232" s="42"/>
      <c r="C232" s="43"/>
      <c r="D232" s="221" t="s">
        <v>167</v>
      </c>
      <c r="E232" s="43"/>
      <c r="F232" s="222" t="s">
        <v>3352</v>
      </c>
      <c r="G232" s="43"/>
      <c r="H232" s="43"/>
      <c r="I232" s="223"/>
      <c r="J232" s="43"/>
      <c r="K232" s="43"/>
      <c r="L232" s="47"/>
      <c r="M232" s="224"/>
      <c r="N232" s="22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167</v>
      </c>
      <c r="AU232" s="20" t="s">
        <v>84</v>
      </c>
    </row>
    <row r="233" s="2" customFormat="1" ht="16.5" customHeight="1">
      <c r="A233" s="41"/>
      <c r="B233" s="42"/>
      <c r="C233" s="208" t="s">
        <v>809</v>
      </c>
      <c r="D233" s="208" t="s">
        <v>160</v>
      </c>
      <c r="E233" s="209" t="s">
        <v>3354</v>
      </c>
      <c r="F233" s="210" t="s">
        <v>3355</v>
      </c>
      <c r="G233" s="211" t="s">
        <v>3094</v>
      </c>
      <c r="H233" s="212">
        <v>6</v>
      </c>
      <c r="I233" s="213"/>
      <c r="J233" s="214">
        <f>ROUND(I233*H233,2)</f>
        <v>0</v>
      </c>
      <c r="K233" s="210" t="s">
        <v>247</v>
      </c>
      <c r="L233" s="47"/>
      <c r="M233" s="215" t="s">
        <v>19</v>
      </c>
      <c r="N233" s="216" t="s">
        <v>45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165</v>
      </c>
      <c r="AT233" s="219" t="s">
        <v>160</v>
      </c>
      <c r="AU233" s="219" t="s">
        <v>84</v>
      </c>
      <c r="AY233" s="20" t="s">
        <v>158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82</v>
      </c>
      <c r="BK233" s="220">
        <f>ROUND(I233*H233,2)</f>
        <v>0</v>
      </c>
      <c r="BL233" s="20" t="s">
        <v>165</v>
      </c>
      <c r="BM233" s="219" t="s">
        <v>3356</v>
      </c>
    </row>
    <row r="234" s="2" customFormat="1">
      <c r="A234" s="41"/>
      <c r="B234" s="42"/>
      <c r="C234" s="43"/>
      <c r="D234" s="221" t="s">
        <v>167</v>
      </c>
      <c r="E234" s="43"/>
      <c r="F234" s="222" t="s">
        <v>3355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167</v>
      </c>
      <c r="AU234" s="20" t="s">
        <v>84</v>
      </c>
    </row>
    <row r="235" s="2" customFormat="1" ht="16.5" customHeight="1">
      <c r="A235" s="41"/>
      <c r="B235" s="42"/>
      <c r="C235" s="208" t="s">
        <v>815</v>
      </c>
      <c r="D235" s="208" t="s">
        <v>160</v>
      </c>
      <c r="E235" s="209" t="s">
        <v>3357</v>
      </c>
      <c r="F235" s="210" t="s">
        <v>3358</v>
      </c>
      <c r="G235" s="211" t="s">
        <v>3094</v>
      </c>
      <c r="H235" s="212">
        <v>6</v>
      </c>
      <c r="I235" s="213"/>
      <c r="J235" s="214">
        <f>ROUND(I235*H235,2)</f>
        <v>0</v>
      </c>
      <c r="K235" s="210" t="s">
        <v>247</v>
      </c>
      <c r="L235" s="47"/>
      <c r="M235" s="215" t="s">
        <v>19</v>
      </c>
      <c r="N235" s="216" t="s">
        <v>45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165</v>
      </c>
      <c r="AT235" s="219" t="s">
        <v>160</v>
      </c>
      <c r="AU235" s="219" t="s">
        <v>84</v>
      </c>
      <c r="AY235" s="20" t="s">
        <v>158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82</v>
      </c>
      <c r="BK235" s="220">
        <f>ROUND(I235*H235,2)</f>
        <v>0</v>
      </c>
      <c r="BL235" s="20" t="s">
        <v>165</v>
      </c>
      <c r="BM235" s="219" t="s">
        <v>3359</v>
      </c>
    </row>
    <row r="236" s="2" customFormat="1">
      <c r="A236" s="41"/>
      <c r="B236" s="42"/>
      <c r="C236" s="43"/>
      <c r="D236" s="221" t="s">
        <v>167</v>
      </c>
      <c r="E236" s="43"/>
      <c r="F236" s="222" t="s">
        <v>3358</v>
      </c>
      <c r="G236" s="43"/>
      <c r="H236" s="43"/>
      <c r="I236" s="223"/>
      <c r="J236" s="43"/>
      <c r="K236" s="43"/>
      <c r="L236" s="47"/>
      <c r="M236" s="224"/>
      <c r="N236" s="225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167</v>
      </c>
      <c r="AU236" s="20" t="s">
        <v>84</v>
      </c>
    </row>
    <row r="237" s="2" customFormat="1" ht="16.5" customHeight="1">
      <c r="A237" s="41"/>
      <c r="B237" s="42"/>
      <c r="C237" s="208" t="s">
        <v>829</v>
      </c>
      <c r="D237" s="208" t="s">
        <v>160</v>
      </c>
      <c r="E237" s="209" t="s">
        <v>3360</v>
      </c>
      <c r="F237" s="210" t="s">
        <v>3361</v>
      </c>
      <c r="G237" s="211" t="s">
        <v>3094</v>
      </c>
      <c r="H237" s="212">
        <v>6</v>
      </c>
      <c r="I237" s="213"/>
      <c r="J237" s="214">
        <f>ROUND(I237*H237,2)</f>
        <v>0</v>
      </c>
      <c r="K237" s="210" t="s">
        <v>247</v>
      </c>
      <c r="L237" s="47"/>
      <c r="M237" s="215" t="s">
        <v>19</v>
      </c>
      <c r="N237" s="216" t="s">
        <v>45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165</v>
      </c>
      <c r="AT237" s="219" t="s">
        <v>160</v>
      </c>
      <c r="AU237" s="219" t="s">
        <v>84</v>
      </c>
      <c r="AY237" s="20" t="s">
        <v>158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82</v>
      </c>
      <c r="BK237" s="220">
        <f>ROUND(I237*H237,2)</f>
        <v>0</v>
      </c>
      <c r="BL237" s="20" t="s">
        <v>165</v>
      </c>
      <c r="BM237" s="219" t="s">
        <v>3362</v>
      </c>
    </row>
    <row r="238" s="2" customFormat="1">
      <c r="A238" s="41"/>
      <c r="B238" s="42"/>
      <c r="C238" s="43"/>
      <c r="D238" s="221" t="s">
        <v>167</v>
      </c>
      <c r="E238" s="43"/>
      <c r="F238" s="222" t="s">
        <v>3361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167</v>
      </c>
      <c r="AU238" s="20" t="s">
        <v>84</v>
      </c>
    </row>
    <row r="239" s="2" customFormat="1" ht="16.5" customHeight="1">
      <c r="A239" s="41"/>
      <c r="B239" s="42"/>
      <c r="C239" s="208" t="s">
        <v>834</v>
      </c>
      <c r="D239" s="208" t="s">
        <v>160</v>
      </c>
      <c r="E239" s="209" t="s">
        <v>3363</v>
      </c>
      <c r="F239" s="210" t="s">
        <v>3364</v>
      </c>
      <c r="G239" s="211" t="s">
        <v>316</v>
      </c>
      <c r="H239" s="212">
        <v>24</v>
      </c>
      <c r="I239" s="213"/>
      <c r="J239" s="214">
        <f>ROUND(I239*H239,2)</f>
        <v>0</v>
      </c>
      <c r="K239" s="210" t="s">
        <v>247</v>
      </c>
      <c r="L239" s="47"/>
      <c r="M239" s="215" t="s">
        <v>19</v>
      </c>
      <c r="N239" s="216" t="s">
        <v>45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165</v>
      </c>
      <c r="AT239" s="219" t="s">
        <v>160</v>
      </c>
      <c r="AU239" s="219" t="s">
        <v>84</v>
      </c>
      <c r="AY239" s="20" t="s">
        <v>158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82</v>
      </c>
      <c r="BK239" s="220">
        <f>ROUND(I239*H239,2)</f>
        <v>0</v>
      </c>
      <c r="BL239" s="20" t="s">
        <v>165</v>
      </c>
      <c r="BM239" s="219" t="s">
        <v>3365</v>
      </c>
    </row>
    <row r="240" s="2" customFormat="1">
      <c r="A240" s="41"/>
      <c r="B240" s="42"/>
      <c r="C240" s="43"/>
      <c r="D240" s="221" t="s">
        <v>167</v>
      </c>
      <c r="E240" s="43"/>
      <c r="F240" s="222" t="s">
        <v>3364</v>
      </c>
      <c r="G240" s="43"/>
      <c r="H240" s="43"/>
      <c r="I240" s="223"/>
      <c r="J240" s="43"/>
      <c r="K240" s="43"/>
      <c r="L240" s="47"/>
      <c r="M240" s="224"/>
      <c r="N240" s="225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167</v>
      </c>
      <c r="AU240" s="20" t="s">
        <v>84</v>
      </c>
    </row>
    <row r="241" s="2" customFormat="1" ht="16.5" customHeight="1">
      <c r="A241" s="41"/>
      <c r="B241" s="42"/>
      <c r="C241" s="208" t="s">
        <v>878</v>
      </c>
      <c r="D241" s="208" t="s">
        <v>160</v>
      </c>
      <c r="E241" s="209" t="s">
        <v>3366</v>
      </c>
      <c r="F241" s="210" t="s">
        <v>3367</v>
      </c>
      <c r="G241" s="211" t="s">
        <v>316</v>
      </c>
      <c r="H241" s="212">
        <v>210</v>
      </c>
      <c r="I241" s="213"/>
      <c r="J241" s="214">
        <f>ROUND(I241*H241,2)</f>
        <v>0</v>
      </c>
      <c r="K241" s="210" t="s">
        <v>247</v>
      </c>
      <c r="L241" s="47"/>
      <c r="M241" s="215" t="s">
        <v>19</v>
      </c>
      <c r="N241" s="216" t="s">
        <v>45</v>
      </c>
      <c r="O241" s="87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165</v>
      </c>
      <c r="AT241" s="219" t="s">
        <v>160</v>
      </c>
      <c r="AU241" s="219" t="s">
        <v>84</v>
      </c>
      <c r="AY241" s="20" t="s">
        <v>158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82</v>
      </c>
      <c r="BK241" s="220">
        <f>ROUND(I241*H241,2)</f>
        <v>0</v>
      </c>
      <c r="BL241" s="20" t="s">
        <v>165</v>
      </c>
      <c r="BM241" s="219" t="s">
        <v>3368</v>
      </c>
    </row>
    <row r="242" s="2" customFormat="1">
      <c r="A242" s="41"/>
      <c r="B242" s="42"/>
      <c r="C242" s="43"/>
      <c r="D242" s="221" t="s">
        <v>167</v>
      </c>
      <c r="E242" s="43"/>
      <c r="F242" s="222" t="s">
        <v>3367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167</v>
      </c>
      <c r="AU242" s="20" t="s">
        <v>84</v>
      </c>
    </row>
    <row r="243" s="2" customFormat="1" ht="16.5" customHeight="1">
      <c r="A243" s="41"/>
      <c r="B243" s="42"/>
      <c r="C243" s="208" t="s">
        <v>885</v>
      </c>
      <c r="D243" s="208" t="s">
        <v>160</v>
      </c>
      <c r="E243" s="209" t="s">
        <v>3369</v>
      </c>
      <c r="F243" s="210" t="s">
        <v>3370</v>
      </c>
      <c r="G243" s="211" t="s">
        <v>3094</v>
      </c>
      <c r="H243" s="212">
        <v>30</v>
      </c>
      <c r="I243" s="213"/>
      <c r="J243" s="214">
        <f>ROUND(I243*H243,2)</f>
        <v>0</v>
      </c>
      <c r="K243" s="210" t="s">
        <v>247</v>
      </c>
      <c r="L243" s="47"/>
      <c r="M243" s="215" t="s">
        <v>19</v>
      </c>
      <c r="N243" s="216" t="s">
        <v>45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165</v>
      </c>
      <c r="AT243" s="219" t="s">
        <v>160</v>
      </c>
      <c r="AU243" s="219" t="s">
        <v>84</v>
      </c>
      <c r="AY243" s="20" t="s">
        <v>158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82</v>
      </c>
      <c r="BK243" s="220">
        <f>ROUND(I243*H243,2)</f>
        <v>0</v>
      </c>
      <c r="BL243" s="20" t="s">
        <v>165</v>
      </c>
      <c r="BM243" s="219" t="s">
        <v>3371</v>
      </c>
    </row>
    <row r="244" s="2" customFormat="1">
      <c r="A244" s="41"/>
      <c r="B244" s="42"/>
      <c r="C244" s="43"/>
      <c r="D244" s="221" t="s">
        <v>167</v>
      </c>
      <c r="E244" s="43"/>
      <c r="F244" s="222" t="s">
        <v>3370</v>
      </c>
      <c r="G244" s="43"/>
      <c r="H244" s="43"/>
      <c r="I244" s="223"/>
      <c r="J244" s="43"/>
      <c r="K244" s="43"/>
      <c r="L244" s="47"/>
      <c r="M244" s="224"/>
      <c r="N244" s="22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167</v>
      </c>
      <c r="AU244" s="20" t="s">
        <v>84</v>
      </c>
    </row>
    <row r="245" s="2" customFormat="1" ht="16.5" customHeight="1">
      <c r="A245" s="41"/>
      <c r="B245" s="42"/>
      <c r="C245" s="208" t="s">
        <v>897</v>
      </c>
      <c r="D245" s="208" t="s">
        <v>160</v>
      </c>
      <c r="E245" s="209" t="s">
        <v>3372</v>
      </c>
      <c r="F245" s="210" t="s">
        <v>3373</v>
      </c>
      <c r="G245" s="211" t="s">
        <v>3094</v>
      </c>
      <c r="H245" s="212">
        <v>280</v>
      </c>
      <c r="I245" s="213"/>
      <c r="J245" s="214">
        <f>ROUND(I245*H245,2)</f>
        <v>0</v>
      </c>
      <c r="K245" s="210" t="s">
        <v>247</v>
      </c>
      <c r="L245" s="47"/>
      <c r="M245" s="215" t="s">
        <v>19</v>
      </c>
      <c r="N245" s="216" t="s">
        <v>45</v>
      </c>
      <c r="O245" s="87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9" t="s">
        <v>165</v>
      </c>
      <c r="AT245" s="219" t="s">
        <v>160</v>
      </c>
      <c r="AU245" s="219" t="s">
        <v>84</v>
      </c>
      <c r="AY245" s="20" t="s">
        <v>158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82</v>
      </c>
      <c r="BK245" s="220">
        <f>ROUND(I245*H245,2)</f>
        <v>0</v>
      </c>
      <c r="BL245" s="20" t="s">
        <v>165</v>
      </c>
      <c r="BM245" s="219" t="s">
        <v>3374</v>
      </c>
    </row>
    <row r="246" s="2" customFormat="1">
      <c r="A246" s="41"/>
      <c r="B246" s="42"/>
      <c r="C246" s="43"/>
      <c r="D246" s="221" t="s">
        <v>167</v>
      </c>
      <c r="E246" s="43"/>
      <c r="F246" s="222" t="s">
        <v>3373</v>
      </c>
      <c r="G246" s="43"/>
      <c r="H246" s="43"/>
      <c r="I246" s="223"/>
      <c r="J246" s="43"/>
      <c r="K246" s="43"/>
      <c r="L246" s="47"/>
      <c r="M246" s="224"/>
      <c r="N246" s="22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167</v>
      </c>
      <c r="AU246" s="20" t="s">
        <v>84</v>
      </c>
    </row>
    <row r="247" s="2" customFormat="1" ht="16.5" customHeight="1">
      <c r="A247" s="41"/>
      <c r="B247" s="42"/>
      <c r="C247" s="208" t="s">
        <v>902</v>
      </c>
      <c r="D247" s="208" t="s">
        <v>160</v>
      </c>
      <c r="E247" s="209" t="s">
        <v>3375</v>
      </c>
      <c r="F247" s="210" t="s">
        <v>3376</v>
      </c>
      <c r="G247" s="211" t="s">
        <v>3094</v>
      </c>
      <c r="H247" s="212">
        <v>350</v>
      </c>
      <c r="I247" s="213"/>
      <c r="J247" s="214">
        <f>ROUND(I247*H247,2)</f>
        <v>0</v>
      </c>
      <c r="K247" s="210" t="s">
        <v>247</v>
      </c>
      <c r="L247" s="47"/>
      <c r="M247" s="215" t="s">
        <v>19</v>
      </c>
      <c r="N247" s="216" t="s">
        <v>45</v>
      </c>
      <c r="O247" s="8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9" t="s">
        <v>165</v>
      </c>
      <c r="AT247" s="219" t="s">
        <v>160</v>
      </c>
      <c r="AU247" s="219" t="s">
        <v>84</v>
      </c>
      <c r="AY247" s="20" t="s">
        <v>158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82</v>
      </c>
      <c r="BK247" s="220">
        <f>ROUND(I247*H247,2)</f>
        <v>0</v>
      </c>
      <c r="BL247" s="20" t="s">
        <v>165</v>
      </c>
      <c r="BM247" s="219" t="s">
        <v>3377</v>
      </c>
    </row>
    <row r="248" s="2" customFormat="1">
      <c r="A248" s="41"/>
      <c r="B248" s="42"/>
      <c r="C248" s="43"/>
      <c r="D248" s="221" t="s">
        <v>167</v>
      </c>
      <c r="E248" s="43"/>
      <c r="F248" s="222" t="s">
        <v>3376</v>
      </c>
      <c r="G248" s="43"/>
      <c r="H248" s="43"/>
      <c r="I248" s="223"/>
      <c r="J248" s="43"/>
      <c r="K248" s="43"/>
      <c r="L248" s="47"/>
      <c r="M248" s="224"/>
      <c r="N248" s="22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167</v>
      </c>
      <c r="AU248" s="20" t="s">
        <v>84</v>
      </c>
    </row>
    <row r="249" s="2" customFormat="1" ht="16.5" customHeight="1">
      <c r="A249" s="41"/>
      <c r="B249" s="42"/>
      <c r="C249" s="208" t="s">
        <v>911</v>
      </c>
      <c r="D249" s="208" t="s">
        <v>160</v>
      </c>
      <c r="E249" s="209" t="s">
        <v>3378</v>
      </c>
      <c r="F249" s="210" t="s">
        <v>3379</v>
      </c>
      <c r="G249" s="211" t="s">
        <v>3094</v>
      </c>
      <c r="H249" s="212">
        <v>91</v>
      </c>
      <c r="I249" s="213"/>
      <c r="J249" s="214">
        <f>ROUND(I249*H249,2)</f>
        <v>0</v>
      </c>
      <c r="K249" s="210" t="s">
        <v>247</v>
      </c>
      <c r="L249" s="47"/>
      <c r="M249" s="215" t="s">
        <v>19</v>
      </c>
      <c r="N249" s="216" t="s">
        <v>45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9" t="s">
        <v>165</v>
      </c>
      <c r="AT249" s="219" t="s">
        <v>160</v>
      </c>
      <c r="AU249" s="219" t="s">
        <v>84</v>
      </c>
      <c r="AY249" s="20" t="s">
        <v>158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82</v>
      </c>
      <c r="BK249" s="220">
        <f>ROUND(I249*H249,2)</f>
        <v>0</v>
      </c>
      <c r="BL249" s="20" t="s">
        <v>165</v>
      </c>
      <c r="BM249" s="219" t="s">
        <v>3380</v>
      </c>
    </row>
    <row r="250" s="2" customFormat="1">
      <c r="A250" s="41"/>
      <c r="B250" s="42"/>
      <c r="C250" s="43"/>
      <c r="D250" s="221" t="s">
        <v>167</v>
      </c>
      <c r="E250" s="43"/>
      <c r="F250" s="222" t="s">
        <v>3379</v>
      </c>
      <c r="G250" s="43"/>
      <c r="H250" s="43"/>
      <c r="I250" s="223"/>
      <c r="J250" s="43"/>
      <c r="K250" s="43"/>
      <c r="L250" s="47"/>
      <c r="M250" s="224"/>
      <c r="N250" s="22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167</v>
      </c>
      <c r="AU250" s="20" t="s">
        <v>84</v>
      </c>
    </row>
    <row r="251" s="2" customFormat="1" ht="16.5" customHeight="1">
      <c r="A251" s="41"/>
      <c r="B251" s="42"/>
      <c r="C251" s="208" t="s">
        <v>920</v>
      </c>
      <c r="D251" s="208" t="s">
        <v>160</v>
      </c>
      <c r="E251" s="209" t="s">
        <v>3381</v>
      </c>
      <c r="F251" s="210" t="s">
        <v>3382</v>
      </c>
      <c r="G251" s="211" t="s">
        <v>316</v>
      </c>
      <c r="H251" s="212">
        <v>40</v>
      </c>
      <c r="I251" s="213"/>
      <c r="J251" s="214">
        <f>ROUND(I251*H251,2)</f>
        <v>0</v>
      </c>
      <c r="K251" s="210" t="s">
        <v>247</v>
      </c>
      <c r="L251" s="47"/>
      <c r="M251" s="215" t="s">
        <v>19</v>
      </c>
      <c r="N251" s="216" t="s">
        <v>45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165</v>
      </c>
      <c r="AT251" s="219" t="s">
        <v>160</v>
      </c>
      <c r="AU251" s="219" t="s">
        <v>84</v>
      </c>
      <c r="AY251" s="20" t="s">
        <v>158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82</v>
      </c>
      <c r="BK251" s="220">
        <f>ROUND(I251*H251,2)</f>
        <v>0</v>
      </c>
      <c r="BL251" s="20" t="s">
        <v>165</v>
      </c>
      <c r="BM251" s="219" t="s">
        <v>3383</v>
      </c>
    </row>
    <row r="252" s="2" customFormat="1">
      <c r="A252" s="41"/>
      <c r="B252" s="42"/>
      <c r="C252" s="43"/>
      <c r="D252" s="221" t="s">
        <v>167</v>
      </c>
      <c r="E252" s="43"/>
      <c r="F252" s="222" t="s">
        <v>3382</v>
      </c>
      <c r="G252" s="43"/>
      <c r="H252" s="43"/>
      <c r="I252" s="223"/>
      <c r="J252" s="43"/>
      <c r="K252" s="43"/>
      <c r="L252" s="47"/>
      <c r="M252" s="224"/>
      <c r="N252" s="22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167</v>
      </c>
      <c r="AU252" s="20" t="s">
        <v>84</v>
      </c>
    </row>
    <row r="253" s="2" customFormat="1" ht="16.5" customHeight="1">
      <c r="A253" s="41"/>
      <c r="B253" s="42"/>
      <c r="C253" s="208" t="s">
        <v>925</v>
      </c>
      <c r="D253" s="208" t="s">
        <v>160</v>
      </c>
      <c r="E253" s="209" t="s">
        <v>3384</v>
      </c>
      <c r="F253" s="210" t="s">
        <v>3385</v>
      </c>
      <c r="G253" s="211" t="s">
        <v>316</v>
      </c>
      <c r="H253" s="212">
        <v>480</v>
      </c>
      <c r="I253" s="213"/>
      <c r="J253" s="214">
        <f>ROUND(I253*H253,2)</f>
        <v>0</v>
      </c>
      <c r="K253" s="210" t="s">
        <v>247</v>
      </c>
      <c r="L253" s="47"/>
      <c r="M253" s="215" t="s">
        <v>19</v>
      </c>
      <c r="N253" s="216" t="s">
        <v>45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165</v>
      </c>
      <c r="AT253" s="219" t="s">
        <v>160</v>
      </c>
      <c r="AU253" s="219" t="s">
        <v>84</v>
      </c>
      <c r="AY253" s="20" t="s">
        <v>158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82</v>
      </c>
      <c r="BK253" s="220">
        <f>ROUND(I253*H253,2)</f>
        <v>0</v>
      </c>
      <c r="BL253" s="20" t="s">
        <v>165</v>
      </c>
      <c r="BM253" s="219" t="s">
        <v>3386</v>
      </c>
    </row>
    <row r="254" s="2" customFormat="1">
      <c r="A254" s="41"/>
      <c r="B254" s="42"/>
      <c r="C254" s="43"/>
      <c r="D254" s="221" t="s">
        <v>167</v>
      </c>
      <c r="E254" s="43"/>
      <c r="F254" s="222" t="s">
        <v>3385</v>
      </c>
      <c r="G254" s="43"/>
      <c r="H254" s="43"/>
      <c r="I254" s="223"/>
      <c r="J254" s="43"/>
      <c r="K254" s="43"/>
      <c r="L254" s="47"/>
      <c r="M254" s="224"/>
      <c r="N254" s="22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167</v>
      </c>
      <c r="AU254" s="20" t="s">
        <v>84</v>
      </c>
    </row>
    <row r="255" s="2" customFormat="1" ht="16.5" customHeight="1">
      <c r="A255" s="41"/>
      <c r="B255" s="42"/>
      <c r="C255" s="208" t="s">
        <v>931</v>
      </c>
      <c r="D255" s="208" t="s">
        <v>160</v>
      </c>
      <c r="E255" s="209" t="s">
        <v>3387</v>
      </c>
      <c r="F255" s="210" t="s">
        <v>3388</v>
      </c>
      <c r="G255" s="211" t="s">
        <v>3094</v>
      </c>
      <c r="H255" s="212">
        <v>60</v>
      </c>
      <c r="I255" s="213"/>
      <c r="J255" s="214">
        <f>ROUND(I255*H255,2)</f>
        <v>0</v>
      </c>
      <c r="K255" s="210" t="s">
        <v>247</v>
      </c>
      <c r="L255" s="47"/>
      <c r="M255" s="215" t="s">
        <v>19</v>
      </c>
      <c r="N255" s="216" t="s">
        <v>45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165</v>
      </c>
      <c r="AT255" s="219" t="s">
        <v>160</v>
      </c>
      <c r="AU255" s="219" t="s">
        <v>84</v>
      </c>
      <c r="AY255" s="20" t="s">
        <v>158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82</v>
      </c>
      <c r="BK255" s="220">
        <f>ROUND(I255*H255,2)</f>
        <v>0</v>
      </c>
      <c r="BL255" s="20" t="s">
        <v>165</v>
      </c>
      <c r="BM255" s="219" t="s">
        <v>3389</v>
      </c>
    </row>
    <row r="256" s="2" customFormat="1">
      <c r="A256" s="41"/>
      <c r="B256" s="42"/>
      <c r="C256" s="43"/>
      <c r="D256" s="221" t="s">
        <v>167</v>
      </c>
      <c r="E256" s="43"/>
      <c r="F256" s="222" t="s">
        <v>3388</v>
      </c>
      <c r="G256" s="43"/>
      <c r="H256" s="43"/>
      <c r="I256" s="223"/>
      <c r="J256" s="43"/>
      <c r="K256" s="43"/>
      <c r="L256" s="47"/>
      <c r="M256" s="224"/>
      <c r="N256" s="22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167</v>
      </c>
      <c r="AU256" s="20" t="s">
        <v>84</v>
      </c>
    </row>
    <row r="257" s="2" customFormat="1" ht="16.5" customHeight="1">
      <c r="A257" s="41"/>
      <c r="B257" s="42"/>
      <c r="C257" s="208" t="s">
        <v>936</v>
      </c>
      <c r="D257" s="208" t="s">
        <v>160</v>
      </c>
      <c r="E257" s="209" t="s">
        <v>3390</v>
      </c>
      <c r="F257" s="210" t="s">
        <v>3391</v>
      </c>
      <c r="G257" s="211" t="s">
        <v>3094</v>
      </c>
      <c r="H257" s="212">
        <v>720</v>
      </c>
      <c r="I257" s="213"/>
      <c r="J257" s="214">
        <f>ROUND(I257*H257,2)</f>
        <v>0</v>
      </c>
      <c r="K257" s="210" t="s">
        <v>247</v>
      </c>
      <c r="L257" s="47"/>
      <c r="M257" s="215" t="s">
        <v>19</v>
      </c>
      <c r="N257" s="216" t="s">
        <v>45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165</v>
      </c>
      <c r="AT257" s="219" t="s">
        <v>160</v>
      </c>
      <c r="AU257" s="219" t="s">
        <v>84</v>
      </c>
      <c r="AY257" s="20" t="s">
        <v>158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82</v>
      </c>
      <c r="BK257" s="220">
        <f>ROUND(I257*H257,2)</f>
        <v>0</v>
      </c>
      <c r="BL257" s="20" t="s">
        <v>165</v>
      </c>
      <c r="BM257" s="219" t="s">
        <v>3392</v>
      </c>
    </row>
    <row r="258" s="2" customFormat="1">
      <c r="A258" s="41"/>
      <c r="B258" s="42"/>
      <c r="C258" s="43"/>
      <c r="D258" s="221" t="s">
        <v>167</v>
      </c>
      <c r="E258" s="43"/>
      <c r="F258" s="222" t="s">
        <v>3391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167</v>
      </c>
      <c r="AU258" s="20" t="s">
        <v>84</v>
      </c>
    </row>
    <row r="259" s="2" customFormat="1" ht="16.5" customHeight="1">
      <c r="A259" s="41"/>
      <c r="B259" s="42"/>
      <c r="C259" s="208" t="s">
        <v>941</v>
      </c>
      <c r="D259" s="208" t="s">
        <v>160</v>
      </c>
      <c r="E259" s="209" t="s">
        <v>3393</v>
      </c>
      <c r="F259" s="210" t="s">
        <v>3394</v>
      </c>
      <c r="G259" s="211" t="s">
        <v>3094</v>
      </c>
      <c r="H259" s="212">
        <v>25</v>
      </c>
      <c r="I259" s="213"/>
      <c r="J259" s="214">
        <f>ROUND(I259*H259,2)</f>
        <v>0</v>
      </c>
      <c r="K259" s="210" t="s">
        <v>247</v>
      </c>
      <c r="L259" s="47"/>
      <c r="M259" s="215" t="s">
        <v>19</v>
      </c>
      <c r="N259" s="216" t="s">
        <v>45</v>
      </c>
      <c r="O259" s="87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165</v>
      </c>
      <c r="AT259" s="219" t="s">
        <v>160</v>
      </c>
      <c r="AU259" s="219" t="s">
        <v>84</v>
      </c>
      <c r="AY259" s="20" t="s">
        <v>158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82</v>
      </c>
      <c r="BK259" s="220">
        <f>ROUND(I259*H259,2)</f>
        <v>0</v>
      </c>
      <c r="BL259" s="20" t="s">
        <v>165</v>
      </c>
      <c r="BM259" s="219" t="s">
        <v>3395</v>
      </c>
    </row>
    <row r="260" s="2" customFormat="1">
      <c r="A260" s="41"/>
      <c r="B260" s="42"/>
      <c r="C260" s="43"/>
      <c r="D260" s="221" t="s">
        <v>167</v>
      </c>
      <c r="E260" s="43"/>
      <c r="F260" s="222" t="s">
        <v>3394</v>
      </c>
      <c r="G260" s="43"/>
      <c r="H260" s="43"/>
      <c r="I260" s="223"/>
      <c r="J260" s="43"/>
      <c r="K260" s="43"/>
      <c r="L260" s="47"/>
      <c r="M260" s="224"/>
      <c r="N260" s="22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167</v>
      </c>
      <c r="AU260" s="20" t="s">
        <v>84</v>
      </c>
    </row>
    <row r="261" s="2" customFormat="1" ht="16.5" customHeight="1">
      <c r="A261" s="41"/>
      <c r="B261" s="42"/>
      <c r="C261" s="208" t="s">
        <v>947</v>
      </c>
      <c r="D261" s="208" t="s">
        <v>160</v>
      </c>
      <c r="E261" s="209" t="s">
        <v>3396</v>
      </c>
      <c r="F261" s="210" t="s">
        <v>3397</v>
      </c>
      <c r="G261" s="211" t="s">
        <v>3094</v>
      </c>
      <c r="H261" s="212">
        <v>150</v>
      </c>
      <c r="I261" s="213"/>
      <c r="J261" s="214">
        <f>ROUND(I261*H261,2)</f>
        <v>0</v>
      </c>
      <c r="K261" s="210" t="s">
        <v>247</v>
      </c>
      <c r="L261" s="47"/>
      <c r="M261" s="215" t="s">
        <v>19</v>
      </c>
      <c r="N261" s="216" t="s">
        <v>45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165</v>
      </c>
      <c r="AT261" s="219" t="s">
        <v>160</v>
      </c>
      <c r="AU261" s="219" t="s">
        <v>84</v>
      </c>
      <c r="AY261" s="20" t="s">
        <v>158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82</v>
      </c>
      <c r="BK261" s="220">
        <f>ROUND(I261*H261,2)</f>
        <v>0</v>
      </c>
      <c r="BL261" s="20" t="s">
        <v>165</v>
      </c>
      <c r="BM261" s="219" t="s">
        <v>3398</v>
      </c>
    </row>
    <row r="262" s="2" customFormat="1">
      <c r="A262" s="41"/>
      <c r="B262" s="42"/>
      <c r="C262" s="43"/>
      <c r="D262" s="221" t="s">
        <v>167</v>
      </c>
      <c r="E262" s="43"/>
      <c r="F262" s="222" t="s">
        <v>3397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167</v>
      </c>
      <c r="AU262" s="20" t="s">
        <v>84</v>
      </c>
    </row>
    <row r="263" s="2" customFormat="1" ht="16.5" customHeight="1">
      <c r="A263" s="41"/>
      <c r="B263" s="42"/>
      <c r="C263" s="208" t="s">
        <v>952</v>
      </c>
      <c r="D263" s="208" t="s">
        <v>160</v>
      </c>
      <c r="E263" s="209" t="s">
        <v>3399</v>
      </c>
      <c r="F263" s="210" t="s">
        <v>3400</v>
      </c>
      <c r="G263" s="211" t="s">
        <v>3094</v>
      </c>
      <c r="H263" s="212">
        <v>150</v>
      </c>
      <c r="I263" s="213"/>
      <c r="J263" s="214">
        <f>ROUND(I263*H263,2)</f>
        <v>0</v>
      </c>
      <c r="K263" s="210" t="s">
        <v>247</v>
      </c>
      <c r="L263" s="47"/>
      <c r="M263" s="215" t="s">
        <v>19</v>
      </c>
      <c r="N263" s="216" t="s">
        <v>45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165</v>
      </c>
      <c r="AT263" s="219" t="s">
        <v>160</v>
      </c>
      <c r="AU263" s="219" t="s">
        <v>84</v>
      </c>
      <c r="AY263" s="20" t="s">
        <v>158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82</v>
      </c>
      <c r="BK263" s="220">
        <f>ROUND(I263*H263,2)</f>
        <v>0</v>
      </c>
      <c r="BL263" s="20" t="s">
        <v>165</v>
      </c>
      <c r="BM263" s="219" t="s">
        <v>3401</v>
      </c>
    </row>
    <row r="264" s="2" customFormat="1">
      <c r="A264" s="41"/>
      <c r="B264" s="42"/>
      <c r="C264" s="43"/>
      <c r="D264" s="221" t="s">
        <v>167</v>
      </c>
      <c r="E264" s="43"/>
      <c r="F264" s="222" t="s">
        <v>3400</v>
      </c>
      <c r="G264" s="43"/>
      <c r="H264" s="43"/>
      <c r="I264" s="223"/>
      <c r="J264" s="43"/>
      <c r="K264" s="43"/>
      <c r="L264" s="47"/>
      <c r="M264" s="224"/>
      <c r="N264" s="22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167</v>
      </c>
      <c r="AU264" s="20" t="s">
        <v>84</v>
      </c>
    </row>
    <row r="265" s="2" customFormat="1" ht="16.5" customHeight="1">
      <c r="A265" s="41"/>
      <c r="B265" s="42"/>
      <c r="C265" s="208" t="s">
        <v>957</v>
      </c>
      <c r="D265" s="208" t="s">
        <v>160</v>
      </c>
      <c r="E265" s="209" t="s">
        <v>3402</v>
      </c>
      <c r="F265" s="210" t="s">
        <v>3403</v>
      </c>
      <c r="G265" s="211" t="s">
        <v>316</v>
      </c>
      <c r="H265" s="212">
        <v>30</v>
      </c>
      <c r="I265" s="213"/>
      <c r="J265" s="214">
        <f>ROUND(I265*H265,2)</f>
        <v>0</v>
      </c>
      <c r="K265" s="210" t="s">
        <v>247</v>
      </c>
      <c r="L265" s="47"/>
      <c r="M265" s="215" t="s">
        <v>19</v>
      </c>
      <c r="N265" s="216" t="s">
        <v>45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165</v>
      </c>
      <c r="AT265" s="219" t="s">
        <v>160</v>
      </c>
      <c r="AU265" s="219" t="s">
        <v>84</v>
      </c>
      <c r="AY265" s="20" t="s">
        <v>158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82</v>
      </c>
      <c r="BK265" s="220">
        <f>ROUND(I265*H265,2)</f>
        <v>0</v>
      </c>
      <c r="BL265" s="20" t="s">
        <v>165</v>
      </c>
      <c r="BM265" s="219" t="s">
        <v>3404</v>
      </c>
    </row>
    <row r="266" s="2" customFormat="1">
      <c r="A266" s="41"/>
      <c r="B266" s="42"/>
      <c r="C266" s="43"/>
      <c r="D266" s="221" t="s">
        <v>167</v>
      </c>
      <c r="E266" s="43"/>
      <c r="F266" s="222" t="s">
        <v>3403</v>
      </c>
      <c r="G266" s="43"/>
      <c r="H266" s="43"/>
      <c r="I266" s="223"/>
      <c r="J266" s="43"/>
      <c r="K266" s="43"/>
      <c r="L266" s="47"/>
      <c r="M266" s="224"/>
      <c r="N266" s="22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167</v>
      </c>
      <c r="AU266" s="20" t="s">
        <v>84</v>
      </c>
    </row>
    <row r="267" s="2" customFormat="1">
      <c r="A267" s="41"/>
      <c r="B267" s="42"/>
      <c r="C267" s="43"/>
      <c r="D267" s="221" t="s">
        <v>180</v>
      </c>
      <c r="E267" s="43"/>
      <c r="F267" s="260" t="s">
        <v>3405</v>
      </c>
      <c r="G267" s="43"/>
      <c r="H267" s="43"/>
      <c r="I267" s="223"/>
      <c r="J267" s="43"/>
      <c r="K267" s="43"/>
      <c r="L267" s="47"/>
      <c r="M267" s="224"/>
      <c r="N267" s="22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180</v>
      </c>
      <c r="AU267" s="20" t="s">
        <v>84</v>
      </c>
    </row>
    <row r="268" s="2" customFormat="1" ht="16.5" customHeight="1">
      <c r="A268" s="41"/>
      <c r="B268" s="42"/>
      <c r="C268" s="208" t="s">
        <v>962</v>
      </c>
      <c r="D268" s="208" t="s">
        <v>160</v>
      </c>
      <c r="E268" s="209" t="s">
        <v>3406</v>
      </c>
      <c r="F268" s="210" t="s">
        <v>3407</v>
      </c>
      <c r="G268" s="211" t="s">
        <v>3094</v>
      </c>
      <c r="H268" s="212">
        <v>8</v>
      </c>
      <c r="I268" s="213"/>
      <c r="J268" s="214">
        <f>ROUND(I268*H268,2)</f>
        <v>0</v>
      </c>
      <c r="K268" s="210" t="s">
        <v>247</v>
      </c>
      <c r="L268" s="47"/>
      <c r="M268" s="215" t="s">
        <v>19</v>
      </c>
      <c r="N268" s="216" t="s">
        <v>45</v>
      </c>
      <c r="O268" s="87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165</v>
      </c>
      <c r="AT268" s="219" t="s">
        <v>160</v>
      </c>
      <c r="AU268" s="219" t="s">
        <v>84</v>
      </c>
      <c r="AY268" s="20" t="s">
        <v>158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82</v>
      </c>
      <c r="BK268" s="220">
        <f>ROUND(I268*H268,2)</f>
        <v>0</v>
      </c>
      <c r="BL268" s="20" t="s">
        <v>165</v>
      </c>
      <c r="BM268" s="219" t="s">
        <v>3408</v>
      </c>
    </row>
    <row r="269" s="2" customFormat="1">
      <c r="A269" s="41"/>
      <c r="B269" s="42"/>
      <c r="C269" s="43"/>
      <c r="D269" s="221" t="s">
        <v>167</v>
      </c>
      <c r="E269" s="43"/>
      <c r="F269" s="222" t="s">
        <v>3407</v>
      </c>
      <c r="G269" s="43"/>
      <c r="H269" s="43"/>
      <c r="I269" s="223"/>
      <c r="J269" s="43"/>
      <c r="K269" s="43"/>
      <c r="L269" s="47"/>
      <c r="M269" s="224"/>
      <c r="N269" s="225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167</v>
      </c>
      <c r="AU269" s="20" t="s">
        <v>84</v>
      </c>
    </row>
    <row r="270" s="2" customFormat="1" ht="16.5" customHeight="1">
      <c r="A270" s="41"/>
      <c r="B270" s="42"/>
      <c r="C270" s="208" t="s">
        <v>969</v>
      </c>
      <c r="D270" s="208" t="s">
        <v>160</v>
      </c>
      <c r="E270" s="209" t="s">
        <v>3409</v>
      </c>
      <c r="F270" s="210" t="s">
        <v>3410</v>
      </c>
      <c r="G270" s="211" t="s">
        <v>3094</v>
      </c>
      <c r="H270" s="212">
        <v>6</v>
      </c>
      <c r="I270" s="213"/>
      <c r="J270" s="214">
        <f>ROUND(I270*H270,2)</f>
        <v>0</v>
      </c>
      <c r="K270" s="210" t="s">
        <v>247</v>
      </c>
      <c r="L270" s="47"/>
      <c r="M270" s="215" t="s">
        <v>19</v>
      </c>
      <c r="N270" s="216" t="s">
        <v>45</v>
      </c>
      <c r="O270" s="87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165</v>
      </c>
      <c r="AT270" s="219" t="s">
        <v>160</v>
      </c>
      <c r="AU270" s="219" t="s">
        <v>84</v>
      </c>
      <c r="AY270" s="20" t="s">
        <v>158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82</v>
      </c>
      <c r="BK270" s="220">
        <f>ROUND(I270*H270,2)</f>
        <v>0</v>
      </c>
      <c r="BL270" s="20" t="s">
        <v>165</v>
      </c>
      <c r="BM270" s="219" t="s">
        <v>3411</v>
      </c>
    </row>
    <row r="271" s="2" customFormat="1">
      <c r="A271" s="41"/>
      <c r="B271" s="42"/>
      <c r="C271" s="43"/>
      <c r="D271" s="221" t="s">
        <v>167</v>
      </c>
      <c r="E271" s="43"/>
      <c r="F271" s="222" t="s">
        <v>3410</v>
      </c>
      <c r="G271" s="43"/>
      <c r="H271" s="43"/>
      <c r="I271" s="223"/>
      <c r="J271" s="43"/>
      <c r="K271" s="43"/>
      <c r="L271" s="47"/>
      <c r="M271" s="224"/>
      <c r="N271" s="22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167</v>
      </c>
      <c r="AU271" s="20" t="s">
        <v>84</v>
      </c>
    </row>
    <row r="272" s="2" customFormat="1" ht="16.5" customHeight="1">
      <c r="A272" s="41"/>
      <c r="B272" s="42"/>
      <c r="C272" s="208" t="s">
        <v>976</v>
      </c>
      <c r="D272" s="208" t="s">
        <v>160</v>
      </c>
      <c r="E272" s="209" t="s">
        <v>3412</v>
      </c>
      <c r="F272" s="210" t="s">
        <v>3413</v>
      </c>
      <c r="G272" s="211" t="s">
        <v>3094</v>
      </c>
      <c r="H272" s="212">
        <v>460</v>
      </c>
      <c r="I272" s="213"/>
      <c r="J272" s="214">
        <f>ROUND(I272*H272,2)</f>
        <v>0</v>
      </c>
      <c r="K272" s="210" t="s">
        <v>247</v>
      </c>
      <c r="L272" s="47"/>
      <c r="M272" s="215" t="s">
        <v>19</v>
      </c>
      <c r="N272" s="216" t="s">
        <v>45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165</v>
      </c>
      <c r="AT272" s="219" t="s">
        <v>160</v>
      </c>
      <c r="AU272" s="219" t="s">
        <v>84</v>
      </c>
      <c r="AY272" s="20" t="s">
        <v>158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82</v>
      </c>
      <c r="BK272" s="220">
        <f>ROUND(I272*H272,2)</f>
        <v>0</v>
      </c>
      <c r="BL272" s="20" t="s">
        <v>165</v>
      </c>
      <c r="BM272" s="219" t="s">
        <v>3414</v>
      </c>
    </row>
    <row r="273" s="2" customFormat="1">
      <c r="A273" s="41"/>
      <c r="B273" s="42"/>
      <c r="C273" s="43"/>
      <c r="D273" s="221" t="s">
        <v>167</v>
      </c>
      <c r="E273" s="43"/>
      <c r="F273" s="222" t="s">
        <v>3413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167</v>
      </c>
      <c r="AU273" s="20" t="s">
        <v>84</v>
      </c>
    </row>
    <row r="274" s="2" customFormat="1" ht="16.5" customHeight="1">
      <c r="A274" s="41"/>
      <c r="B274" s="42"/>
      <c r="C274" s="208" t="s">
        <v>982</v>
      </c>
      <c r="D274" s="208" t="s">
        <v>160</v>
      </c>
      <c r="E274" s="209" t="s">
        <v>3415</v>
      </c>
      <c r="F274" s="210" t="s">
        <v>3416</v>
      </c>
      <c r="G274" s="211" t="s">
        <v>3094</v>
      </c>
      <c r="H274" s="212">
        <v>690</v>
      </c>
      <c r="I274" s="213"/>
      <c r="J274" s="214">
        <f>ROUND(I274*H274,2)</f>
        <v>0</v>
      </c>
      <c r="K274" s="210" t="s">
        <v>247</v>
      </c>
      <c r="L274" s="47"/>
      <c r="M274" s="215" t="s">
        <v>19</v>
      </c>
      <c r="N274" s="216" t="s">
        <v>45</v>
      </c>
      <c r="O274" s="87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165</v>
      </c>
      <c r="AT274" s="219" t="s">
        <v>160</v>
      </c>
      <c r="AU274" s="219" t="s">
        <v>84</v>
      </c>
      <c r="AY274" s="20" t="s">
        <v>158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82</v>
      </c>
      <c r="BK274" s="220">
        <f>ROUND(I274*H274,2)</f>
        <v>0</v>
      </c>
      <c r="BL274" s="20" t="s">
        <v>165</v>
      </c>
      <c r="BM274" s="219" t="s">
        <v>3417</v>
      </c>
    </row>
    <row r="275" s="2" customFormat="1">
      <c r="A275" s="41"/>
      <c r="B275" s="42"/>
      <c r="C275" s="43"/>
      <c r="D275" s="221" t="s">
        <v>167</v>
      </c>
      <c r="E275" s="43"/>
      <c r="F275" s="222" t="s">
        <v>3416</v>
      </c>
      <c r="G275" s="43"/>
      <c r="H275" s="43"/>
      <c r="I275" s="223"/>
      <c r="J275" s="43"/>
      <c r="K275" s="43"/>
      <c r="L275" s="47"/>
      <c r="M275" s="224"/>
      <c r="N275" s="22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167</v>
      </c>
      <c r="AU275" s="20" t="s">
        <v>84</v>
      </c>
    </row>
    <row r="276" s="2" customFormat="1" ht="16.5" customHeight="1">
      <c r="A276" s="41"/>
      <c r="B276" s="42"/>
      <c r="C276" s="208" t="s">
        <v>987</v>
      </c>
      <c r="D276" s="208" t="s">
        <v>160</v>
      </c>
      <c r="E276" s="209" t="s">
        <v>3418</v>
      </c>
      <c r="F276" s="210" t="s">
        <v>3419</v>
      </c>
      <c r="G276" s="211" t="s">
        <v>3094</v>
      </c>
      <c r="H276" s="212">
        <v>520</v>
      </c>
      <c r="I276" s="213"/>
      <c r="J276" s="214">
        <f>ROUND(I276*H276,2)</f>
        <v>0</v>
      </c>
      <c r="K276" s="210" t="s">
        <v>247</v>
      </c>
      <c r="L276" s="47"/>
      <c r="M276" s="215" t="s">
        <v>19</v>
      </c>
      <c r="N276" s="216" t="s">
        <v>45</v>
      </c>
      <c r="O276" s="87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165</v>
      </c>
      <c r="AT276" s="219" t="s">
        <v>160</v>
      </c>
      <c r="AU276" s="219" t="s">
        <v>84</v>
      </c>
      <c r="AY276" s="20" t="s">
        <v>158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82</v>
      </c>
      <c r="BK276" s="220">
        <f>ROUND(I276*H276,2)</f>
        <v>0</v>
      </c>
      <c r="BL276" s="20" t="s">
        <v>165</v>
      </c>
      <c r="BM276" s="219" t="s">
        <v>3420</v>
      </c>
    </row>
    <row r="277" s="2" customFormat="1">
      <c r="A277" s="41"/>
      <c r="B277" s="42"/>
      <c r="C277" s="43"/>
      <c r="D277" s="221" t="s">
        <v>167</v>
      </c>
      <c r="E277" s="43"/>
      <c r="F277" s="222" t="s">
        <v>3419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167</v>
      </c>
      <c r="AU277" s="20" t="s">
        <v>84</v>
      </c>
    </row>
    <row r="278" s="2" customFormat="1" ht="16.5" customHeight="1">
      <c r="A278" s="41"/>
      <c r="B278" s="42"/>
      <c r="C278" s="208" t="s">
        <v>992</v>
      </c>
      <c r="D278" s="208" t="s">
        <v>160</v>
      </c>
      <c r="E278" s="209" t="s">
        <v>3421</v>
      </c>
      <c r="F278" s="210" t="s">
        <v>3422</v>
      </c>
      <c r="G278" s="211" t="s">
        <v>3094</v>
      </c>
      <c r="H278" s="212">
        <v>110</v>
      </c>
      <c r="I278" s="213"/>
      <c r="J278" s="214">
        <f>ROUND(I278*H278,2)</f>
        <v>0</v>
      </c>
      <c r="K278" s="210" t="s">
        <v>247</v>
      </c>
      <c r="L278" s="47"/>
      <c r="M278" s="215" t="s">
        <v>19</v>
      </c>
      <c r="N278" s="216" t="s">
        <v>45</v>
      </c>
      <c r="O278" s="87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165</v>
      </c>
      <c r="AT278" s="219" t="s">
        <v>160</v>
      </c>
      <c r="AU278" s="219" t="s">
        <v>84</v>
      </c>
      <c r="AY278" s="20" t="s">
        <v>158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82</v>
      </c>
      <c r="BK278" s="220">
        <f>ROUND(I278*H278,2)</f>
        <v>0</v>
      </c>
      <c r="BL278" s="20" t="s">
        <v>165</v>
      </c>
      <c r="BM278" s="219" t="s">
        <v>3423</v>
      </c>
    </row>
    <row r="279" s="2" customFormat="1">
      <c r="A279" s="41"/>
      <c r="B279" s="42"/>
      <c r="C279" s="43"/>
      <c r="D279" s="221" t="s">
        <v>167</v>
      </c>
      <c r="E279" s="43"/>
      <c r="F279" s="222" t="s">
        <v>3422</v>
      </c>
      <c r="G279" s="43"/>
      <c r="H279" s="43"/>
      <c r="I279" s="223"/>
      <c r="J279" s="43"/>
      <c r="K279" s="43"/>
      <c r="L279" s="47"/>
      <c r="M279" s="224"/>
      <c r="N279" s="22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167</v>
      </c>
      <c r="AU279" s="20" t="s">
        <v>84</v>
      </c>
    </row>
    <row r="280" s="2" customFormat="1" ht="16.5" customHeight="1">
      <c r="A280" s="41"/>
      <c r="B280" s="42"/>
      <c r="C280" s="208" t="s">
        <v>997</v>
      </c>
      <c r="D280" s="208" t="s">
        <v>160</v>
      </c>
      <c r="E280" s="209" t="s">
        <v>3424</v>
      </c>
      <c r="F280" s="210" t="s">
        <v>3425</v>
      </c>
      <c r="G280" s="211" t="s">
        <v>3094</v>
      </c>
      <c r="H280" s="212">
        <v>145</v>
      </c>
      <c r="I280" s="213"/>
      <c r="J280" s="214">
        <f>ROUND(I280*H280,2)</f>
        <v>0</v>
      </c>
      <c r="K280" s="210" t="s">
        <v>247</v>
      </c>
      <c r="L280" s="47"/>
      <c r="M280" s="215" t="s">
        <v>19</v>
      </c>
      <c r="N280" s="216" t="s">
        <v>45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165</v>
      </c>
      <c r="AT280" s="219" t="s">
        <v>160</v>
      </c>
      <c r="AU280" s="219" t="s">
        <v>84</v>
      </c>
      <c r="AY280" s="20" t="s">
        <v>158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82</v>
      </c>
      <c r="BK280" s="220">
        <f>ROUND(I280*H280,2)</f>
        <v>0</v>
      </c>
      <c r="BL280" s="20" t="s">
        <v>165</v>
      </c>
      <c r="BM280" s="219" t="s">
        <v>3426</v>
      </c>
    </row>
    <row r="281" s="2" customFormat="1">
      <c r="A281" s="41"/>
      <c r="B281" s="42"/>
      <c r="C281" s="43"/>
      <c r="D281" s="221" t="s">
        <v>167</v>
      </c>
      <c r="E281" s="43"/>
      <c r="F281" s="222" t="s">
        <v>3425</v>
      </c>
      <c r="G281" s="43"/>
      <c r="H281" s="43"/>
      <c r="I281" s="223"/>
      <c r="J281" s="43"/>
      <c r="K281" s="43"/>
      <c r="L281" s="47"/>
      <c r="M281" s="224"/>
      <c r="N281" s="22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167</v>
      </c>
      <c r="AU281" s="20" t="s">
        <v>84</v>
      </c>
    </row>
    <row r="282" s="2" customFormat="1" ht="16.5" customHeight="1">
      <c r="A282" s="41"/>
      <c r="B282" s="42"/>
      <c r="C282" s="208" t="s">
        <v>1005</v>
      </c>
      <c r="D282" s="208" t="s">
        <v>160</v>
      </c>
      <c r="E282" s="209" t="s">
        <v>3427</v>
      </c>
      <c r="F282" s="210" t="s">
        <v>3428</v>
      </c>
      <c r="G282" s="211" t="s">
        <v>3094</v>
      </c>
      <c r="H282" s="212">
        <v>160</v>
      </c>
      <c r="I282" s="213"/>
      <c r="J282" s="214">
        <f>ROUND(I282*H282,2)</f>
        <v>0</v>
      </c>
      <c r="K282" s="210" t="s">
        <v>247</v>
      </c>
      <c r="L282" s="47"/>
      <c r="M282" s="215" t="s">
        <v>19</v>
      </c>
      <c r="N282" s="216" t="s">
        <v>45</v>
      </c>
      <c r="O282" s="87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9" t="s">
        <v>165</v>
      </c>
      <c r="AT282" s="219" t="s">
        <v>160</v>
      </c>
      <c r="AU282" s="219" t="s">
        <v>84</v>
      </c>
      <c r="AY282" s="20" t="s">
        <v>158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82</v>
      </c>
      <c r="BK282" s="220">
        <f>ROUND(I282*H282,2)</f>
        <v>0</v>
      </c>
      <c r="BL282" s="20" t="s">
        <v>165</v>
      </c>
      <c r="BM282" s="219" t="s">
        <v>3429</v>
      </c>
    </row>
    <row r="283" s="2" customFormat="1">
      <c r="A283" s="41"/>
      <c r="B283" s="42"/>
      <c r="C283" s="43"/>
      <c r="D283" s="221" t="s">
        <v>167</v>
      </c>
      <c r="E283" s="43"/>
      <c r="F283" s="222" t="s">
        <v>3428</v>
      </c>
      <c r="G283" s="43"/>
      <c r="H283" s="43"/>
      <c r="I283" s="223"/>
      <c r="J283" s="43"/>
      <c r="K283" s="43"/>
      <c r="L283" s="47"/>
      <c r="M283" s="224"/>
      <c r="N283" s="225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167</v>
      </c>
      <c r="AU283" s="20" t="s">
        <v>84</v>
      </c>
    </row>
    <row r="284" s="2" customFormat="1" ht="21.75" customHeight="1">
      <c r="A284" s="41"/>
      <c r="B284" s="42"/>
      <c r="C284" s="208" t="s">
        <v>1011</v>
      </c>
      <c r="D284" s="208" t="s">
        <v>160</v>
      </c>
      <c r="E284" s="209" t="s">
        <v>3430</v>
      </c>
      <c r="F284" s="210" t="s">
        <v>3431</v>
      </c>
      <c r="G284" s="211" t="s">
        <v>3094</v>
      </c>
      <c r="H284" s="212">
        <v>490</v>
      </c>
      <c r="I284" s="213"/>
      <c r="J284" s="214">
        <f>ROUND(I284*H284,2)</f>
        <v>0</v>
      </c>
      <c r="K284" s="210" t="s">
        <v>247</v>
      </c>
      <c r="L284" s="47"/>
      <c r="M284" s="215" t="s">
        <v>19</v>
      </c>
      <c r="N284" s="216" t="s">
        <v>45</v>
      </c>
      <c r="O284" s="87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165</v>
      </c>
      <c r="AT284" s="219" t="s">
        <v>160</v>
      </c>
      <c r="AU284" s="219" t="s">
        <v>84</v>
      </c>
      <c r="AY284" s="20" t="s">
        <v>158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82</v>
      </c>
      <c r="BK284" s="220">
        <f>ROUND(I284*H284,2)</f>
        <v>0</v>
      </c>
      <c r="BL284" s="20" t="s">
        <v>165</v>
      </c>
      <c r="BM284" s="219" t="s">
        <v>3432</v>
      </c>
    </row>
    <row r="285" s="2" customFormat="1">
      <c r="A285" s="41"/>
      <c r="B285" s="42"/>
      <c r="C285" s="43"/>
      <c r="D285" s="221" t="s">
        <v>167</v>
      </c>
      <c r="E285" s="43"/>
      <c r="F285" s="222" t="s">
        <v>3431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167</v>
      </c>
      <c r="AU285" s="20" t="s">
        <v>84</v>
      </c>
    </row>
    <row r="286" s="2" customFormat="1" ht="16.5" customHeight="1">
      <c r="A286" s="41"/>
      <c r="B286" s="42"/>
      <c r="C286" s="208" t="s">
        <v>1016</v>
      </c>
      <c r="D286" s="208" t="s">
        <v>160</v>
      </c>
      <c r="E286" s="209" t="s">
        <v>3433</v>
      </c>
      <c r="F286" s="210" t="s">
        <v>3434</v>
      </c>
      <c r="G286" s="211" t="s">
        <v>3094</v>
      </c>
      <c r="H286" s="212">
        <v>64</v>
      </c>
      <c r="I286" s="213"/>
      <c r="J286" s="214">
        <f>ROUND(I286*H286,2)</f>
        <v>0</v>
      </c>
      <c r="K286" s="210" t="s">
        <v>247</v>
      </c>
      <c r="L286" s="47"/>
      <c r="M286" s="215" t="s">
        <v>19</v>
      </c>
      <c r="N286" s="216" t="s">
        <v>45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165</v>
      </c>
      <c r="AT286" s="219" t="s">
        <v>160</v>
      </c>
      <c r="AU286" s="219" t="s">
        <v>84</v>
      </c>
      <c r="AY286" s="20" t="s">
        <v>158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82</v>
      </c>
      <c r="BK286" s="220">
        <f>ROUND(I286*H286,2)</f>
        <v>0</v>
      </c>
      <c r="BL286" s="20" t="s">
        <v>165</v>
      </c>
      <c r="BM286" s="219" t="s">
        <v>3435</v>
      </c>
    </row>
    <row r="287" s="2" customFormat="1">
      <c r="A287" s="41"/>
      <c r="B287" s="42"/>
      <c r="C287" s="43"/>
      <c r="D287" s="221" t="s">
        <v>167</v>
      </c>
      <c r="E287" s="43"/>
      <c r="F287" s="222" t="s">
        <v>3434</v>
      </c>
      <c r="G287" s="43"/>
      <c r="H287" s="43"/>
      <c r="I287" s="223"/>
      <c r="J287" s="43"/>
      <c r="K287" s="43"/>
      <c r="L287" s="47"/>
      <c r="M287" s="224"/>
      <c r="N287" s="225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167</v>
      </c>
      <c r="AU287" s="20" t="s">
        <v>84</v>
      </c>
    </row>
    <row r="288" s="2" customFormat="1" ht="16.5" customHeight="1">
      <c r="A288" s="41"/>
      <c r="B288" s="42"/>
      <c r="C288" s="208" t="s">
        <v>1021</v>
      </c>
      <c r="D288" s="208" t="s">
        <v>160</v>
      </c>
      <c r="E288" s="209" t="s">
        <v>3436</v>
      </c>
      <c r="F288" s="210" t="s">
        <v>3437</v>
      </c>
      <c r="G288" s="211" t="s">
        <v>3094</v>
      </c>
      <c r="H288" s="212">
        <v>16</v>
      </c>
      <c r="I288" s="213"/>
      <c r="J288" s="214">
        <f>ROUND(I288*H288,2)</f>
        <v>0</v>
      </c>
      <c r="K288" s="210" t="s">
        <v>247</v>
      </c>
      <c r="L288" s="47"/>
      <c r="M288" s="215" t="s">
        <v>19</v>
      </c>
      <c r="N288" s="216" t="s">
        <v>45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165</v>
      </c>
      <c r="AT288" s="219" t="s">
        <v>160</v>
      </c>
      <c r="AU288" s="219" t="s">
        <v>84</v>
      </c>
      <c r="AY288" s="20" t="s">
        <v>158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82</v>
      </c>
      <c r="BK288" s="220">
        <f>ROUND(I288*H288,2)</f>
        <v>0</v>
      </c>
      <c r="BL288" s="20" t="s">
        <v>165</v>
      </c>
      <c r="BM288" s="219" t="s">
        <v>3438</v>
      </c>
    </row>
    <row r="289" s="2" customFormat="1">
      <c r="A289" s="41"/>
      <c r="B289" s="42"/>
      <c r="C289" s="43"/>
      <c r="D289" s="221" t="s">
        <v>167</v>
      </c>
      <c r="E289" s="43"/>
      <c r="F289" s="222" t="s">
        <v>3437</v>
      </c>
      <c r="G289" s="43"/>
      <c r="H289" s="43"/>
      <c r="I289" s="223"/>
      <c r="J289" s="43"/>
      <c r="K289" s="43"/>
      <c r="L289" s="47"/>
      <c r="M289" s="224"/>
      <c r="N289" s="225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167</v>
      </c>
      <c r="AU289" s="20" t="s">
        <v>84</v>
      </c>
    </row>
    <row r="290" s="2" customFormat="1" ht="16.5" customHeight="1">
      <c r="A290" s="41"/>
      <c r="B290" s="42"/>
      <c r="C290" s="208" t="s">
        <v>1028</v>
      </c>
      <c r="D290" s="208" t="s">
        <v>160</v>
      </c>
      <c r="E290" s="209" t="s">
        <v>3439</v>
      </c>
      <c r="F290" s="210" t="s">
        <v>3440</v>
      </c>
      <c r="G290" s="211" t="s">
        <v>3094</v>
      </c>
      <c r="H290" s="212">
        <v>27</v>
      </c>
      <c r="I290" s="213"/>
      <c r="J290" s="214">
        <f>ROUND(I290*H290,2)</f>
        <v>0</v>
      </c>
      <c r="K290" s="210" t="s">
        <v>247</v>
      </c>
      <c r="L290" s="47"/>
      <c r="M290" s="215" t="s">
        <v>19</v>
      </c>
      <c r="N290" s="216" t="s">
        <v>45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165</v>
      </c>
      <c r="AT290" s="219" t="s">
        <v>160</v>
      </c>
      <c r="AU290" s="219" t="s">
        <v>84</v>
      </c>
      <c r="AY290" s="20" t="s">
        <v>158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82</v>
      </c>
      <c r="BK290" s="220">
        <f>ROUND(I290*H290,2)</f>
        <v>0</v>
      </c>
      <c r="BL290" s="20" t="s">
        <v>165</v>
      </c>
      <c r="BM290" s="219" t="s">
        <v>3441</v>
      </c>
    </row>
    <row r="291" s="2" customFormat="1">
      <c r="A291" s="41"/>
      <c r="B291" s="42"/>
      <c r="C291" s="43"/>
      <c r="D291" s="221" t="s">
        <v>167</v>
      </c>
      <c r="E291" s="43"/>
      <c r="F291" s="222" t="s">
        <v>3440</v>
      </c>
      <c r="G291" s="43"/>
      <c r="H291" s="43"/>
      <c r="I291" s="223"/>
      <c r="J291" s="43"/>
      <c r="K291" s="43"/>
      <c r="L291" s="47"/>
      <c r="M291" s="224"/>
      <c r="N291" s="22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167</v>
      </c>
      <c r="AU291" s="20" t="s">
        <v>84</v>
      </c>
    </row>
    <row r="292" s="2" customFormat="1" ht="16.5" customHeight="1">
      <c r="A292" s="41"/>
      <c r="B292" s="42"/>
      <c r="C292" s="208" t="s">
        <v>1033</v>
      </c>
      <c r="D292" s="208" t="s">
        <v>160</v>
      </c>
      <c r="E292" s="209" t="s">
        <v>3442</v>
      </c>
      <c r="F292" s="210" t="s">
        <v>3443</v>
      </c>
      <c r="G292" s="211" t="s">
        <v>316</v>
      </c>
      <c r="H292" s="212">
        <v>15</v>
      </c>
      <c r="I292" s="213"/>
      <c r="J292" s="214">
        <f>ROUND(I292*H292,2)</f>
        <v>0</v>
      </c>
      <c r="K292" s="210" t="s">
        <v>247</v>
      </c>
      <c r="L292" s="47"/>
      <c r="M292" s="215" t="s">
        <v>19</v>
      </c>
      <c r="N292" s="216" t="s">
        <v>45</v>
      </c>
      <c r="O292" s="87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165</v>
      </c>
      <c r="AT292" s="219" t="s">
        <v>160</v>
      </c>
      <c r="AU292" s="219" t="s">
        <v>84</v>
      </c>
      <c r="AY292" s="20" t="s">
        <v>158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82</v>
      </c>
      <c r="BK292" s="220">
        <f>ROUND(I292*H292,2)</f>
        <v>0</v>
      </c>
      <c r="BL292" s="20" t="s">
        <v>165</v>
      </c>
      <c r="BM292" s="219" t="s">
        <v>3444</v>
      </c>
    </row>
    <row r="293" s="2" customFormat="1">
      <c r="A293" s="41"/>
      <c r="B293" s="42"/>
      <c r="C293" s="43"/>
      <c r="D293" s="221" t="s">
        <v>167</v>
      </c>
      <c r="E293" s="43"/>
      <c r="F293" s="222" t="s">
        <v>3443</v>
      </c>
      <c r="G293" s="43"/>
      <c r="H293" s="43"/>
      <c r="I293" s="223"/>
      <c r="J293" s="43"/>
      <c r="K293" s="43"/>
      <c r="L293" s="47"/>
      <c r="M293" s="224"/>
      <c r="N293" s="225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167</v>
      </c>
      <c r="AU293" s="20" t="s">
        <v>84</v>
      </c>
    </row>
    <row r="294" s="2" customFormat="1" ht="16.5" customHeight="1">
      <c r="A294" s="41"/>
      <c r="B294" s="42"/>
      <c r="C294" s="208" t="s">
        <v>1038</v>
      </c>
      <c r="D294" s="208" t="s">
        <v>160</v>
      </c>
      <c r="E294" s="209" t="s">
        <v>3445</v>
      </c>
      <c r="F294" s="210" t="s">
        <v>3446</v>
      </c>
      <c r="G294" s="211" t="s">
        <v>316</v>
      </c>
      <c r="H294" s="212">
        <v>5</v>
      </c>
      <c r="I294" s="213"/>
      <c r="J294" s="214">
        <f>ROUND(I294*H294,2)</f>
        <v>0</v>
      </c>
      <c r="K294" s="210" t="s">
        <v>247</v>
      </c>
      <c r="L294" s="47"/>
      <c r="M294" s="215" t="s">
        <v>19</v>
      </c>
      <c r="N294" s="216" t="s">
        <v>45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165</v>
      </c>
      <c r="AT294" s="219" t="s">
        <v>160</v>
      </c>
      <c r="AU294" s="219" t="s">
        <v>84</v>
      </c>
      <c r="AY294" s="20" t="s">
        <v>158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82</v>
      </c>
      <c r="BK294" s="220">
        <f>ROUND(I294*H294,2)</f>
        <v>0</v>
      </c>
      <c r="BL294" s="20" t="s">
        <v>165</v>
      </c>
      <c r="BM294" s="219" t="s">
        <v>3447</v>
      </c>
    </row>
    <row r="295" s="2" customFormat="1">
      <c r="A295" s="41"/>
      <c r="B295" s="42"/>
      <c r="C295" s="43"/>
      <c r="D295" s="221" t="s">
        <v>167</v>
      </c>
      <c r="E295" s="43"/>
      <c r="F295" s="222" t="s">
        <v>3446</v>
      </c>
      <c r="G295" s="43"/>
      <c r="H295" s="43"/>
      <c r="I295" s="223"/>
      <c r="J295" s="43"/>
      <c r="K295" s="43"/>
      <c r="L295" s="47"/>
      <c r="M295" s="224"/>
      <c r="N295" s="22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167</v>
      </c>
      <c r="AU295" s="20" t="s">
        <v>84</v>
      </c>
    </row>
    <row r="296" s="2" customFormat="1" ht="16.5" customHeight="1">
      <c r="A296" s="41"/>
      <c r="B296" s="42"/>
      <c r="C296" s="208" t="s">
        <v>1043</v>
      </c>
      <c r="D296" s="208" t="s">
        <v>160</v>
      </c>
      <c r="E296" s="209" t="s">
        <v>3448</v>
      </c>
      <c r="F296" s="210" t="s">
        <v>3449</v>
      </c>
      <c r="G296" s="211" t="s">
        <v>316</v>
      </c>
      <c r="H296" s="212">
        <v>5</v>
      </c>
      <c r="I296" s="213"/>
      <c r="J296" s="214">
        <f>ROUND(I296*H296,2)</f>
        <v>0</v>
      </c>
      <c r="K296" s="210" t="s">
        <v>247</v>
      </c>
      <c r="L296" s="47"/>
      <c r="M296" s="215" t="s">
        <v>19</v>
      </c>
      <c r="N296" s="216" t="s">
        <v>45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165</v>
      </c>
      <c r="AT296" s="219" t="s">
        <v>160</v>
      </c>
      <c r="AU296" s="219" t="s">
        <v>84</v>
      </c>
      <c r="AY296" s="20" t="s">
        <v>158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82</v>
      </c>
      <c r="BK296" s="220">
        <f>ROUND(I296*H296,2)</f>
        <v>0</v>
      </c>
      <c r="BL296" s="20" t="s">
        <v>165</v>
      </c>
      <c r="BM296" s="219" t="s">
        <v>3450</v>
      </c>
    </row>
    <row r="297" s="2" customFormat="1">
      <c r="A297" s="41"/>
      <c r="B297" s="42"/>
      <c r="C297" s="43"/>
      <c r="D297" s="221" t="s">
        <v>167</v>
      </c>
      <c r="E297" s="43"/>
      <c r="F297" s="222" t="s">
        <v>3449</v>
      </c>
      <c r="G297" s="43"/>
      <c r="H297" s="43"/>
      <c r="I297" s="223"/>
      <c r="J297" s="43"/>
      <c r="K297" s="43"/>
      <c r="L297" s="47"/>
      <c r="M297" s="224"/>
      <c r="N297" s="22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167</v>
      </c>
      <c r="AU297" s="20" t="s">
        <v>84</v>
      </c>
    </row>
    <row r="298" s="2" customFormat="1" ht="16.5" customHeight="1">
      <c r="A298" s="41"/>
      <c r="B298" s="42"/>
      <c r="C298" s="208" t="s">
        <v>1048</v>
      </c>
      <c r="D298" s="208" t="s">
        <v>160</v>
      </c>
      <c r="E298" s="209" t="s">
        <v>3451</v>
      </c>
      <c r="F298" s="210" t="s">
        <v>3452</v>
      </c>
      <c r="G298" s="211" t="s">
        <v>105</v>
      </c>
      <c r="H298" s="212">
        <v>1.1499999999999999</v>
      </c>
      <c r="I298" s="213"/>
      <c r="J298" s="214">
        <f>ROUND(I298*H298,2)</f>
        <v>0</v>
      </c>
      <c r="K298" s="210" t="s">
        <v>247</v>
      </c>
      <c r="L298" s="47"/>
      <c r="M298" s="215" t="s">
        <v>19</v>
      </c>
      <c r="N298" s="216" t="s">
        <v>45</v>
      </c>
      <c r="O298" s="87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165</v>
      </c>
      <c r="AT298" s="219" t="s">
        <v>160</v>
      </c>
      <c r="AU298" s="219" t="s">
        <v>84</v>
      </c>
      <c r="AY298" s="20" t="s">
        <v>158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82</v>
      </c>
      <c r="BK298" s="220">
        <f>ROUND(I298*H298,2)</f>
        <v>0</v>
      </c>
      <c r="BL298" s="20" t="s">
        <v>165</v>
      </c>
      <c r="BM298" s="219" t="s">
        <v>3453</v>
      </c>
    </row>
    <row r="299" s="2" customFormat="1">
      <c r="A299" s="41"/>
      <c r="B299" s="42"/>
      <c r="C299" s="43"/>
      <c r="D299" s="221" t="s">
        <v>167</v>
      </c>
      <c r="E299" s="43"/>
      <c r="F299" s="222" t="s">
        <v>3452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167</v>
      </c>
      <c r="AU299" s="20" t="s">
        <v>84</v>
      </c>
    </row>
    <row r="300" s="2" customFormat="1" ht="16.5" customHeight="1">
      <c r="A300" s="41"/>
      <c r="B300" s="42"/>
      <c r="C300" s="208" t="s">
        <v>1053</v>
      </c>
      <c r="D300" s="208" t="s">
        <v>160</v>
      </c>
      <c r="E300" s="209" t="s">
        <v>3454</v>
      </c>
      <c r="F300" s="210" t="s">
        <v>3455</v>
      </c>
      <c r="G300" s="211" t="s">
        <v>281</v>
      </c>
      <c r="H300" s="212">
        <v>30</v>
      </c>
      <c r="I300" s="213"/>
      <c r="J300" s="214">
        <f>ROUND(I300*H300,2)</f>
        <v>0</v>
      </c>
      <c r="K300" s="210" t="s">
        <v>247</v>
      </c>
      <c r="L300" s="47"/>
      <c r="M300" s="215" t="s">
        <v>19</v>
      </c>
      <c r="N300" s="216" t="s">
        <v>45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165</v>
      </c>
      <c r="AT300" s="219" t="s">
        <v>160</v>
      </c>
      <c r="AU300" s="219" t="s">
        <v>84</v>
      </c>
      <c r="AY300" s="20" t="s">
        <v>158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82</v>
      </c>
      <c r="BK300" s="220">
        <f>ROUND(I300*H300,2)</f>
        <v>0</v>
      </c>
      <c r="BL300" s="20" t="s">
        <v>165</v>
      </c>
      <c r="BM300" s="219" t="s">
        <v>3456</v>
      </c>
    </row>
    <row r="301" s="2" customFormat="1">
      <c r="A301" s="41"/>
      <c r="B301" s="42"/>
      <c r="C301" s="43"/>
      <c r="D301" s="221" t="s">
        <v>167</v>
      </c>
      <c r="E301" s="43"/>
      <c r="F301" s="222" t="s">
        <v>3455</v>
      </c>
      <c r="G301" s="43"/>
      <c r="H301" s="43"/>
      <c r="I301" s="223"/>
      <c r="J301" s="43"/>
      <c r="K301" s="43"/>
      <c r="L301" s="47"/>
      <c r="M301" s="224"/>
      <c r="N301" s="225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167</v>
      </c>
      <c r="AU301" s="20" t="s">
        <v>84</v>
      </c>
    </row>
    <row r="302" s="2" customFormat="1" ht="16.5" customHeight="1">
      <c r="A302" s="41"/>
      <c r="B302" s="42"/>
      <c r="C302" s="208" t="s">
        <v>1058</v>
      </c>
      <c r="D302" s="208" t="s">
        <v>160</v>
      </c>
      <c r="E302" s="209" t="s">
        <v>3457</v>
      </c>
      <c r="F302" s="210" t="s">
        <v>3458</v>
      </c>
      <c r="G302" s="211" t="s">
        <v>105</v>
      </c>
      <c r="H302" s="212">
        <v>704</v>
      </c>
      <c r="I302" s="213"/>
      <c r="J302" s="214">
        <f>ROUND(I302*H302,2)</f>
        <v>0</v>
      </c>
      <c r="K302" s="210" t="s">
        <v>247</v>
      </c>
      <c r="L302" s="47"/>
      <c r="M302" s="215" t="s">
        <v>19</v>
      </c>
      <c r="N302" s="216" t="s">
        <v>45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165</v>
      </c>
      <c r="AT302" s="219" t="s">
        <v>160</v>
      </c>
      <c r="AU302" s="219" t="s">
        <v>84</v>
      </c>
      <c r="AY302" s="20" t="s">
        <v>158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82</v>
      </c>
      <c r="BK302" s="220">
        <f>ROUND(I302*H302,2)</f>
        <v>0</v>
      </c>
      <c r="BL302" s="20" t="s">
        <v>165</v>
      </c>
      <c r="BM302" s="219" t="s">
        <v>3459</v>
      </c>
    </row>
    <row r="303" s="2" customFormat="1">
      <c r="A303" s="41"/>
      <c r="B303" s="42"/>
      <c r="C303" s="43"/>
      <c r="D303" s="221" t="s">
        <v>167</v>
      </c>
      <c r="E303" s="43"/>
      <c r="F303" s="222" t="s">
        <v>3458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167</v>
      </c>
      <c r="AU303" s="20" t="s">
        <v>84</v>
      </c>
    </row>
    <row r="304" s="2" customFormat="1" ht="16.5" customHeight="1">
      <c r="A304" s="41"/>
      <c r="B304" s="42"/>
      <c r="C304" s="208" t="s">
        <v>1062</v>
      </c>
      <c r="D304" s="208" t="s">
        <v>160</v>
      </c>
      <c r="E304" s="209" t="s">
        <v>3460</v>
      </c>
      <c r="F304" s="210" t="s">
        <v>3461</v>
      </c>
      <c r="G304" s="211" t="s">
        <v>3462</v>
      </c>
      <c r="H304" s="212">
        <v>1</v>
      </c>
      <c r="I304" s="213"/>
      <c r="J304" s="214">
        <f>ROUND(I304*H304,2)</f>
        <v>0</v>
      </c>
      <c r="K304" s="210" t="s">
        <v>247</v>
      </c>
      <c r="L304" s="47"/>
      <c r="M304" s="215" t="s">
        <v>19</v>
      </c>
      <c r="N304" s="216" t="s">
        <v>45</v>
      </c>
      <c r="O304" s="87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165</v>
      </c>
      <c r="AT304" s="219" t="s">
        <v>160</v>
      </c>
      <c r="AU304" s="219" t="s">
        <v>84</v>
      </c>
      <c r="AY304" s="20" t="s">
        <v>158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82</v>
      </c>
      <c r="BK304" s="220">
        <f>ROUND(I304*H304,2)</f>
        <v>0</v>
      </c>
      <c r="BL304" s="20" t="s">
        <v>165</v>
      </c>
      <c r="BM304" s="219" t="s">
        <v>3463</v>
      </c>
    </row>
    <row r="305" s="2" customFormat="1">
      <c r="A305" s="41"/>
      <c r="B305" s="42"/>
      <c r="C305" s="43"/>
      <c r="D305" s="221" t="s">
        <v>167</v>
      </c>
      <c r="E305" s="43"/>
      <c r="F305" s="222" t="s">
        <v>3461</v>
      </c>
      <c r="G305" s="43"/>
      <c r="H305" s="43"/>
      <c r="I305" s="223"/>
      <c r="J305" s="43"/>
      <c r="K305" s="43"/>
      <c r="L305" s="47"/>
      <c r="M305" s="224"/>
      <c r="N305" s="225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167</v>
      </c>
      <c r="AU305" s="20" t="s">
        <v>84</v>
      </c>
    </row>
    <row r="306" s="2" customFormat="1" ht="24.15" customHeight="1">
      <c r="A306" s="41"/>
      <c r="B306" s="42"/>
      <c r="C306" s="208" t="s">
        <v>1071</v>
      </c>
      <c r="D306" s="208" t="s">
        <v>160</v>
      </c>
      <c r="E306" s="209" t="s">
        <v>3464</v>
      </c>
      <c r="F306" s="210" t="s">
        <v>3465</v>
      </c>
      <c r="G306" s="211" t="s">
        <v>1692</v>
      </c>
      <c r="H306" s="212">
        <v>1</v>
      </c>
      <c r="I306" s="213"/>
      <c r="J306" s="214">
        <f>ROUND(I306*H306,2)</f>
        <v>0</v>
      </c>
      <c r="K306" s="210" t="s">
        <v>247</v>
      </c>
      <c r="L306" s="47"/>
      <c r="M306" s="215" t="s">
        <v>19</v>
      </c>
      <c r="N306" s="216" t="s">
        <v>45</v>
      </c>
      <c r="O306" s="87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9" t="s">
        <v>165</v>
      </c>
      <c r="AT306" s="219" t="s">
        <v>160</v>
      </c>
      <c r="AU306" s="219" t="s">
        <v>84</v>
      </c>
      <c r="AY306" s="20" t="s">
        <v>158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82</v>
      </c>
      <c r="BK306" s="220">
        <f>ROUND(I306*H306,2)</f>
        <v>0</v>
      </c>
      <c r="BL306" s="20" t="s">
        <v>165</v>
      </c>
      <c r="BM306" s="219" t="s">
        <v>3466</v>
      </c>
    </row>
    <row r="307" s="2" customFormat="1">
      <c r="A307" s="41"/>
      <c r="B307" s="42"/>
      <c r="C307" s="43"/>
      <c r="D307" s="221" t="s">
        <v>167</v>
      </c>
      <c r="E307" s="43"/>
      <c r="F307" s="222" t="s">
        <v>3465</v>
      </c>
      <c r="G307" s="43"/>
      <c r="H307" s="43"/>
      <c r="I307" s="223"/>
      <c r="J307" s="43"/>
      <c r="K307" s="43"/>
      <c r="L307" s="47"/>
      <c r="M307" s="224"/>
      <c r="N307" s="225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167</v>
      </c>
      <c r="AU307" s="20" t="s">
        <v>84</v>
      </c>
    </row>
    <row r="308" s="2" customFormat="1" ht="16.5" customHeight="1">
      <c r="A308" s="41"/>
      <c r="B308" s="42"/>
      <c r="C308" s="208" t="s">
        <v>1079</v>
      </c>
      <c r="D308" s="208" t="s">
        <v>160</v>
      </c>
      <c r="E308" s="209" t="s">
        <v>3467</v>
      </c>
      <c r="F308" s="210" t="s">
        <v>3468</v>
      </c>
      <c r="G308" s="211" t="s">
        <v>2665</v>
      </c>
      <c r="H308" s="212">
        <v>16</v>
      </c>
      <c r="I308" s="213"/>
      <c r="J308" s="214">
        <f>ROUND(I308*H308,2)</f>
        <v>0</v>
      </c>
      <c r="K308" s="210" t="s">
        <v>247</v>
      </c>
      <c r="L308" s="47"/>
      <c r="M308" s="215" t="s">
        <v>19</v>
      </c>
      <c r="N308" s="216" t="s">
        <v>45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165</v>
      </c>
      <c r="AT308" s="219" t="s">
        <v>160</v>
      </c>
      <c r="AU308" s="219" t="s">
        <v>84</v>
      </c>
      <c r="AY308" s="20" t="s">
        <v>158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82</v>
      </c>
      <c r="BK308" s="220">
        <f>ROUND(I308*H308,2)</f>
        <v>0</v>
      </c>
      <c r="BL308" s="20" t="s">
        <v>165</v>
      </c>
      <c r="BM308" s="219" t="s">
        <v>3469</v>
      </c>
    </row>
    <row r="309" s="2" customFormat="1">
      <c r="A309" s="41"/>
      <c r="B309" s="42"/>
      <c r="C309" s="43"/>
      <c r="D309" s="221" t="s">
        <v>167</v>
      </c>
      <c r="E309" s="43"/>
      <c r="F309" s="222" t="s">
        <v>3468</v>
      </c>
      <c r="G309" s="43"/>
      <c r="H309" s="43"/>
      <c r="I309" s="223"/>
      <c r="J309" s="43"/>
      <c r="K309" s="43"/>
      <c r="L309" s="47"/>
      <c r="M309" s="224"/>
      <c r="N309" s="22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167</v>
      </c>
      <c r="AU309" s="20" t="s">
        <v>84</v>
      </c>
    </row>
    <row r="310" s="2" customFormat="1" ht="16.5" customHeight="1">
      <c r="A310" s="41"/>
      <c r="B310" s="42"/>
      <c r="C310" s="208" t="s">
        <v>1088</v>
      </c>
      <c r="D310" s="208" t="s">
        <v>160</v>
      </c>
      <c r="E310" s="209" t="s">
        <v>3470</v>
      </c>
      <c r="F310" s="210" t="s">
        <v>3471</v>
      </c>
      <c r="G310" s="211" t="s">
        <v>2665</v>
      </c>
      <c r="H310" s="212">
        <v>8</v>
      </c>
      <c r="I310" s="213"/>
      <c r="J310" s="214">
        <f>ROUND(I310*H310,2)</f>
        <v>0</v>
      </c>
      <c r="K310" s="210" t="s">
        <v>247</v>
      </c>
      <c r="L310" s="47"/>
      <c r="M310" s="215" t="s">
        <v>19</v>
      </c>
      <c r="N310" s="216" t="s">
        <v>45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165</v>
      </c>
      <c r="AT310" s="219" t="s">
        <v>160</v>
      </c>
      <c r="AU310" s="219" t="s">
        <v>84</v>
      </c>
      <c r="AY310" s="20" t="s">
        <v>158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82</v>
      </c>
      <c r="BK310" s="220">
        <f>ROUND(I310*H310,2)</f>
        <v>0</v>
      </c>
      <c r="BL310" s="20" t="s">
        <v>165</v>
      </c>
      <c r="BM310" s="219" t="s">
        <v>3472</v>
      </c>
    </row>
    <row r="311" s="2" customFormat="1">
      <c r="A311" s="41"/>
      <c r="B311" s="42"/>
      <c r="C311" s="43"/>
      <c r="D311" s="221" t="s">
        <v>167</v>
      </c>
      <c r="E311" s="43"/>
      <c r="F311" s="222" t="s">
        <v>3471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167</v>
      </c>
      <c r="AU311" s="20" t="s">
        <v>84</v>
      </c>
    </row>
    <row r="312" s="2" customFormat="1" ht="24.15" customHeight="1">
      <c r="A312" s="41"/>
      <c r="B312" s="42"/>
      <c r="C312" s="208" t="s">
        <v>1105</v>
      </c>
      <c r="D312" s="208" t="s">
        <v>160</v>
      </c>
      <c r="E312" s="209" t="s">
        <v>3473</v>
      </c>
      <c r="F312" s="210" t="s">
        <v>3474</v>
      </c>
      <c r="G312" s="211" t="s">
        <v>2665</v>
      </c>
      <c r="H312" s="212">
        <v>20</v>
      </c>
      <c r="I312" s="213"/>
      <c r="J312" s="214">
        <f>ROUND(I312*H312,2)</f>
        <v>0</v>
      </c>
      <c r="K312" s="210" t="s">
        <v>247</v>
      </c>
      <c r="L312" s="47"/>
      <c r="M312" s="215" t="s">
        <v>19</v>
      </c>
      <c r="N312" s="216" t="s">
        <v>45</v>
      </c>
      <c r="O312" s="87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9" t="s">
        <v>165</v>
      </c>
      <c r="AT312" s="219" t="s">
        <v>160</v>
      </c>
      <c r="AU312" s="219" t="s">
        <v>84</v>
      </c>
      <c r="AY312" s="20" t="s">
        <v>158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82</v>
      </c>
      <c r="BK312" s="220">
        <f>ROUND(I312*H312,2)</f>
        <v>0</v>
      </c>
      <c r="BL312" s="20" t="s">
        <v>165</v>
      </c>
      <c r="BM312" s="219" t="s">
        <v>3475</v>
      </c>
    </row>
    <row r="313" s="2" customFormat="1">
      <c r="A313" s="41"/>
      <c r="B313" s="42"/>
      <c r="C313" s="43"/>
      <c r="D313" s="221" t="s">
        <v>167</v>
      </c>
      <c r="E313" s="43"/>
      <c r="F313" s="222" t="s">
        <v>3474</v>
      </c>
      <c r="G313" s="43"/>
      <c r="H313" s="43"/>
      <c r="I313" s="223"/>
      <c r="J313" s="43"/>
      <c r="K313" s="43"/>
      <c r="L313" s="47"/>
      <c r="M313" s="224"/>
      <c r="N313" s="225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167</v>
      </c>
      <c r="AU313" s="20" t="s">
        <v>84</v>
      </c>
    </row>
    <row r="314" s="12" customFormat="1" ht="22.8" customHeight="1">
      <c r="A314" s="12"/>
      <c r="B314" s="192"/>
      <c r="C314" s="193"/>
      <c r="D314" s="194" t="s">
        <v>73</v>
      </c>
      <c r="E314" s="206" t="s">
        <v>3476</v>
      </c>
      <c r="F314" s="206" t="s">
        <v>3477</v>
      </c>
      <c r="G314" s="193"/>
      <c r="H314" s="193"/>
      <c r="I314" s="196"/>
      <c r="J314" s="207">
        <f>BK314</f>
        <v>0</v>
      </c>
      <c r="K314" s="193"/>
      <c r="L314" s="198"/>
      <c r="M314" s="199"/>
      <c r="N314" s="200"/>
      <c r="O314" s="200"/>
      <c r="P314" s="201">
        <f>SUM(P315:P334)</f>
        <v>0</v>
      </c>
      <c r="Q314" s="200"/>
      <c r="R314" s="201">
        <f>SUM(R315:R334)</f>
        <v>0</v>
      </c>
      <c r="S314" s="200"/>
      <c r="T314" s="202">
        <f>SUM(T315:T334)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3" t="s">
        <v>84</v>
      </c>
      <c r="AT314" s="204" t="s">
        <v>73</v>
      </c>
      <c r="AU314" s="204" t="s">
        <v>82</v>
      </c>
      <c r="AY314" s="203" t="s">
        <v>158</v>
      </c>
      <c r="BK314" s="205">
        <f>SUM(BK315:BK334)</f>
        <v>0</v>
      </c>
    </row>
    <row r="315" s="2" customFormat="1" ht="16.5" customHeight="1">
      <c r="A315" s="41"/>
      <c r="B315" s="42"/>
      <c r="C315" s="208" t="s">
        <v>1111</v>
      </c>
      <c r="D315" s="208" t="s">
        <v>160</v>
      </c>
      <c r="E315" s="209" t="s">
        <v>3478</v>
      </c>
      <c r="F315" s="210" t="s">
        <v>3479</v>
      </c>
      <c r="G315" s="211" t="s">
        <v>316</v>
      </c>
      <c r="H315" s="212">
        <v>25</v>
      </c>
      <c r="I315" s="213"/>
      <c r="J315" s="214">
        <f>ROUND(I315*H315,2)</f>
        <v>0</v>
      </c>
      <c r="K315" s="210" t="s">
        <v>247</v>
      </c>
      <c r="L315" s="47"/>
      <c r="M315" s="215" t="s">
        <v>19</v>
      </c>
      <c r="N315" s="216" t="s">
        <v>45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165</v>
      </c>
      <c r="AT315" s="219" t="s">
        <v>160</v>
      </c>
      <c r="AU315" s="219" t="s">
        <v>84</v>
      </c>
      <c r="AY315" s="20" t="s">
        <v>158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82</v>
      </c>
      <c r="BK315" s="220">
        <f>ROUND(I315*H315,2)</f>
        <v>0</v>
      </c>
      <c r="BL315" s="20" t="s">
        <v>165</v>
      </c>
      <c r="BM315" s="219" t="s">
        <v>3480</v>
      </c>
    </row>
    <row r="316" s="2" customFormat="1">
      <c r="A316" s="41"/>
      <c r="B316" s="42"/>
      <c r="C316" s="43"/>
      <c r="D316" s="221" t="s">
        <v>167</v>
      </c>
      <c r="E316" s="43"/>
      <c r="F316" s="222" t="s">
        <v>3479</v>
      </c>
      <c r="G316" s="43"/>
      <c r="H316" s="43"/>
      <c r="I316" s="223"/>
      <c r="J316" s="43"/>
      <c r="K316" s="43"/>
      <c r="L316" s="47"/>
      <c r="M316" s="224"/>
      <c r="N316" s="225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167</v>
      </c>
      <c r="AU316" s="20" t="s">
        <v>84</v>
      </c>
    </row>
    <row r="317" s="2" customFormat="1" ht="16.5" customHeight="1">
      <c r="A317" s="41"/>
      <c r="B317" s="42"/>
      <c r="C317" s="208" t="s">
        <v>1118</v>
      </c>
      <c r="D317" s="208" t="s">
        <v>160</v>
      </c>
      <c r="E317" s="209" t="s">
        <v>3481</v>
      </c>
      <c r="F317" s="210" t="s">
        <v>3482</v>
      </c>
      <c r="G317" s="211" t="s">
        <v>316</v>
      </c>
      <c r="H317" s="212">
        <v>5</v>
      </c>
      <c r="I317" s="213"/>
      <c r="J317" s="214">
        <f>ROUND(I317*H317,2)</f>
        <v>0</v>
      </c>
      <c r="K317" s="210" t="s">
        <v>247</v>
      </c>
      <c r="L317" s="47"/>
      <c r="M317" s="215" t="s">
        <v>19</v>
      </c>
      <c r="N317" s="216" t="s">
        <v>45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165</v>
      </c>
      <c r="AT317" s="219" t="s">
        <v>160</v>
      </c>
      <c r="AU317" s="219" t="s">
        <v>84</v>
      </c>
      <c r="AY317" s="20" t="s">
        <v>158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82</v>
      </c>
      <c r="BK317" s="220">
        <f>ROUND(I317*H317,2)</f>
        <v>0</v>
      </c>
      <c r="BL317" s="20" t="s">
        <v>165</v>
      </c>
      <c r="BM317" s="219" t="s">
        <v>3483</v>
      </c>
    </row>
    <row r="318" s="2" customFormat="1">
      <c r="A318" s="41"/>
      <c r="B318" s="42"/>
      <c r="C318" s="43"/>
      <c r="D318" s="221" t="s">
        <v>167</v>
      </c>
      <c r="E318" s="43"/>
      <c r="F318" s="222" t="s">
        <v>3482</v>
      </c>
      <c r="G318" s="43"/>
      <c r="H318" s="43"/>
      <c r="I318" s="223"/>
      <c r="J318" s="43"/>
      <c r="K318" s="43"/>
      <c r="L318" s="47"/>
      <c r="M318" s="224"/>
      <c r="N318" s="225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167</v>
      </c>
      <c r="AU318" s="20" t="s">
        <v>84</v>
      </c>
    </row>
    <row r="319" s="2" customFormat="1" ht="16.5" customHeight="1">
      <c r="A319" s="41"/>
      <c r="B319" s="42"/>
      <c r="C319" s="208" t="s">
        <v>1123</v>
      </c>
      <c r="D319" s="208" t="s">
        <v>160</v>
      </c>
      <c r="E319" s="209" t="s">
        <v>3484</v>
      </c>
      <c r="F319" s="210" t="s">
        <v>3485</v>
      </c>
      <c r="G319" s="211" t="s">
        <v>3094</v>
      </c>
      <c r="H319" s="212">
        <v>2</v>
      </c>
      <c r="I319" s="213"/>
      <c r="J319" s="214">
        <f>ROUND(I319*H319,2)</f>
        <v>0</v>
      </c>
      <c r="K319" s="210" t="s">
        <v>247</v>
      </c>
      <c r="L319" s="47"/>
      <c r="M319" s="215" t="s">
        <v>19</v>
      </c>
      <c r="N319" s="216" t="s">
        <v>45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165</v>
      </c>
      <c r="AT319" s="219" t="s">
        <v>160</v>
      </c>
      <c r="AU319" s="219" t="s">
        <v>84</v>
      </c>
      <c r="AY319" s="20" t="s">
        <v>158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82</v>
      </c>
      <c r="BK319" s="220">
        <f>ROUND(I319*H319,2)</f>
        <v>0</v>
      </c>
      <c r="BL319" s="20" t="s">
        <v>165</v>
      </c>
      <c r="BM319" s="219" t="s">
        <v>3486</v>
      </c>
    </row>
    <row r="320" s="2" customFormat="1">
      <c r="A320" s="41"/>
      <c r="B320" s="42"/>
      <c r="C320" s="43"/>
      <c r="D320" s="221" t="s">
        <v>167</v>
      </c>
      <c r="E320" s="43"/>
      <c r="F320" s="222" t="s">
        <v>3485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167</v>
      </c>
      <c r="AU320" s="20" t="s">
        <v>84</v>
      </c>
    </row>
    <row r="321" s="2" customFormat="1" ht="16.5" customHeight="1">
      <c r="A321" s="41"/>
      <c r="B321" s="42"/>
      <c r="C321" s="208" t="s">
        <v>1127</v>
      </c>
      <c r="D321" s="208" t="s">
        <v>160</v>
      </c>
      <c r="E321" s="209" t="s">
        <v>3487</v>
      </c>
      <c r="F321" s="210" t="s">
        <v>3488</v>
      </c>
      <c r="G321" s="211" t="s">
        <v>3094</v>
      </c>
      <c r="H321" s="212">
        <v>3</v>
      </c>
      <c r="I321" s="213"/>
      <c r="J321" s="214">
        <f>ROUND(I321*H321,2)</f>
        <v>0</v>
      </c>
      <c r="K321" s="210" t="s">
        <v>247</v>
      </c>
      <c r="L321" s="47"/>
      <c r="M321" s="215" t="s">
        <v>19</v>
      </c>
      <c r="N321" s="216" t="s">
        <v>45</v>
      </c>
      <c r="O321" s="87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165</v>
      </c>
      <c r="AT321" s="219" t="s">
        <v>160</v>
      </c>
      <c r="AU321" s="219" t="s">
        <v>84</v>
      </c>
      <c r="AY321" s="20" t="s">
        <v>158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82</v>
      </c>
      <c r="BK321" s="220">
        <f>ROUND(I321*H321,2)</f>
        <v>0</v>
      </c>
      <c r="BL321" s="20" t="s">
        <v>165</v>
      </c>
      <c r="BM321" s="219" t="s">
        <v>3489</v>
      </c>
    </row>
    <row r="322" s="2" customFormat="1">
      <c r="A322" s="41"/>
      <c r="B322" s="42"/>
      <c r="C322" s="43"/>
      <c r="D322" s="221" t="s">
        <v>167</v>
      </c>
      <c r="E322" s="43"/>
      <c r="F322" s="222" t="s">
        <v>3488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167</v>
      </c>
      <c r="AU322" s="20" t="s">
        <v>84</v>
      </c>
    </row>
    <row r="323" s="2" customFormat="1" ht="16.5" customHeight="1">
      <c r="A323" s="41"/>
      <c r="B323" s="42"/>
      <c r="C323" s="208" t="s">
        <v>1133</v>
      </c>
      <c r="D323" s="208" t="s">
        <v>160</v>
      </c>
      <c r="E323" s="209" t="s">
        <v>3490</v>
      </c>
      <c r="F323" s="210" t="s">
        <v>3491</v>
      </c>
      <c r="G323" s="211" t="s">
        <v>3094</v>
      </c>
      <c r="H323" s="212">
        <v>1</v>
      </c>
      <c r="I323" s="213"/>
      <c r="J323" s="214">
        <f>ROUND(I323*H323,2)</f>
        <v>0</v>
      </c>
      <c r="K323" s="210" t="s">
        <v>247</v>
      </c>
      <c r="L323" s="47"/>
      <c r="M323" s="215" t="s">
        <v>19</v>
      </c>
      <c r="N323" s="216" t="s">
        <v>45</v>
      </c>
      <c r="O323" s="87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165</v>
      </c>
      <c r="AT323" s="219" t="s">
        <v>160</v>
      </c>
      <c r="AU323" s="219" t="s">
        <v>84</v>
      </c>
      <c r="AY323" s="20" t="s">
        <v>158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82</v>
      </c>
      <c r="BK323" s="220">
        <f>ROUND(I323*H323,2)</f>
        <v>0</v>
      </c>
      <c r="BL323" s="20" t="s">
        <v>165</v>
      </c>
      <c r="BM323" s="219" t="s">
        <v>3492</v>
      </c>
    </row>
    <row r="324" s="2" customFormat="1">
      <c r="A324" s="41"/>
      <c r="B324" s="42"/>
      <c r="C324" s="43"/>
      <c r="D324" s="221" t="s">
        <v>167</v>
      </c>
      <c r="E324" s="43"/>
      <c r="F324" s="222" t="s">
        <v>3491</v>
      </c>
      <c r="G324" s="43"/>
      <c r="H324" s="43"/>
      <c r="I324" s="223"/>
      <c r="J324" s="43"/>
      <c r="K324" s="43"/>
      <c r="L324" s="47"/>
      <c r="M324" s="224"/>
      <c r="N324" s="22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167</v>
      </c>
      <c r="AU324" s="20" t="s">
        <v>84</v>
      </c>
    </row>
    <row r="325" s="2" customFormat="1" ht="21.75" customHeight="1">
      <c r="A325" s="41"/>
      <c r="B325" s="42"/>
      <c r="C325" s="208" t="s">
        <v>1141</v>
      </c>
      <c r="D325" s="208" t="s">
        <v>160</v>
      </c>
      <c r="E325" s="209" t="s">
        <v>3493</v>
      </c>
      <c r="F325" s="210" t="s">
        <v>3494</v>
      </c>
      <c r="G325" s="211" t="s">
        <v>2665</v>
      </c>
      <c r="H325" s="212">
        <v>2</v>
      </c>
      <c r="I325" s="213"/>
      <c r="J325" s="214">
        <f>ROUND(I325*H325,2)</f>
        <v>0</v>
      </c>
      <c r="K325" s="210" t="s">
        <v>247</v>
      </c>
      <c r="L325" s="47"/>
      <c r="M325" s="215" t="s">
        <v>19</v>
      </c>
      <c r="N325" s="216" t="s">
        <v>45</v>
      </c>
      <c r="O325" s="87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9" t="s">
        <v>165</v>
      </c>
      <c r="AT325" s="219" t="s">
        <v>160</v>
      </c>
      <c r="AU325" s="219" t="s">
        <v>84</v>
      </c>
      <c r="AY325" s="20" t="s">
        <v>158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82</v>
      </c>
      <c r="BK325" s="220">
        <f>ROUND(I325*H325,2)</f>
        <v>0</v>
      </c>
      <c r="BL325" s="20" t="s">
        <v>165</v>
      </c>
      <c r="BM325" s="219" t="s">
        <v>3495</v>
      </c>
    </row>
    <row r="326" s="2" customFormat="1">
      <c r="A326" s="41"/>
      <c r="B326" s="42"/>
      <c r="C326" s="43"/>
      <c r="D326" s="221" t="s">
        <v>167</v>
      </c>
      <c r="E326" s="43"/>
      <c r="F326" s="222" t="s">
        <v>3494</v>
      </c>
      <c r="G326" s="43"/>
      <c r="H326" s="43"/>
      <c r="I326" s="223"/>
      <c r="J326" s="43"/>
      <c r="K326" s="43"/>
      <c r="L326" s="47"/>
      <c r="M326" s="224"/>
      <c r="N326" s="225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167</v>
      </c>
      <c r="AU326" s="20" t="s">
        <v>84</v>
      </c>
    </row>
    <row r="327" s="2" customFormat="1" ht="16.5" customHeight="1">
      <c r="A327" s="41"/>
      <c r="B327" s="42"/>
      <c r="C327" s="208" t="s">
        <v>1149</v>
      </c>
      <c r="D327" s="208" t="s">
        <v>160</v>
      </c>
      <c r="E327" s="209" t="s">
        <v>3496</v>
      </c>
      <c r="F327" s="210" t="s">
        <v>3497</v>
      </c>
      <c r="G327" s="211" t="s">
        <v>2665</v>
      </c>
      <c r="H327" s="212">
        <v>4</v>
      </c>
      <c r="I327" s="213"/>
      <c r="J327" s="214">
        <f>ROUND(I327*H327,2)</f>
        <v>0</v>
      </c>
      <c r="K327" s="210" t="s">
        <v>247</v>
      </c>
      <c r="L327" s="47"/>
      <c r="M327" s="215" t="s">
        <v>19</v>
      </c>
      <c r="N327" s="216" t="s">
        <v>45</v>
      </c>
      <c r="O327" s="87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165</v>
      </c>
      <c r="AT327" s="219" t="s">
        <v>160</v>
      </c>
      <c r="AU327" s="219" t="s">
        <v>84</v>
      </c>
      <c r="AY327" s="20" t="s">
        <v>158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82</v>
      </c>
      <c r="BK327" s="220">
        <f>ROUND(I327*H327,2)</f>
        <v>0</v>
      </c>
      <c r="BL327" s="20" t="s">
        <v>165</v>
      </c>
      <c r="BM327" s="219" t="s">
        <v>3498</v>
      </c>
    </row>
    <row r="328" s="2" customFormat="1">
      <c r="A328" s="41"/>
      <c r="B328" s="42"/>
      <c r="C328" s="43"/>
      <c r="D328" s="221" t="s">
        <v>167</v>
      </c>
      <c r="E328" s="43"/>
      <c r="F328" s="222" t="s">
        <v>3497</v>
      </c>
      <c r="G328" s="43"/>
      <c r="H328" s="43"/>
      <c r="I328" s="223"/>
      <c r="J328" s="43"/>
      <c r="K328" s="43"/>
      <c r="L328" s="47"/>
      <c r="M328" s="224"/>
      <c r="N328" s="225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167</v>
      </c>
      <c r="AU328" s="20" t="s">
        <v>84</v>
      </c>
    </row>
    <row r="329" s="2" customFormat="1" ht="16.5" customHeight="1">
      <c r="A329" s="41"/>
      <c r="B329" s="42"/>
      <c r="C329" s="208" t="s">
        <v>1159</v>
      </c>
      <c r="D329" s="208" t="s">
        <v>160</v>
      </c>
      <c r="E329" s="209" t="s">
        <v>3499</v>
      </c>
      <c r="F329" s="210" t="s">
        <v>3500</v>
      </c>
      <c r="G329" s="211" t="s">
        <v>316</v>
      </c>
      <c r="H329" s="212">
        <v>25</v>
      </c>
      <c r="I329" s="213"/>
      <c r="J329" s="214">
        <f>ROUND(I329*H329,2)</f>
        <v>0</v>
      </c>
      <c r="K329" s="210" t="s">
        <v>247</v>
      </c>
      <c r="L329" s="47"/>
      <c r="M329" s="215" t="s">
        <v>19</v>
      </c>
      <c r="N329" s="216" t="s">
        <v>45</v>
      </c>
      <c r="O329" s="87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9" t="s">
        <v>165</v>
      </c>
      <c r="AT329" s="219" t="s">
        <v>160</v>
      </c>
      <c r="AU329" s="219" t="s">
        <v>84</v>
      </c>
      <c r="AY329" s="20" t="s">
        <v>158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82</v>
      </c>
      <c r="BK329" s="220">
        <f>ROUND(I329*H329,2)</f>
        <v>0</v>
      </c>
      <c r="BL329" s="20" t="s">
        <v>165</v>
      </c>
      <c r="BM329" s="219" t="s">
        <v>3501</v>
      </c>
    </row>
    <row r="330" s="2" customFormat="1">
      <c r="A330" s="41"/>
      <c r="B330" s="42"/>
      <c r="C330" s="43"/>
      <c r="D330" s="221" t="s">
        <v>167</v>
      </c>
      <c r="E330" s="43"/>
      <c r="F330" s="222" t="s">
        <v>3500</v>
      </c>
      <c r="G330" s="43"/>
      <c r="H330" s="43"/>
      <c r="I330" s="223"/>
      <c r="J330" s="43"/>
      <c r="K330" s="43"/>
      <c r="L330" s="47"/>
      <c r="M330" s="224"/>
      <c r="N330" s="22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167</v>
      </c>
      <c r="AU330" s="20" t="s">
        <v>84</v>
      </c>
    </row>
    <row r="331" s="2" customFormat="1" ht="16.5" customHeight="1">
      <c r="A331" s="41"/>
      <c r="B331" s="42"/>
      <c r="C331" s="208" t="s">
        <v>1171</v>
      </c>
      <c r="D331" s="208" t="s">
        <v>160</v>
      </c>
      <c r="E331" s="209" t="s">
        <v>3502</v>
      </c>
      <c r="F331" s="210" t="s">
        <v>3503</v>
      </c>
      <c r="G331" s="211" t="s">
        <v>2665</v>
      </c>
      <c r="H331" s="212">
        <v>6</v>
      </c>
      <c r="I331" s="213"/>
      <c r="J331" s="214">
        <f>ROUND(I331*H331,2)</f>
        <v>0</v>
      </c>
      <c r="K331" s="210" t="s">
        <v>247</v>
      </c>
      <c r="L331" s="47"/>
      <c r="M331" s="215" t="s">
        <v>19</v>
      </c>
      <c r="N331" s="216" t="s">
        <v>45</v>
      </c>
      <c r="O331" s="87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9" t="s">
        <v>165</v>
      </c>
      <c r="AT331" s="219" t="s">
        <v>160</v>
      </c>
      <c r="AU331" s="219" t="s">
        <v>84</v>
      </c>
      <c r="AY331" s="20" t="s">
        <v>158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82</v>
      </c>
      <c r="BK331" s="220">
        <f>ROUND(I331*H331,2)</f>
        <v>0</v>
      </c>
      <c r="BL331" s="20" t="s">
        <v>165</v>
      </c>
      <c r="BM331" s="219" t="s">
        <v>3504</v>
      </c>
    </row>
    <row r="332" s="2" customFormat="1">
      <c r="A332" s="41"/>
      <c r="B332" s="42"/>
      <c r="C332" s="43"/>
      <c r="D332" s="221" t="s">
        <v>167</v>
      </c>
      <c r="E332" s="43"/>
      <c r="F332" s="222" t="s">
        <v>3503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167</v>
      </c>
      <c r="AU332" s="20" t="s">
        <v>84</v>
      </c>
    </row>
    <row r="333" s="2" customFormat="1" ht="21.75" customHeight="1">
      <c r="A333" s="41"/>
      <c r="B333" s="42"/>
      <c r="C333" s="208" t="s">
        <v>1177</v>
      </c>
      <c r="D333" s="208" t="s">
        <v>160</v>
      </c>
      <c r="E333" s="209" t="s">
        <v>3505</v>
      </c>
      <c r="F333" s="210" t="s">
        <v>3506</v>
      </c>
      <c r="G333" s="211" t="s">
        <v>2665</v>
      </c>
      <c r="H333" s="212">
        <v>2</v>
      </c>
      <c r="I333" s="213"/>
      <c r="J333" s="214">
        <f>ROUND(I333*H333,2)</f>
        <v>0</v>
      </c>
      <c r="K333" s="210" t="s">
        <v>247</v>
      </c>
      <c r="L333" s="47"/>
      <c r="M333" s="215" t="s">
        <v>19</v>
      </c>
      <c r="N333" s="216" t="s">
        <v>45</v>
      </c>
      <c r="O333" s="87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165</v>
      </c>
      <c r="AT333" s="219" t="s">
        <v>160</v>
      </c>
      <c r="AU333" s="219" t="s">
        <v>84</v>
      </c>
      <c r="AY333" s="20" t="s">
        <v>158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82</v>
      </c>
      <c r="BK333" s="220">
        <f>ROUND(I333*H333,2)</f>
        <v>0</v>
      </c>
      <c r="BL333" s="20" t="s">
        <v>165</v>
      </c>
      <c r="BM333" s="219" t="s">
        <v>3507</v>
      </c>
    </row>
    <row r="334" s="2" customFormat="1">
      <c r="A334" s="41"/>
      <c r="B334" s="42"/>
      <c r="C334" s="43"/>
      <c r="D334" s="221" t="s">
        <v>167</v>
      </c>
      <c r="E334" s="43"/>
      <c r="F334" s="222" t="s">
        <v>3506</v>
      </c>
      <c r="G334" s="43"/>
      <c r="H334" s="43"/>
      <c r="I334" s="223"/>
      <c r="J334" s="43"/>
      <c r="K334" s="43"/>
      <c r="L334" s="47"/>
      <c r="M334" s="224"/>
      <c r="N334" s="225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167</v>
      </c>
      <c r="AU334" s="20" t="s">
        <v>84</v>
      </c>
    </row>
    <row r="335" s="12" customFormat="1" ht="25.92" customHeight="1">
      <c r="A335" s="12"/>
      <c r="B335" s="192"/>
      <c r="C335" s="193"/>
      <c r="D335" s="194" t="s">
        <v>73</v>
      </c>
      <c r="E335" s="195" t="s">
        <v>3508</v>
      </c>
      <c r="F335" s="195" t="s">
        <v>3509</v>
      </c>
      <c r="G335" s="193"/>
      <c r="H335" s="193"/>
      <c r="I335" s="196"/>
      <c r="J335" s="197">
        <f>BK335</f>
        <v>0</v>
      </c>
      <c r="K335" s="193"/>
      <c r="L335" s="198"/>
      <c r="M335" s="199"/>
      <c r="N335" s="200"/>
      <c r="O335" s="200"/>
      <c r="P335" s="201">
        <f>SUM(P336:P357)</f>
        <v>0</v>
      </c>
      <c r="Q335" s="200"/>
      <c r="R335" s="201">
        <f>SUM(R336:R357)</f>
        <v>0</v>
      </c>
      <c r="S335" s="200"/>
      <c r="T335" s="202">
        <f>SUM(T336:T357)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3" t="s">
        <v>188</v>
      </c>
      <c r="AT335" s="204" t="s">
        <v>73</v>
      </c>
      <c r="AU335" s="204" t="s">
        <v>74</v>
      </c>
      <c r="AY335" s="203" t="s">
        <v>158</v>
      </c>
      <c r="BK335" s="205">
        <f>SUM(BK336:BK357)</f>
        <v>0</v>
      </c>
    </row>
    <row r="336" s="2" customFormat="1" ht="16.5" customHeight="1">
      <c r="A336" s="41"/>
      <c r="B336" s="42"/>
      <c r="C336" s="208" t="s">
        <v>1183</v>
      </c>
      <c r="D336" s="208" t="s">
        <v>160</v>
      </c>
      <c r="E336" s="209" t="s">
        <v>3510</v>
      </c>
      <c r="F336" s="210" t="s">
        <v>3511</v>
      </c>
      <c r="G336" s="211" t="s">
        <v>3512</v>
      </c>
      <c r="H336" s="212">
        <v>0.029999999999999999</v>
      </c>
      <c r="I336" s="213"/>
      <c r="J336" s="214">
        <f>ROUND(I336*H336,2)</f>
        <v>0</v>
      </c>
      <c r="K336" s="210" t="s">
        <v>247</v>
      </c>
      <c r="L336" s="47"/>
      <c r="M336" s="215" t="s">
        <v>19</v>
      </c>
      <c r="N336" s="216" t="s">
        <v>45</v>
      </c>
      <c r="O336" s="87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9" t="s">
        <v>165</v>
      </c>
      <c r="AT336" s="219" t="s">
        <v>160</v>
      </c>
      <c r="AU336" s="219" t="s">
        <v>82</v>
      </c>
      <c r="AY336" s="20" t="s">
        <v>158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82</v>
      </c>
      <c r="BK336" s="220">
        <f>ROUND(I336*H336,2)</f>
        <v>0</v>
      </c>
      <c r="BL336" s="20" t="s">
        <v>165</v>
      </c>
      <c r="BM336" s="219" t="s">
        <v>3513</v>
      </c>
    </row>
    <row r="337" s="2" customFormat="1">
      <c r="A337" s="41"/>
      <c r="B337" s="42"/>
      <c r="C337" s="43"/>
      <c r="D337" s="221" t="s">
        <v>167</v>
      </c>
      <c r="E337" s="43"/>
      <c r="F337" s="222" t="s">
        <v>3511</v>
      </c>
      <c r="G337" s="43"/>
      <c r="H337" s="43"/>
      <c r="I337" s="223"/>
      <c r="J337" s="43"/>
      <c r="K337" s="43"/>
      <c r="L337" s="47"/>
      <c r="M337" s="224"/>
      <c r="N337" s="225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167</v>
      </c>
      <c r="AU337" s="20" t="s">
        <v>82</v>
      </c>
    </row>
    <row r="338" s="2" customFormat="1" ht="16.5" customHeight="1">
      <c r="A338" s="41"/>
      <c r="B338" s="42"/>
      <c r="C338" s="208" t="s">
        <v>1189</v>
      </c>
      <c r="D338" s="208" t="s">
        <v>160</v>
      </c>
      <c r="E338" s="209" t="s">
        <v>3514</v>
      </c>
      <c r="F338" s="210" t="s">
        <v>3515</v>
      </c>
      <c r="G338" s="211" t="s">
        <v>316</v>
      </c>
      <c r="H338" s="212">
        <v>25</v>
      </c>
      <c r="I338" s="213"/>
      <c r="J338" s="214">
        <f>ROUND(I338*H338,2)</f>
        <v>0</v>
      </c>
      <c r="K338" s="210" t="s">
        <v>247</v>
      </c>
      <c r="L338" s="47"/>
      <c r="M338" s="215" t="s">
        <v>19</v>
      </c>
      <c r="N338" s="216" t="s">
        <v>45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165</v>
      </c>
      <c r="AT338" s="219" t="s">
        <v>160</v>
      </c>
      <c r="AU338" s="219" t="s">
        <v>82</v>
      </c>
      <c r="AY338" s="20" t="s">
        <v>158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82</v>
      </c>
      <c r="BK338" s="220">
        <f>ROUND(I338*H338,2)</f>
        <v>0</v>
      </c>
      <c r="BL338" s="20" t="s">
        <v>165</v>
      </c>
      <c r="BM338" s="219" t="s">
        <v>3516</v>
      </c>
    </row>
    <row r="339" s="2" customFormat="1">
      <c r="A339" s="41"/>
      <c r="B339" s="42"/>
      <c r="C339" s="43"/>
      <c r="D339" s="221" t="s">
        <v>167</v>
      </c>
      <c r="E339" s="43"/>
      <c r="F339" s="222" t="s">
        <v>3515</v>
      </c>
      <c r="G339" s="43"/>
      <c r="H339" s="43"/>
      <c r="I339" s="223"/>
      <c r="J339" s="43"/>
      <c r="K339" s="43"/>
      <c r="L339" s="47"/>
      <c r="M339" s="224"/>
      <c r="N339" s="22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167</v>
      </c>
      <c r="AU339" s="20" t="s">
        <v>82</v>
      </c>
    </row>
    <row r="340" s="2" customFormat="1" ht="16.5" customHeight="1">
      <c r="A340" s="41"/>
      <c r="B340" s="42"/>
      <c r="C340" s="208" t="s">
        <v>1196</v>
      </c>
      <c r="D340" s="208" t="s">
        <v>160</v>
      </c>
      <c r="E340" s="209" t="s">
        <v>3517</v>
      </c>
      <c r="F340" s="210" t="s">
        <v>3518</v>
      </c>
      <c r="G340" s="211" t="s">
        <v>316</v>
      </c>
      <c r="H340" s="212">
        <v>25</v>
      </c>
      <c r="I340" s="213"/>
      <c r="J340" s="214">
        <f>ROUND(I340*H340,2)</f>
        <v>0</v>
      </c>
      <c r="K340" s="210" t="s">
        <v>247</v>
      </c>
      <c r="L340" s="47"/>
      <c r="M340" s="215" t="s">
        <v>19</v>
      </c>
      <c r="N340" s="216" t="s">
        <v>45</v>
      </c>
      <c r="O340" s="87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165</v>
      </c>
      <c r="AT340" s="219" t="s">
        <v>160</v>
      </c>
      <c r="AU340" s="219" t="s">
        <v>82</v>
      </c>
      <c r="AY340" s="20" t="s">
        <v>158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82</v>
      </c>
      <c r="BK340" s="220">
        <f>ROUND(I340*H340,2)</f>
        <v>0</v>
      </c>
      <c r="BL340" s="20" t="s">
        <v>165</v>
      </c>
      <c r="BM340" s="219" t="s">
        <v>3519</v>
      </c>
    </row>
    <row r="341" s="2" customFormat="1">
      <c r="A341" s="41"/>
      <c r="B341" s="42"/>
      <c r="C341" s="43"/>
      <c r="D341" s="221" t="s">
        <v>167</v>
      </c>
      <c r="E341" s="43"/>
      <c r="F341" s="222" t="s">
        <v>3518</v>
      </c>
      <c r="G341" s="43"/>
      <c r="H341" s="43"/>
      <c r="I341" s="223"/>
      <c r="J341" s="43"/>
      <c r="K341" s="43"/>
      <c r="L341" s="47"/>
      <c r="M341" s="224"/>
      <c r="N341" s="225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167</v>
      </c>
      <c r="AU341" s="20" t="s">
        <v>82</v>
      </c>
    </row>
    <row r="342" s="2" customFormat="1" ht="16.5" customHeight="1">
      <c r="A342" s="41"/>
      <c r="B342" s="42"/>
      <c r="C342" s="208" t="s">
        <v>1203</v>
      </c>
      <c r="D342" s="208" t="s">
        <v>160</v>
      </c>
      <c r="E342" s="209" t="s">
        <v>3520</v>
      </c>
      <c r="F342" s="210" t="s">
        <v>3521</v>
      </c>
      <c r="G342" s="211" t="s">
        <v>3094</v>
      </c>
      <c r="H342" s="212">
        <v>1</v>
      </c>
      <c r="I342" s="213"/>
      <c r="J342" s="214">
        <f>ROUND(I342*H342,2)</f>
        <v>0</v>
      </c>
      <c r="K342" s="210" t="s">
        <v>247</v>
      </c>
      <c r="L342" s="47"/>
      <c r="M342" s="215" t="s">
        <v>19</v>
      </c>
      <c r="N342" s="216" t="s">
        <v>45</v>
      </c>
      <c r="O342" s="87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165</v>
      </c>
      <c r="AT342" s="219" t="s">
        <v>160</v>
      </c>
      <c r="AU342" s="219" t="s">
        <v>82</v>
      </c>
      <c r="AY342" s="20" t="s">
        <v>158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82</v>
      </c>
      <c r="BK342" s="220">
        <f>ROUND(I342*H342,2)</f>
        <v>0</v>
      </c>
      <c r="BL342" s="20" t="s">
        <v>165</v>
      </c>
      <c r="BM342" s="219" t="s">
        <v>3522</v>
      </c>
    </row>
    <row r="343" s="2" customFormat="1">
      <c r="A343" s="41"/>
      <c r="B343" s="42"/>
      <c r="C343" s="43"/>
      <c r="D343" s="221" t="s">
        <v>167</v>
      </c>
      <c r="E343" s="43"/>
      <c r="F343" s="222" t="s">
        <v>3521</v>
      </c>
      <c r="G343" s="43"/>
      <c r="H343" s="43"/>
      <c r="I343" s="223"/>
      <c r="J343" s="43"/>
      <c r="K343" s="43"/>
      <c r="L343" s="47"/>
      <c r="M343" s="224"/>
      <c r="N343" s="22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167</v>
      </c>
      <c r="AU343" s="20" t="s">
        <v>82</v>
      </c>
    </row>
    <row r="344" s="2" customFormat="1" ht="16.5" customHeight="1">
      <c r="A344" s="41"/>
      <c r="B344" s="42"/>
      <c r="C344" s="208" t="s">
        <v>1261</v>
      </c>
      <c r="D344" s="208" t="s">
        <v>160</v>
      </c>
      <c r="E344" s="209" t="s">
        <v>3523</v>
      </c>
      <c r="F344" s="210" t="s">
        <v>3524</v>
      </c>
      <c r="G344" s="211" t="s">
        <v>3094</v>
      </c>
      <c r="H344" s="212">
        <v>1</v>
      </c>
      <c r="I344" s="213"/>
      <c r="J344" s="214">
        <f>ROUND(I344*H344,2)</f>
        <v>0</v>
      </c>
      <c r="K344" s="210" t="s">
        <v>247</v>
      </c>
      <c r="L344" s="47"/>
      <c r="M344" s="215" t="s">
        <v>19</v>
      </c>
      <c r="N344" s="216" t="s">
        <v>45</v>
      </c>
      <c r="O344" s="87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9" t="s">
        <v>165</v>
      </c>
      <c r="AT344" s="219" t="s">
        <v>160</v>
      </c>
      <c r="AU344" s="219" t="s">
        <v>82</v>
      </c>
      <c r="AY344" s="20" t="s">
        <v>158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82</v>
      </c>
      <c r="BK344" s="220">
        <f>ROUND(I344*H344,2)</f>
        <v>0</v>
      </c>
      <c r="BL344" s="20" t="s">
        <v>165</v>
      </c>
      <c r="BM344" s="219" t="s">
        <v>3525</v>
      </c>
    </row>
    <row r="345" s="2" customFormat="1">
      <c r="A345" s="41"/>
      <c r="B345" s="42"/>
      <c r="C345" s="43"/>
      <c r="D345" s="221" t="s">
        <v>167</v>
      </c>
      <c r="E345" s="43"/>
      <c r="F345" s="222" t="s">
        <v>3524</v>
      </c>
      <c r="G345" s="43"/>
      <c r="H345" s="43"/>
      <c r="I345" s="223"/>
      <c r="J345" s="43"/>
      <c r="K345" s="43"/>
      <c r="L345" s="47"/>
      <c r="M345" s="224"/>
      <c r="N345" s="225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167</v>
      </c>
      <c r="AU345" s="20" t="s">
        <v>82</v>
      </c>
    </row>
    <row r="346" s="2" customFormat="1" ht="16.5" customHeight="1">
      <c r="A346" s="41"/>
      <c r="B346" s="42"/>
      <c r="C346" s="208" t="s">
        <v>1268</v>
      </c>
      <c r="D346" s="208" t="s">
        <v>160</v>
      </c>
      <c r="E346" s="209" t="s">
        <v>3526</v>
      </c>
      <c r="F346" s="210" t="s">
        <v>3527</v>
      </c>
      <c r="G346" s="211" t="s">
        <v>316</v>
      </c>
      <c r="H346" s="212">
        <v>25</v>
      </c>
      <c r="I346" s="213"/>
      <c r="J346" s="214">
        <f>ROUND(I346*H346,2)</f>
        <v>0</v>
      </c>
      <c r="K346" s="210" t="s">
        <v>247</v>
      </c>
      <c r="L346" s="47"/>
      <c r="M346" s="215" t="s">
        <v>19</v>
      </c>
      <c r="N346" s="216" t="s">
        <v>45</v>
      </c>
      <c r="O346" s="87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9" t="s">
        <v>165</v>
      </c>
      <c r="AT346" s="219" t="s">
        <v>160</v>
      </c>
      <c r="AU346" s="219" t="s">
        <v>82</v>
      </c>
      <c r="AY346" s="20" t="s">
        <v>158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82</v>
      </c>
      <c r="BK346" s="220">
        <f>ROUND(I346*H346,2)</f>
        <v>0</v>
      </c>
      <c r="BL346" s="20" t="s">
        <v>165</v>
      </c>
      <c r="BM346" s="219" t="s">
        <v>3528</v>
      </c>
    </row>
    <row r="347" s="2" customFormat="1">
      <c r="A347" s="41"/>
      <c r="B347" s="42"/>
      <c r="C347" s="43"/>
      <c r="D347" s="221" t="s">
        <v>167</v>
      </c>
      <c r="E347" s="43"/>
      <c r="F347" s="222" t="s">
        <v>3527</v>
      </c>
      <c r="G347" s="43"/>
      <c r="H347" s="43"/>
      <c r="I347" s="223"/>
      <c r="J347" s="43"/>
      <c r="K347" s="43"/>
      <c r="L347" s="47"/>
      <c r="M347" s="224"/>
      <c r="N347" s="22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167</v>
      </c>
      <c r="AU347" s="20" t="s">
        <v>82</v>
      </c>
    </row>
    <row r="348" s="2" customFormat="1" ht="16.5" customHeight="1">
      <c r="A348" s="41"/>
      <c r="B348" s="42"/>
      <c r="C348" s="208" t="s">
        <v>1273</v>
      </c>
      <c r="D348" s="208" t="s">
        <v>160</v>
      </c>
      <c r="E348" s="209" t="s">
        <v>3529</v>
      </c>
      <c r="F348" s="210" t="s">
        <v>3530</v>
      </c>
      <c r="G348" s="211" t="s">
        <v>316</v>
      </c>
      <c r="H348" s="212">
        <v>25</v>
      </c>
      <c r="I348" s="213"/>
      <c r="J348" s="214">
        <f>ROUND(I348*H348,2)</f>
        <v>0</v>
      </c>
      <c r="K348" s="210" t="s">
        <v>247</v>
      </c>
      <c r="L348" s="47"/>
      <c r="M348" s="215" t="s">
        <v>19</v>
      </c>
      <c r="N348" s="216" t="s">
        <v>45</v>
      </c>
      <c r="O348" s="87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9" t="s">
        <v>165</v>
      </c>
      <c r="AT348" s="219" t="s">
        <v>160</v>
      </c>
      <c r="AU348" s="219" t="s">
        <v>82</v>
      </c>
      <c r="AY348" s="20" t="s">
        <v>158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82</v>
      </c>
      <c r="BK348" s="220">
        <f>ROUND(I348*H348,2)</f>
        <v>0</v>
      </c>
      <c r="BL348" s="20" t="s">
        <v>165</v>
      </c>
      <c r="BM348" s="219" t="s">
        <v>3531</v>
      </c>
    </row>
    <row r="349" s="2" customFormat="1">
      <c r="A349" s="41"/>
      <c r="B349" s="42"/>
      <c r="C349" s="43"/>
      <c r="D349" s="221" t="s">
        <v>167</v>
      </c>
      <c r="E349" s="43"/>
      <c r="F349" s="222" t="s">
        <v>3530</v>
      </c>
      <c r="G349" s="43"/>
      <c r="H349" s="43"/>
      <c r="I349" s="223"/>
      <c r="J349" s="43"/>
      <c r="K349" s="43"/>
      <c r="L349" s="47"/>
      <c r="M349" s="224"/>
      <c r="N349" s="22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167</v>
      </c>
      <c r="AU349" s="20" t="s">
        <v>82</v>
      </c>
    </row>
    <row r="350" s="2" customFormat="1" ht="16.5" customHeight="1">
      <c r="A350" s="41"/>
      <c r="B350" s="42"/>
      <c r="C350" s="208" t="s">
        <v>1279</v>
      </c>
      <c r="D350" s="208" t="s">
        <v>160</v>
      </c>
      <c r="E350" s="209" t="s">
        <v>3532</v>
      </c>
      <c r="F350" s="210" t="s">
        <v>3533</v>
      </c>
      <c r="G350" s="211" t="s">
        <v>105</v>
      </c>
      <c r="H350" s="212">
        <v>7.5</v>
      </c>
      <c r="I350" s="213"/>
      <c r="J350" s="214">
        <f>ROUND(I350*H350,2)</f>
        <v>0</v>
      </c>
      <c r="K350" s="210" t="s">
        <v>247</v>
      </c>
      <c r="L350" s="47"/>
      <c r="M350" s="215" t="s">
        <v>19</v>
      </c>
      <c r="N350" s="216" t="s">
        <v>45</v>
      </c>
      <c r="O350" s="87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9" t="s">
        <v>165</v>
      </c>
      <c r="AT350" s="219" t="s">
        <v>160</v>
      </c>
      <c r="AU350" s="219" t="s">
        <v>82</v>
      </c>
      <c r="AY350" s="20" t="s">
        <v>158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82</v>
      </c>
      <c r="BK350" s="220">
        <f>ROUND(I350*H350,2)</f>
        <v>0</v>
      </c>
      <c r="BL350" s="20" t="s">
        <v>165</v>
      </c>
      <c r="BM350" s="219" t="s">
        <v>3534</v>
      </c>
    </row>
    <row r="351" s="2" customFormat="1">
      <c r="A351" s="41"/>
      <c r="B351" s="42"/>
      <c r="C351" s="43"/>
      <c r="D351" s="221" t="s">
        <v>167</v>
      </c>
      <c r="E351" s="43"/>
      <c r="F351" s="222" t="s">
        <v>3533</v>
      </c>
      <c r="G351" s="43"/>
      <c r="H351" s="43"/>
      <c r="I351" s="223"/>
      <c r="J351" s="43"/>
      <c r="K351" s="43"/>
      <c r="L351" s="47"/>
      <c r="M351" s="224"/>
      <c r="N351" s="225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167</v>
      </c>
      <c r="AU351" s="20" t="s">
        <v>82</v>
      </c>
    </row>
    <row r="352" s="2" customFormat="1" ht="16.5" customHeight="1">
      <c r="A352" s="41"/>
      <c r="B352" s="42"/>
      <c r="C352" s="208" t="s">
        <v>1284</v>
      </c>
      <c r="D352" s="208" t="s">
        <v>160</v>
      </c>
      <c r="E352" s="209" t="s">
        <v>3535</v>
      </c>
      <c r="F352" s="210" t="s">
        <v>3536</v>
      </c>
      <c r="G352" s="211" t="s">
        <v>2665</v>
      </c>
      <c r="H352" s="212">
        <v>6</v>
      </c>
      <c r="I352" s="213"/>
      <c r="J352" s="214">
        <f>ROUND(I352*H352,2)</f>
        <v>0</v>
      </c>
      <c r="K352" s="210" t="s">
        <v>247</v>
      </c>
      <c r="L352" s="47"/>
      <c r="M352" s="215" t="s">
        <v>19</v>
      </c>
      <c r="N352" s="216" t="s">
        <v>45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165</v>
      </c>
      <c r="AT352" s="219" t="s">
        <v>160</v>
      </c>
      <c r="AU352" s="219" t="s">
        <v>82</v>
      </c>
      <c r="AY352" s="20" t="s">
        <v>158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82</v>
      </c>
      <c r="BK352" s="220">
        <f>ROUND(I352*H352,2)</f>
        <v>0</v>
      </c>
      <c r="BL352" s="20" t="s">
        <v>165</v>
      </c>
      <c r="BM352" s="219" t="s">
        <v>3537</v>
      </c>
    </row>
    <row r="353" s="2" customFormat="1">
      <c r="A353" s="41"/>
      <c r="B353" s="42"/>
      <c r="C353" s="43"/>
      <c r="D353" s="221" t="s">
        <v>167</v>
      </c>
      <c r="E353" s="43"/>
      <c r="F353" s="222" t="s">
        <v>3536</v>
      </c>
      <c r="G353" s="43"/>
      <c r="H353" s="43"/>
      <c r="I353" s="223"/>
      <c r="J353" s="43"/>
      <c r="K353" s="43"/>
      <c r="L353" s="47"/>
      <c r="M353" s="224"/>
      <c r="N353" s="225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167</v>
      </c>
      <c r="AU353" s="20" t="s">
        <v>82</v>
      </c>
    </row>
    <row r="354" s="2" customFormat="1" ht="16.5" customHeight="1">
      <c r="A354" s="41"/>
      <c r="B354" s="42"/>
      <c r="C354" s="208" t="s">
        <v>1290</v>
      </c>
      <c r="D354" s="208" t="s">
        <v>160</v>
      </c>
      <c r="E354" s="209" t="s">
        <v>3538</v>
      </c>
      <c r="F354" s="210" t="s">
        <v>3539</v>
      </c>
      <c r="G354" s="211" t="s">
        <v>2665</v>
      </c>
      <c r="H354" s="212">
        <v>8</v>
      </c>
      <c r="I354" s="213"/>
      <c r="J354" s="214">
        <f>ROUND(I354*H354,2)</f>
        <v>0</v>
      </c>
      <c r="K354" s="210" t="s">
        <v>247</v>
      </c>
      <c r="L354" s="47"/>
      <c r="M354" s="215" t="s">
        <v>19</v>
      </c>
      <c r="N354" s="216" t="s">
        <v>45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165</v>
      </c>
      <c r="AT354" s="219" t="s">
        <v>160</v>
      </c>
      <c r="AU354" s="219" t="s">
        <v>82</v>
      </c>
      <c r="AY354" s="20" t="s">
        <v>158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82</v>
      </c>
      <c r="BK354" s="220">
        <f>ROUND(I354*H354,2)</f>
        <v>0</v>
      </c>
      <c r="BL354" s="20" t="s">
        <v>165</v>
      </c>
      <c r="BM354" s="219" t="s">
        <v>3540</v>
      </c>
    </row>
    <row r="355" s="2" customFormat="1">
      <c r="A355" s="41"/>
      <c r="B355" s="42"/>
      <c r="C355" s="43"/>
      <c r="D355" s="221" t="s">
        <v>167</v>
      </c>
      <c r="E355" s="43"/>
      <c r="F355" s="222" t="s">
        <v>3539</v>
      </c>
      <c r="G355" s="43"/>
      <c r="H355" s="43"/>
      <c r="I355" s="223"/>
      <c r="J355" s="43"/>
      <c r="K355" s="43"/>
      <c r="L355" s="47"/>
      <c r="M355" s="224"/>
      <c r="N355" s="22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167</v>
      </c>
      <c r="AU355" s="20" t="s">
        <v>82</v>
      </c>
    </row>
    <row r="356" s="2" customFormat="1" ht="16.5" customHeight="1">
      <c r="A356" s="41"/>
      <c r="B356" s="42"/>
      <c r="C356" s="208" t="s">
        <v>1297</v>
      </c>
      <c r="D356" s="208" t="s">
        <v>160</v>
      </c>
      <c r="E356" s="209" t="s">
        <v>3541</v>
      </c>
      <c r="F356" s="210" t="s">
        <v>3542</v>
      </c>
      <c r="G356" s="211" t="s">
        <v>2665</v>
      </c>
      <c r="H356" s="212">
        <v>24</v>
      </c>
      <c r="I356" s="213"/>
      <c r="J356" s="214">
        <f>ROUND(I356*H356,2)</f>
        <v>0</v>
      </c>
      <c r="K356" s="210" t="s">
        <v>247</v>
      </c>
      <c r="L356" s="47"/>
      <c r="M356" s="215" t="s">
        <v>19</v>
      </c>
      <c r="N356" s="216" t="s">
        <v>45</v>
      </c>
      <c r="O356" s="87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9" t="s">
        <v>165</v>
      </c>
      <c r="AT356" s="219" t="s">
        <v>160</v>
      </c>
      <c r="AU356" s="219" t="s">
        <v>82</v>
      </c>
      <c r="AY356" s="20" t="s">
        <v>158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82</v>
      </c>
      <c r="BK356" s="220">
        <f>ROUND(I356*H356,2)</f>
        <v>0</v>
      </c>
      <c r="BL356" s="20" t="s">
        <v>165</v>
      </c>
      <c r="BM356" s="219" t="s">
        <v>3543</v>
      </c>
    </row>
    <row r="357" s="2" customFormat="1">
      <c r="A357" s="41"/>
      <c r="B357" s="42"/>
      <c r="C357" s="43"/>
      <c r="D357" s="221" t="s">
        <v>167</v>
      </c>
      <c r="E357" s="43"/>
      <c r="F357" s="222" t="s">
        <v>3542</v>
      </c>
      <c r="G357" s="43"/>
      <c r="H357" s="43"/>
      <c r="I357" s="223"/>
      <c r="J357" s="43"/>
      <c r="K357" s="43"/>
      <c r="L357" s="47"/>
      <c r="M357" s="224"/>
      <c r="N357" s="225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167</v>
      </c>
      <c r="AU357" s="20" t="s">
        <v>82</v>
      </c>
    </row>
    <row r="358" s="12" customFormat="1" ht="25.92" customHeight="1">
      <c r="A358" s="12"/>
      <c r="B358" s="192"/>
      <c r="C358" s="193"/>
      <c r="D358" s="194" t="s">
        <v>73</v>
      </c>
      <c r="E358" s="195" t="s">
        <v>3544</v>
      </c>
      <c r="F358" s="195" t="s">
        <v>3545</v>
      </c>
      <c r="G358" s="193"/>
      <c r="H358" s="193"/>
      <c r="I358" s="196"/>
      <c r="J358" s="197">
        <f>BK358</f>
        <v>0</v>
      </c>
      <c r="K358" s="193"/>
      <c r="L358" s="198"/>
      <c r="M358" s="199"/>
      <c r="N358" s="200"/>
      <c r="O358" s="200"/>
      <c r="P358" s="201">
        <f>SUM(P359:P372)</f>
        <v>0</v>
      </c>
      <c r="Q358" s="200"/>
      <c r="R358" s="201">
        <f>SUM(R359:R372)</f>
        <v>0</v>
      </c>
      <c r="S358" s="200"/>
      <c r="T358" s="202">
        <f>SUM(T359:T372)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3" t="s">
        <v>165</v>
      </c>
      <c r="AT358" s="204" t="s">
        <v>73</v>
      </c>
      <c r="AU358" s="204" t="s">
        <v>74</v>
      </c>
      <c r="AY358" s="203" t="s">
        <v>158</v>
      </c>
      <c r="BK358" s="205">
        <f>SUM(BK359:BK372)</f>
        <v>0</v>
      </c>
    </row>
    <row r="359" s="2" customFormat="1" ht="16.5" customHeight="1">
      <c r="A359" s="41"/>
      <c r="B359" s="42"/>
      <c r="C359" s="208" t="s">
        <v>1306</v>
      </c>
      <c r="D359" s="208" t="s">
        <v>160</v>
      </c>
      <c r="E359" s="209" t="s">
        <v>3546</v>
      </c>
      <c r="F359" s="210" t="s">
        <v>3547</v>
      </c>
      <c r="G359" s="211" t="s">
        <v>2665</v>
      </c>
      <c r="H359" s="212">
        <v>12</v>
      </c>
      <c r="I359" s="213"/>
      <c r="J359" s="214">
        <f>ROUND(I359*H359,2)</f>
        <v>0</v>
      </c>
      <c r="K359" s="210" t="s">
        <v>247</v>
      </c>
      <c r="L359" s="47"/>
      <c r="M359" s="215" t="s">
        <v>19</v>
      </c>
      <c r="N359" s="216" t="s">
        <v>45</v>
      </c>
      <c r="O359" s="87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9" t="s">
        <v>165</v>
      </c>
      <c r="AT359" s="219" t="s">
        <v>160</v>
      </c>
      <c r="AU359" s="219" t="s">
        <v>82</v>
      </c>
      <c r="AY359" s="20" t="s">
        <v>158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82</v>
      </c>
      <c r="BK359" s="220">
        <f>ROUND(I359*H359,2)</f>
        <v>0</v>
      </c>
      <c r="BL359" s="20" t="s">
        <v>165</v>
      </c>
      <c r="BM359" s="219" t="s">
        <v>3548</v>
      </c>
    </row>
    <row r="360" s="2" customFormat="1">
      <c r="A360" s="41"/>
      <c r="B360" s="42"/>
      <c r="C360" s="43"/>
      <c r="D360" s="221" t="s">
        <v>167</v>
      </c>
      <c r="E360" s="43"/>
      <c r="F360" s="222" t="s">
        <v>3547</v>
      </c>
      <c r="G360" s="43"/>
      <c r="H360" s="43"/>
      <c r="I360" s="223"/>
      <c r="J360" s="43"/>
      <c r="K360" s="43"/>
      <c r="L360" s="47"/>
      <c r="M360" s="224"/>
      <c r="N360" s="225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167</v>
      </c>
      <c r="AU360" s="20" t="s">
        <v>82</v>
      </c>
    </row>
    <row r="361" s="2" customFormat="1" ht="16.5" customHeight="1">
      <c r="A361" s="41"/>
      <c r="B361" s="42"/>
      <c r="C361" s="208" t="s">
        <v>1311</v>
      </c>
      <c r="D361" s="208" t="s">
        <v>160</v>
      </c>
      <c r="E361" s="209" t="s">
        <v>3549</v>
      </c>
      <c r="F361" s="210" t="s">
        <v>3550</v>
      </c>
      <c r="G361" s="211" t="s">
        <v>2665</v>
      </c>
      <c r="H361" s="212">
        <v>8</v>
      </c>
      <c r="I361" s="213"/>
      <c r="J361" s="214">
        <f>ROUND(I361*H361,2)</f>
        <v>0</v>
      </c>
      <c r="K361" s="210" t="s">
        <v>247</v>
      </c>
      <c r="L361" s="47"/>
      <c r="M361" s="215" t="s">
        <v>19</v>
      </c>
      <c r="N361" s="216" t="s">
        <v>45</v>
      </c>
      <c r="O361" s="87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9" t="s">
        <v>165</v>
      </c>
      <c r="AT361" s="219" t="s">
        <v>160</v>
      </c>
      <c r="AU361" s="219" t="s">
        <v>82</v>
      </c>
      <c r="AY361" s="20" t="s">
        <v>158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82</v>
      </c>
      <c r="BK361" s="220">
        <f>ROUND(I361*H361,2)</f>
        <v>0</v>
      </c>
      <c r="BL361" s="20" t="s">
        <v>165</v>
      </c>
      <c r="BM361" s="219" t="s">
        <v>3551</v>
      </c>
    </row>
    <row r="362" s="2" customFormat="1">
      <c r="A362" s="41"/>
      <c r="B362" s="42"/>
      <c r="C362" s="43"/>
      <c r="D362" s="221" t="s">
        <v>167</v>
      </c>
      <c r="E362" s="43"/>
      <c r="F362" s="222" t="s">
        <v>3550</v>
      </c>
      <c r="G362" s="43"/>
      <c r="H362" s="43"/>
      <c r="I362" s="223"/>
      <c r="J362" s="43"/>
      <c r="K362" s="43"/>
      <c r="L362" s="47"/>
      <c r="M362" s="224"/>
      <c r="N362" s="225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167</v>
      </c>
      <c r="AU362" s="20" t="s">
        <v>82</v>
      </c>
    </row>
    <row r="363" s="2" customFormat="1" ht="16.5" customHeight="1">
      <c r="A363" s="41"/>
      <c r="B363" s="42"/>
      <c r="C363" s="208" t="s">
        <v>1316</v>
      </c>
      <c r="D363" s="208" t="s">
        <v>160</v>
      </c>
      <c r="E363" s="209" t="s">
        <v>3552</v>
      </c>
      <c r="F363" s="210" t="s">
        <v>3553</v>
      </c>
      <c r="G363" s="211" t="s">
        <v>2665</v>
      </c>
      <c r="H363" s="212">
        <v>24</v>
      </c>
      <c r="I363" s="213"/>
      <c r="J363" s="214">
        <f>ROUND(I363*H363,2)</f>
        <v>0</v>
      </c>
      <c r="K363" s="210" t="s">
        <v>247</v>
      </c>
      <c r="L363" s="47"/>
      <c r="M363" s="215" t="s">
        <v>19</v>
      </c>
      <c r="N363" s="216" t="s">
        <v>45</v>
      </c>
      <c r="O363" s="87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9" t="s">
        <v>165</v>
      </c>
      <c r="AT363" s="219" t="s">
        <v>160</v>
      </c>
      <c r="AU363" s="219" t="s">
        <v>82</v>
      </c>
      <c r="AY363" s="20" t="s">
        <v>158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82</v>
      </c>
      <c r="BK363" s="220">
        <f>ROUND(I363*H363,2)</f>
        <v>0</v>
      </c>
      <c r="BL363" s="20" t="s">
        <v>165</v>
      </c>
      <c r="BM363" s="219" t="s">
        <v>3554</v>
      </c>
    </row>
    <row r="364" s="2" customFormat="1">
      <c r="A364" s="41"/>
      <c r="B364" s="42"/>
      <c r="C364" s="43"/>
      <c r="D364" s="221" t="s">
        <v>167</v>
      </c>
      <c r="E364" s="43"/>
      <c r="F364" s="222" t="s">
        <v>3553</v>
      </c>
      <c r="G364" s="43"/>
      <c r="H364" s="43"/>
      <c r="I364" s="223"/>
      <c r="J364" s="43"/>
      <c r="K364" s="43"/>
      <c r="L364" s="47"/>
      <c r="M364" s="224"/>
      <c r="N364" s="225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167</v>
      </c>
      <c r="AU364" s="20" t="s">
        <v>82</v>
      </c>
    </row>
    <row r="365" s="2" customFormat="1" ht="16.5" customHeight="1">
      <c r="A365" s="41"/>
      <c r="B365" s="42"/>
      <c r="C365" s="208" t="s">
        <v>1323</v>
      </c>
      <c r="D365" s="208" t="s">
        <v>160</v>
      </c>
      <c r="E365" s="209" t="s">
        <v>3555</v>
      </c>
      <c r="F365" s="210" t="s">
        <v>3556</v>
      </c>
      <c r="G365" s="211" t="s">
        <v>2665</v>
      </c>
      <c r="H365" s="212">
        <v>4</v>
      </c>
      <c r="I365" s="213"/>
      <c r="J365" s="214">
        <f>ROUND(I365*H365,2)</f>
        <v>0</v>
      </c>
      <c r="K365" s="210" t="s">
        <v>247</v>
      </c>
      <c r="L365" s="47"/>
      <c r="M365" s="215" t="s">
        <v>19</v>
      </c>
      <c r="N365" s="216" t="s">
        <v>45</v>
      </c>
      <c r="O365" s="87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9" t="s">
        <v>165</v>
      </c>
      <c r="AT365" s="219" t="s">
        <v>160</v>
      </c>
      <c r="AU365" s="219" t="s">
        <v>82</v>
      </c>
      <c r="AY365" s="20" t="s">
        <v>158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82</v>
      </c>
      <c r="BK365" s="220">
        <f>ROUND(I365*H365,2)</f>
        <v>0</v>
      </c>
      <c r="BL365" s="20" t="s">
        <v>165</v>
      </c>
      <c r="BM365" s="219" t="s">
        <v>3557</v>
      </c>
    </row>
    <row r="366" s="2" customFormat="1">
      <c r="A366" s="41"/>
      <c r="B366" s="42"/>
      <c r="C366" s="43"/>
      <c r="D366" s="221" t="s">
        <v>167</v>
      </c>
      <c r="E366" s="43"/>
      <c r="F366" s="222" t="s">
        <v>3556</v>
      </c>
      <c r="G366" s="43"/>
      <c r="H366" s="43"/>
      <c r="I366" s="223"/>
      <c r="J366" s="43"/>
      <c r="K366" s="43"/>
      <c r="L366" s="47"/>
      <c r="M366" s="224"/>
      <c r="N366" s="225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167</v>
      </c>
      <c r="AU366" s="20" t="s">
        <v>82</v>
      </c>
    </row>
    <row r="367" s="2" customFormat="1" ht="16.5" customHeight="1">
      <c r="A367" s="41"/>
      <c r="B367" s="42"/>
      <c r="C367" s="208" t="s">
        <v>1326</v>
      </c>
      <c r="D367" s="208" t="s">
        <v>160</v>
      </c>
      <c r="E367" s="209" t="s">
        <v>3558</v>
      </c>
      <c r="F367" s="210" t="s">
        <v>3559</v>
      </c>
      <c r="G367" s="211" t="s">
        <v>2665</v>
      </c>
      <c r="H367" s="212">
        <v>24</v>
      </c>
      <c r="I367" s="213"/>
      <c r="J367" s="214">
        <f>ROUND(I367*H367,2)</f>
        <v>0</v>
      </c>
      <c r="K367" s="210" t="s">
        <v>247</v>
      </c>
      <c r="L367" s="47"/>
      <c r="M367" s="215" t="s">
        <v>19</v>
      </c>
      <c r="N367" s="216" t="s">
        <v>45</v>
      </c>
      <c r="O367" s="87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165</v>
      </c>
      <c r="AT367" s="219" t="s">
        <v>160</v>
      </c>
      <c r="AU367" s="219" t="s">
        <v>82</v>
      </c>
      <c r="AY367" s="20" t="s">
        <v>158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82</v>
      </c>
      <c r="BK367" s="220">
        <f>ROUND(I367*H367,2)</f>
        <v>0</v>
      </c>
      <c r="BL367" s="20" t="s">
        <v>165</v>
      </c>
      <c r="BM367" s="219" t="s">
        <v>3560</v>
      </c>
    </row>
    <row r="368" s="2" customFormat="1">
      <c r="A368" s="41"/>
      <c r="B368" s="42"/>
      <c r="C368" s="43"/>
      <c r="D368" s="221" t="s">
        <v>167</v>
      </c>
      <c r="E368" s="43"/>
      <c r="F368" s="222" t="s">
        <v>3559</v>
      </c>
      <c r="G368" s="43"/>
      <c r="H368" s="43"/>
      <c r="I368" s="223"/>
      <c r="J368" s="43"/>
      <c r="K368" s="43"/>
      <c r="L368" s="47"/>
      <c r="M368" s="224"/>
      <c r="N368" s="22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167</v>
      </c>
      <c r="AU368" s="20" t="s">
        <v>82</v>
      </c>
    </row>
    <row r="369" s="2" customFormat="1" ht="16.5" customHeight="1">
      <c r="A369" s="41"/>
      <c r="B369" s="42"/>
      <c r="C369" s="208" t="s">
        <v>1332</v>
      </c>
      <c r="D369" s="208" t="s">
        <v>160</v>
      </c>
      <c r="E369" s="209" t="s">
        <v>3561</v>
      </c>
      <c r="F369" s="210" t="s">
        <v>3562</v>
      </c>
      <c r="G369" s="211" t="s">
        <v>2665</v>
      </c>
      <c r="H369" s="212">
        <v>4</v>
      </c>
      <c r="I369" s="213"/>
      <c r="J369" s="214">
        <f>ROUND(I369*H369,2)</f>
        <v>0</v>
      </c>
      <c r="K369" s="210" t="s">
        <v>247</v>
      </c>
      <c r="L369" s="47"/>
      <c r="M369" s="215" t="s">
        <v>19</v>
      </c>
      <c r="N369" s="216" t="s">
        <v>45</v>
      </c>
      <c r="O369" s="87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9" t="s">
        <v>165</v>
      </c>
      <c r="AT369" s="219" t="s">
        <v>160</v>
      </c>
      <c r="AU369" s="219" t="s">
        <v>82</v>
      </c>
      <c r="AY369" s="20" t="s">
        <v>158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82</v>
      </c>
      <c r="BK369" s="220">
        <f>ROUND(I369*H369,2)</f>
        <v>0</v>
      </c>
      <c r="BL369" s="20" t="s">
        <v>165</v>
      </c>
      <c r="BM369" s="219" t="s">
        <v>3563</v>
      </c>
    </row>
    <row r="370" s="2" customFormat="1">
      <c r="A370" s="41"/>
      <c r="B370" s="42"/>
      <c r="C370" s="43"/>
      <c r="D370" s="221" t="s">
        <v>167</v>
      </c>
      <c r="E370" s="43"/>
      <c r="F370" s="222" t="s">
        <v>3562</v>
      </c>
      <c r="G370" s="43"/>
      <c r="H370" s="43"/>
      <c r="I370" s="223"/>
      <c r="J370" s="43"/>
      <c r="K370" s="43"/>
      <c r="L370" s="47"/>
      <c r="M370" s="224"/>
      <c r="N370" s="225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167</v>
      </c>
      <c r="AU370" s="20" t="s">
        <v>82</v>
      </c>
    </row>
    <row r="371" s="2" customFormat="1" ht="16.5" customHeight="1">
      <c r="A371" s="41"/>
      <c r="B371" s="42"/>
      <c r="C371" s="208" t="s">
        <v>1337</v>
      </c>
      <c r="D371" s="208" t="s">
        <v>160</v>
      </c>
      <c r="E371" s="209" t="s">
        <v>3564</v>
      </c>
      <c r="F371" s="210" t="s">
        <v>3565</v>
      </c>
      <c r="G371" s="211" t="s">
        <v>1692</v>
      </c>
      <c r="H371" s="212">
        <v>1</v>
      </c>
      <c r="I371" s="213"/>
      <c r="J371" s="214">
        <f>ROUND(I371*H371,2)</f>
        <v>0</v>
      </c>
      <c r="K371" s="210" t="s">
        <v>247</v>
      </c>
      <c r="L371" s="47"/>
      <c r="M371" s="215" t="s">
        <v>19</v>
      </c>
      <c r="N371" s="216" t="s">
        <v>45</v>
      </c>
      <c r="O371" s="87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9" t="s">
        <v>165</v>
      </c>
      <c r="AT371" s="219" t="s">
        <v>160</v>
      </c>
      <c r="AU371" s="219" t="s">
        <v>82</v>
      </c>
      <c r="AY371" s="20" t="s">
        <v>158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82</v>
      </c>
      <c r="BK371" s="220">
        <f>ROUND(I371*H371,2)</f>
        <v>0</v>
      </c>
      <c r="BL371" s="20" t="s">
        <v>165</v>
      </c>
      <c r="BM371" s="219" t="s">
        <v>3566</v>
      </c>
    </row>
    <row r="372" s="2" customFormat="1">
      <c r="A372" s="41"/>
      <c r="B372" s="42"/>
      <c r="C372" s="43"/>
      <c r="D372" s="221" t="s">
        <v>167</v>
      </c>
      <c r="E372" s="43"/>
      <c r="F372" s="222" t="s">
        <v>3565</v>
      </c>
      <c r="G372" s="43"/>
      <c r="H372" s="43"/>
      <c r="I372" s="223"/>
      <c r="J372" s="43"/>
      <c r="K372" s="43"/>
      <c r="L372" s="47"/>
      <c r="M372" s="285"/>
      <c r="N372" s="286"/>
      <c r="O372" s="287"/>
      <c r="P372" s="287"/>
      <c r="Q372" s="287"/>
      <c r="R372" s="287"/>
      <c r="S372" s="287"/>
      <c r="T372" s="2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167</v>
      </c>
      <c r="AU372" s="20" t="s">
        <v>82</v>
      </c>
    </row>
    <row r="373" s="2" customFormat="1" ht="6.96" customHeight="1">
      <c r="A373" s="41"/>
      <c r="B373" s="62"/>
      <c r="C373" s="63"/>
      <c r="D373" s="63"/>
      <c r="E373" s="63"/>
      <c r="F373" s="63"/>
      <c r="G373" s="63"/>
      <c r="H373" s="63"/>
      <c r="I373" s="63"/>
      <c r="J373" s="63"/>
      <c r="K373" s="63"/>
      <c r="L373" s="47"/>
      <c r="M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</row>
  </sheetData>
  <sheetProtection sheet="1" autoFilter="0" formatColumns="0" formatRows="0" objects="1" scenarios="1" spinCount="100000" saltValue="1QiIVL5rAd4PrbGYdqcM4e6RTn7Mu2cbkexQexP+B3B+Div85fhh/ALt3bkYbg3sen60+lc2Alx73xt5X8Aq4Q==" hashValue="xEVr8m1UiSWk9zTMbA9J4zRAUCe5jeX7P2gu8ZHtQhqrqpwvUFoa6sjvJcrpUb6TjI56kGR7ejPdLWxtwMFNVA==" algorithmName="SHA-512" password="A9D1"/>
  <autoFilter ref="C87:K37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Stavební úpravy v suterénu objektu č.21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3567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13. 3. 2024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33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ROUND((SUM(BE86:BE610)),  2)</f>
        <v>0</v>
      </c>
      <c r="G33" s="41"/>
      <c r="H33" s="41"/>
      <c r="I33" s="152">
        <v>0.20999999999999999</v>
      </c>
      <c r="J33" s="151">
        <f>ROUND(((SUM(BE86:BE610))*I33),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ROUND((SUM(BF86:BF610)),  2)</f>
        <v>0</v>
      </c>
      <c r="G34" s="41"/>
      <c r="H34" s="41"/>
      <c r="I34" s="152">
        <v>0.14999999999999999</v>
      </c>
      <c r="J34" s="151">
        <f>ROUND(((SUM(BF86:BF610))*I34),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ROUND((SUM(BG86:BG610)),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ROUND((SUM(BH86:BH610)),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ROUND((SUM(BI86:BI610)),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Stavební úpravy v suterénu objektu č.21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Elektro - slaboproud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 č.1864/57, k.ú. 782271 Vinařice u Kladna</v>
      </c>
      <c r="G52" s="43"/>
      <c r="H52" s="43"/>
      <c r="I52" s="35" t="s">
        <v>23</v>
      </c>
      <c r="J52" s="75" t="str">
        <f>IF(J12="","",J12)</f>
        <v>13. 3. 2024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Sládečkovo vlastivědné muzeum v Kladně, p.o.</v>
      </c>
      <c r="G54" s="43"/>
      <c r="H54" s="43"/>
      <c r="I54" s="35" t="s">
        <v>32</v>
      </c>
      <c r="J54" s="39" t="str">
        <f>E21</f>
        <v xml:space="preserve">ing. arch. Petr Pašek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118</v>
      </c>
    </row>
    <row r="60" s="9" customFormat="1" ht="24.96" customHeight="1">
      <c r="A60" s="9"/>
      <c r="B60" s="169"/>
      <c r="C60" s="170"/>
      <c r="D60" s="171" t="s">
        <v>3568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3569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3570</v>
      </c>
      <c r="E62" s="178"/>
      <c r="F62" s="178"/>
      <c r="G62" s="178"/>
      <c r="H62" s="178"/>
      <c r="I62" s="178"/>
      <c r="J62" s="179">
        <f>J232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3571</v>
      </c>
      <c r="E63" s="178"/>
      <c r="F63" s="178"/>
      <c r="G63" s="178"/>
      <c r="H63" s="178"/>
      <c r="I63" s="178"/>
      <c r="J63" s="179">
        <f>J356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3572</v>
      </c>
      <c r="E64" s="178"/>
      <c r="F64" s="178"/>
      <c r="G64" s="178"/>
      <c r="H64" s="178"/>
      <c r="I64" s="178"/>
      <c r="J64" s="179">
        <f>J424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3573</v>
      </c>
      <c r="E65" s="178"/>
      <c r="F65" s="178"/>
      <c r="G65" s="178"/>
      <c r="H65" s="178"/>
      <c r="I65" s="178"/>
      <c r="J65" s="179">
        <f>J535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3137</v>
      </c>
      <c r="E66" s="172"/>
      <c r="F66" s="172"/>
      <c r="G66" s="172"/>
      <c r="H66" s="172"/>
      <c r="I66" s="172"/>
      <c r="J66" s="173">
        <f>J592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143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Stavební úpravy v suterénu objektu č.21</v>
      </c>
      <c r="F76" s="35"/>
      <c r="G76" s="35"/>
      <c r="H76" s="35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113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Elektro - slaboproud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parc. č.1864/57, k.ú. 782271 Vinařice u Kladna</v>
      </c>
      <c r="G80" s="43"/>
      <c r="H80" s="43"/>
      <c r="I80" s="35" t="s">
        <v>23</v>
      </c>
      <c r="J80" s="75" t="str">
        <f>IF(J12="","",J12)</f>
        <v>13. 3. 2024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Sládečkovo vlastivědné muzeum v Kladně, p.o.</v>
      </c>
      <c r="G82" s="43"/>
      <c r="H82" s="43"/>
      <c r="I82" s="35" t="s">
        <v>32</v>
      </c>
      <c r="J82" s="39" t="str">
        <f>E21</f>
        <v xml:space="preserve">ing. arch. Petr Pašek 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 xml:space="preserve"> 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144</v>
      </c>
      <c r="D85" s="184" t="s">
        <v>59</v>
      </c>
      <c r="E85" s="184" t="s">
        <v>55</v>
      </c>
      <c r="F85" s="184" t="s">
        <v>56</v>
      </c>
      <c r="G85" s="184" t="s">
        <v>145</v>
      </c>
      <c r="H85" s="184" t="s">
        <v>146</v>
      </c>
      <c r="I85" s="184" t="s">
        <v>147</v>
      </c>
      <c r="J85" s="184" t="s">
        <v>117</v>
      </c>
      <c r="K85" s="185" t="s">
        <v>148</v>
      </c>
      <c r="L85" s="186"/>
      <c r="M85" s="95" t="s">
        <v>19</v>
      </c>
      <c r="N85" s="96" t="s">
        <v>44</v>
      </c>
      <c r="O85" s="96" t="s">
        <v>149</v>
      </c>
      <c r="P85" s="96" t="s">
        <v>150</v>
      </c>
      <c r="Q85" s="96" t="s">
        <v>151</v>
      </c>
      <c r="R85" s="96" t="s">
        <v>152</v>
      </c>
      <c r="S85" s="96" t="s">
        <v>153</v>
      </c>
      <c r="T85" s="97" t="s">
        <v>154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155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P87+P592</f>
        <v>0</v>
      </c>
      <c r="Q86" s="99"/>
      <c r="R86" s="189">
        <f>R87+R592</f>
        <v>0.00074800000000000008</v>
      </c>
      <c r="S86" s="99"/>
      <c r="T86" s="190">
        <f>T87+T592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118</v>
      </c>
      <c r="BK86" s="191">
        <f>BK87+BK592</f>
        <v>0</v>
      </c>
    </row>
    <row r="87" s="12" customFormat="1" ht="25.92" customHeight="1">
      <c r="A87" s="12"/>
      <c r="B87" s="192"/>
      <c r="C87" s="193"/>
      <c r="D87" s="194" t="s">
        <v>73</v>
      </c>
      <c r="E87" s="195" t="s">
        <v>3574</v>
      </c>
      <c r="F87" s="195" t="s">
        <v>3575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P88+P232+P356+P424+P535</f>
        <v>0</v>
      </c>
      <c r="Q87" s="200"/>
      <c r="R87" s="201">
        <f>R88+R232+R356+R424+R535</f>
        <v>0</v>
      </c>
      <c r="S87" s="200"/>
      <c r="T87" s="202">
        <f>T88+T232+T356+T424+T535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84</v>
      </c>
      <c r="AT87" s="204" t="s">
        <v>73</v>
      </c>
      <c r="AU87" s="204" t="s">
        <v>74</v>
      </c>
      <c r="AY87" s="203" t="s">
        <v>158</v>
      </c>
      <c r="BK87" s="205">
        <f>BK88+BK232+BK356+BK424+BK535</f>
        <v>0</v>
      </c>
    </row>
    <row r="88" s="12" customFormat="1" ht="22.8" customHeight="1">
      <c r="A88" s="12"/>
      <c r="B88" s="192"/>
      <c r="C88" s="193"/>
      <c r="D88" s="194" t="s">
        <v>73</v>
      </c>
      <c r="E88" s="206" t="s">
        <v>3576</v>
      </c>
      <c r="F88" s="206" t="s">
        <v>3577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SUM(P89:P231)</f>
        <v>0</v>
      </c>
      <c r="Q88" s="200"/>
      <c r="R88" s="201">
        <f>SUM(R89:R231)</f>
        <v>0</v>
      </c>
      <c r="S88" s="200"/>
      <c r="T88" s="202">
        <f>SUM(T89:T231)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84</v>
      </c>
      <c r="AT88" s="204" t="s">
        <v>73</v>
      </c>
      <c r="AU88" s="204" t="s">
        <v>82</v>
      </c>
      <c r="AY88" s="203" t="s">
        <v>158</v>
      </c>
      <c r="BK88" s="205">
        <f>SUM(BK89:BK231)</f>
        <v>0</v>
      </c>
    </row>
    <row r="89" s="2" customFormat="1" ht="16.5" customHeight="1">
      <c r="A89" s="41"/>
      <c r="B89" s="42"/>
      <c r="C89" s="208" t="s">
        <v>82</v>
      </c>
      <c r="D89" s="208" t="s">
        <v>160</v>
      </c>
      <c r="E89" s="209" t="s">
        <v>3578</v>
      </c>
      <c r="F89" s="210" t="s">
        <v>3579</v>
      </c>
      <c r="G89" s="211" t="s">
        <v>3094</v>
      </c>
      <c r="H89" s="212">
        <v>1</v>
      </c>
      <c r="I89" s="213"/>
      <c r="J89" s="214">
        <f>ROUND(I89*H89,2)</f>
        <v>0</v>
      </c>
      <c r="K89" s="210" t="s">
        <v>164</v>
      </c>
      <c r="L89" s="47"/>
      <c r="M89" s="215" t="s">
        <v>19</v>
      </c>
      <c r="N89" s="216" t="s">
        <v>45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165</v>
      </c>
      <c r="AT89" s="219" t="s">
        <v>160</v>
      </c>
      <c r="AU89" s="219" t="s">
        <v>84</v>
      </c>
      <c r="AY89" s="20" t="s">
        <v>158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82</v>
      </c>
      <c r="BK89" s="220">
        <f>ROUND(I89*H89,2)</f>
        <v>0</v>
      </c>
      <c r="BL89" s="20" t="s">
        <v>165</v>
      </c>
      <c r="BM89" s="219" t="s">
        <v>3580</v>
      </c>
    </row>
    <row r="90" s="2" customFormat="1">
      <c r="A90" s="41"/>
      <c r="B90" s="42"/>
      <c r="C90" s="43"/>
      <c r="D90" s="221" t="s">
        <v>167</v>
      </c>
      <c r="E90" s="43"/>
      <c r="F90" s="222" t="s">
        <v>3579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167</v>
      </c>
      <c r="AU90" s="20" t="s">
        <v>84</v>
      </c>
    </row>
    <row r="91" s="2" customFormat="1">
      <c r="A91" s="41"/>
      <c r="B91" s="42"/>
      <c r="C91" s="43"/>
      <c r="D91" s="226" t="s">
        <v>168</v>
      </c>
      <c r="E91" s="43"/>
      <c r="F91" s="227" t="s">
        <v>3581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84</v>
      </c>
    </row>
    <row r="92" s="2" customFormat="1" ht="16.5" customHeight="1">
      <c r="A92" s="41"/>
      <c r="B92" s="42"/>
      <c r="C92" s="272" t="s">
        <v>84</v>
      </c>
      <c r="D92" s="272" t="s">
        <v>244</v>
      </c>
      <c r="E92" s="273" t="s">
        <v>3582</v>
      </c>
      <c r="F92" s="274" t="s">
        <v>3583</v>
      </c>
      <c r="G92" s="275" t="s">
        <v>3094</v>
      </c>
      <c r="H92" s="276">
        <v>1</v>
      </c>
      <c r="I92" s="277"/>
      <c r="J92" s="278">
        <f>ROUND(I92*H92,2)</f>
        <v>0</v>
      </c>
      <c r="K92" s="274" t="s">
        <v>247</v>
      </c>
      <c r="L92" s="279"/>
      <c r="M92" s="280" t="s">
        <v>19</v>
      </c>
      <c r="N92" s="281" t="s">
        <v>45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228</v>
      </c>
      <c r="AT92" s="219" t="s">
        <v>244</v>
      </c>
      <c r="AU92" s="219" t="s">
        <v>84</v>
      </c>
      <c r="AY92" s="20" t="s">
        <v>158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82</v>
      </c>
      <c r="BK92" s="220">
        <f>ROUND(I92*H92,2)</f>
        <v>0</v>
      </c>
      <c r="BL92" s="20" t="s">
        <v>165</v>
      </c>
      <c r="BM92" s="219" t="s">
        <v>3584</v>
      </c>
    </row>
    <row r="93" s="2" customFormat="1">
      <c r="A93" s="41"/>
      <c r="B93" s="42"/>
      <c r="C93" s="43"/>
      <c r="D93" s="221" t="s">
        <v>167</v>
      </c>
      <c r="E93" s="43"/>
      <c r="F93" s="222" t="s">
        <v>3583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167</v>
      </c>
      <c r="AU93" s="20" t="s">
        <v>84</v>
      </c>
    </row>
    <row r="94" s="2" customFormat="1" ht="16.5" customHeight="1">
      <c r="A94" s="41"/>
      <c r="B94" s="42"/>
      <c r="C94" s="208" t="s">
        <v>188</v>
      </c>
      <c r="D94" s="208" t="s">
        <v>160</v>
      </c>
      <c r="E94" s="209" t="s">
        <v>3585</v>
      </c>
      <c r="F94" s="210" t="s">
        <v>3586</v>
      </c>
      <c r="G94" s="211" t="s">
        <v>3094</v>
      </c>
      <c r="H94" s="212">
        <v>2</v>
      </c>
      <c r="I94" s="213"/>
      <c r="J94" s="214">
        <f>ROUND(I94*H94,2)</f>
        <v>0</v>
      </c>
      <c r="K94" s="210" t="s">
        <v>164</v>
      </c>
      <c r="L94" s="47"/>
      <c r="M94" s="215" t="s">
        <v>19</v>
      </c>
      <c r="N94" s="216" t="s">
        <v>45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165</v>
      </c>
      <c r="AT94" s="219" t="s">
        <v>160</v>
      </c>
      <c r="AU94" s="219" t="s">
        <v>84</v>
      </c>
      <c r="AY94" s="20" t="s">
        <v>158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82</v>
      </c>
      <c r="BK94" s="220">
        <f>ROUND(I94*H94,2)</f>
        <v>0</v>
      </c>
      <c r="BL94" s="20" t="s">
        <v>165</v>
      </c>
      <c r="BM94" s="219" t="s">
        <v>3587</v>
      </c>
    </row>
    <row r="95" s="2" customFormat="1">
      <c r="A95" s="41"/>
      <c r="B95" s="42"/>
      <c r="C95" s="43"/>
      <c r="D95" s="221" t="s">
        <v>167</v>
      </c>
      <c r="E95" s="43"/>
      <c r="F95" s="222" t="s">
        <v>3586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167</v>
      </c>
      <c r="AU95" s="20" t="s">
        <v>84</v>
      </c>
    </row>
    <row r="96" s="2" customFormat="1">
      <c r="A96" s="41"/>
      <c r="B96" s="42"/>
      <c r="C96" s="43"/>
      <c r="D96" s="226" t="s">
        <v>168</v>
      </c>
      <c r="E96" s="43"/>
      <c r="F96" s="227" t="s">
        <v>3588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168</v>
      </c>
      <c r="AU96" s="20" t="s">
        <v>84</v>
      </c>
    </row>
    <row r="97" s="2" customFormat="1" ht="33" customHeight="1">
      <c r="A97" s="41"/>
      <c r="B97" s="42"/>
      <c r="C97" s="272" t="s">
        <v>165</v>
      </c>
      <c r="D97" s="272" t="s">
        <v>244</v>
      </c>
      <c r="E97" s="273" t="s">
        <v>3589</v>
      </c>
      <c r="F97" s="274" t="s">
        <v>3590</v>
      </c>
      <c r="G97" s="275" t="s">
        <v>3094</v>
      </c>
      <c r="H97" s="276">
        <v>2</v>
      </c>
      <c r="I97" s="277"/>
      <c r="J97" s="278">
        <f>ROUND(I97*H97,2)</f>
        <v>0</v>
      </c>
      <c r="K97" s="274" t="s">
        <v>247</v>
      </c>
      <c r="L97" s="279"/>
      <c r="M97" s="280" t="s">
        <v>19</v>
      </c>
      <c r="N97" s="281" t="s">
        <v>45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228</v>
      </c>
      <c r="AT97" s="219" t="s">
        <v>244</v>
      </c>
      <c r="AU97" s="219" t="s">
        <v>84</v>
      </c>
      <c r="AY97" s="20" t="s">
        <v>158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82</v>
      </c>
      <c r="BK97" s="220">
        <f>ROUND(I97*H97,2)</f>
        <v>0</v>
      </c>
      <c r="BL97" s="20" t="s">
        <v>165</v>
      </c>
      <c r="BM97" s="219" t="s">
        <v>3591</v>
      </c>
    </row>
    <row r="98" s="2" customFormat="1">
      <c r="A98" s="41"/>
      <c r="B98" s="42"/>
      <c r="C98" s="43"/>
      <c r="D98" s="221" t="s">
        <v>167</v>
      </c>
      <c r="E98" s="43"/>
      <c r="F98" s="222" t="s">
        <v>3590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167</v>
      </c>
      <c r="AU98" s="20" t="s">
        <v>84</v>
      </c>
    </row>
    <row r="99" s="2" customFormat="1" ht="16.5" customHeight="1">
      <c r="A99" s="41"/>
      <c r="B99" s="42"/>
      <c r="C99" s="208" t="s">
        <v>208</v>
      </c>
      <c r="D99" s="208" t="s">
        <v>160</v>
      </c>
      <c r="E99" s="209" t="s">
        <v>3592</v>
      </c>
      <c r="F99" s="210" t="s">
        <v>3593</v>
      </c>
      <c r="G99" s="211" t="s">
        <v>3094</v>
      </c>
      <c r="H99" s="212">
        <v>2</v>
      </c>
      <c r="I99" s="213"/>
      <c r="J99" s="214">
        <f>ROUND(I99*H99,2)</f>
        <v>0</v>
      </c>
      <c r="K99" s="210" t="s">
        <v>164</v>
      </c>
      <c r="L99" s="47"/>
      <c r="M99" s="215" t="s">
        <v>19</v>
      </c>
      <c r="N99" s="216" t="s">
        <v>45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165</v>
      </c>
      <c r="AT99" s="219" t="s">
        <v>160</v>
      </c>
      <c r="AU99" s="219" t="s">
        <v>84</v>
      </c>
      <c r="AY99" s="20" t="s">
        <v>158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82</v>
      </c>
      <c r="BK99" s="220">
        <f>ROUND(I99*H99,2)</f>
        <v>0</v>
      </c>
      <c r="BL99" s="20" t="s">
        <v>165</v>
      </c>
      <c r="BM99" s="219" t="s">
        <v>3594</v>
      </c>
    </row>
    <row r="100" s="2" customFormat="1">
      <c r="A100" s="41"/>
      <c r="B100" s="42"/>
      <c r="C100" s="43"/>
      <c r="D100" s="221" t="s">
        <v>167</v>
      </c>
      <c r="E100" s="43"/>
      <c r="F100" s="222" t="s">
        <v>3593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167</v>
      </c>
      <c r="AU100" s="20" t="s">
        <v>84</v>
      </c>
    </row>
    <row r="101" s="2" customFormat="1">
      <c r="A101" s="41"/>
      <c r="B101" s="42"/>
      <c r="C101" s="43"/>
      <c r="D101" s="226" t="s">
        <v>168</v>
      </c>
      <c r="E101" s="43"/>
      <c r="F101" s="227" t="s">
        <v>3595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84</v>
      </c>
    </row>
    <row r="102" s="2" customFormat="1" ht="16.5" customHeight="1">
      <c r="A102" s="41"/>
      <c r="B102" s="42"/>
      <c r="C102" s="272" t="s">
        <v>216</v>
      </c>
      <c r="D102" s="272" t="s">
        <v>244</v>
      </c>
      <c r="E102" s="273" t="s">
        <v>3596</v>
      </c>
      <c r="F102" s="274" t="s">
        <v>3597</v>
      </c>
      <c r="G102" s="275" t="s">
        <v>3094</v>
      </c>
      <c r="H102" s="276">
        <v>2</v>
      </c>
      <c r="I102" s="277"/>
      <c r="J102" s="278">
        <f>ROUND(I102*H102,2)</f>
        <v>0</v>
      </c>
      <c r="K102" s="274" t="s">
        <v>247</v>
      </c>
      <c r="L102" s="279"/>
      <c r="M102" s="280" t="s">
        <v>19</v>
      </c>
      <c r="N102" s="281" t="s">
        <v>45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228</v>
      </c>
      <c r="AT102" s="219" t="s">
        <v>244</v>
      </c>
      <c r="AU102" s="219" t="s">
        <v>84</v>
      </c>
      <c r="AY102" s="20" t="s">
        <v>158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82</v>
      </c>
      <c r="BK102" s="220">
        <f>ROUND(I102*H102,2)</f>
        <v>0</v>
      </c>
      <c r="BL102" s="20" t="s">
        <v>165</v>
      </c>
      <c r="BM102" s="219" t="s">
        <v>3598</v>
      </c>
    </row>
    <row r="103" s="2" customFormat="1">
      <c r="A103" s="41"/>
      <c r="B103" s="42"/>
      <c r="C103" s="43"/>
      <c r="D103" s="221" t="s">
        <v>167</v>
      </c>
      <c r="E103" s="43"/>
      <c r="F103" s="222" t="s">
        <v>3597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167</v>
      </c>
      <c r="AU103" s="20" t="s">
        <v>84</v>
      </c>
    </row>
    <row r="104" s="2" customFormat="1" ht="16.5" customHeight="1">
      <c r="A104" s="41"/>
      <c r="B104" s="42"/>
      <c r="C104" s="208" t="s">
        <v>221</v>
      </c>
      <c r="D104" s="208" t="s">
        <v>160</v>
      </c>
      <c r="E104" s="209" t="s">
        <v>3599</v>
      </c>
      <c r="F104" s="210" t="s">
        <v>3600</v>
      </c>
      <c r="G104" s="211" t="s">
        <v>3094</v>
      </c>
      <c r="H104" s="212">
        <v>5</v>
      </c>
      <c r="I104" s="213"/>
      <c r="J104" s="214">
        <f>ROUND(I104*H104,2)</f>
        <v>0</v>
      </c>
      <c r="K104" s="210" t="s">
        <v>164</v>
      </c>
      <c r="L104" s="47"/>
      <c r="M104" s="215" t="s">
        <v>19</v>
      </c>
      <c r="N104" s="216" t="s">
        <v>45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165</v>
      </c>
      <c r="AT104" s="219" t="s">
        <v>160</v>
      </c>
      <c r="AU104" s="219" t="s">
        <v>84</v>
      </c>
      <c r="AY104" s="20" t="s">
        <v>158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82</v>
      </c>
      <c r="BK104" s="220">
        <f>ROUND(I104*H104,2)</f>
        <v>0</v>
      </c>
      <c r="BL104" s="20" t="s">
        <v>165</v>
      </c>
      <c r="BM104" s="219" t="s">
        <v>3601</v>
      </c>
    </row>
    <row r="105" s="2" customFormat="1">
      <c r="A105" s="41"/>
      <c r="B105" s="42"/>
      <c r="C105" s="43"/>
      <c r="D105" s="221" t="s">
        <v>167</v>
      </c>
      <c r="E105" s="43"/>
      <c r="F105" s="222" t="s">
        <v>3600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167</v>
      </c>
      <c r="AU105" s="20" t="s">
        <v>84</v>
      </c>
    </row>
    <row r="106" s="2" customFormat="1">
      <c r="A106" s="41"/>
      <c r="B106" s="42"/>
      <c r="C106" s="43"/>
      <c r="D106" s="226" t="s">
        <v>168</v>
      </c>
      <c r="E106" s="43"/>
      <c r="F106" s="227" t="s">
        <v>3602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168</v>
      </c>
      <c r="AU106" s="20" t="s">
        <v>84</v>
      </c>
    </row>
    <row r="107" s="2" customFormat="1" ht="16.5" customHeight="1">
      <c r="A107" s="41"/>
      <c r="B107" s="42"/>
      <c r="C107" s="272" t="s">
        <v>228</v>
      </c>
      <c r="D107" s="272" t="s">
        <v>244</v>
      </c>
      <c r="E107" s="273" t="s">
        <v>3603</v>
      </c>
      <c r="F107" s="274" t="s">
        <v>3604</v>
      </c>
      <c r="G107" s="275" t="s">
        <v>3094</v>
      </c>
      <c r="H107" s="276">
        <v>5</v>
      </c>
      <c r="I107" s="277"/>
      <c r="J107" s="278">
        <f>ROUND(I107*H107,2)</f>
        <v>0</v>
      </c>
      <c r="K107" s="274" t="s">
        <v>247</v>
      </c>
      <c r="L107" s="279"/>
      <c r="M107" s="280" t="s">
        <v>19</v>
      </c>
      <c r="N107" s="281" t="s">
        <v>45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228</v>
      </c>
      <c r="AT107" s="219" t="s">
        <v>244</v>
      </c>
      <c r="AU107" s="219" t="s">
        <v>84</v>
      </c>
      <c r="AY107" s="20" t="s">
        <v>158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82</v>
      </c>
      <c r="BK107" s="220">
        <f>ROUND(I107*H107,2)</f>
        <v>0</v>
      </c>
      <c r="BL107" s="20" t="s">
        <v>165</v>
      </c>
      <c r="BM107" s="219" t="s">
        <v>3605</v>
      </c>
    </row>
    <row r="108" s="2" customFormat="1">
      <c r="A108" s="41"/>
      <c r="B108" s="42"/>
      <c r="C108" s="43"/>
      <c r="D108" s="221" t="s">
        <v>167</v>
      </c>
      <c r="E108" s="43"/>
      <c r="F108" s="222" t="s">
        <v>3604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167</v>
      </c>
      <c r="AU108" s="20" t="s">
        <v>84</v>
      </c>
    </row>
    <row r="109" s="2" customFormat="1" ht="16.5" customHeight="1">
      <c r="A109" s="41"/>
      <c r="B109" s="42"/>
      <c r="C109" s="208" t="s">
        <v>233</v>
      </c>
      <c r="D109" s="208" t="s">
        <v>160</v>
      </c>
      <c r="E109" s="209" t="s">
        <v>3606</v>
      </c>
      <c r="F109" s="210" t="s">
        <v>3607</v>
      </c>
      <c r="G109" s="211" t="s">
        <v>3094</v>
      </c>
      <c r="H109" s="212">
        <v>4</v>
      </c>
      <c r="I109" s="213"/>
      <c r="J109" s="214">
        <f>ROUND(I109*H109,2)</f>
        <v>0</v>
      </c>
      <c r="K109" s="210" t="s">
        <v>164</v>
      </c>
      <c r="L109" s="47"/>
      <c r="M109" s="215" t="s">
        <v>19</v>
      </c>
      <c r="N109" s="216" t="s">
        <v>45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165</v>
      </c>
      <c r="AT109" s="219" t="s">
        <v>160</v>
      </c>
      <c r="AU109" s="219" t="s">
        <v>84</v>
      </c>
      <c r="AY109" s="20" t="s">
        <v>158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82</v>
      </c>
      <c r="BK109" s="220">
        <f>ROUND(I109*H109,2)</f>
        <v>0</v>
      </c>
      <c r="BL109" s="20" t="s">
        <v>165</v>
      </c>
      <c r="BM109" s="219" t="s">
        <v>3608</v>
      </c>
    </row>
    <row r="110" s="2" customFormat="1">
      <c r="A110" s="41"/>
      <c r="B110" s="42"/>
      <c r="C110" s="43"/>
      <c r="D110" s="221" t="s">
        <v>167</v>
      </c>
      <c r="E110" s="43"/>
      <c r="F110" s="222" t="s">
        <v>3607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167</v>
      </c>
      <c r="AU110" s="20" t="s">
        <v>84</v>
      </c>
    </row>
    <row r="111" s="2" customFormat="1">
      <c r="A111" s="41"/>
      <c r="B111" s="42"/>
      <c r="C111" s="43"/>
      <c r="D111" s="226" t="s">
        <v>168</v>
      </c>
      <c r="E111" s="43"/>
      <c r="F111" s="227" t="s">
        <v>3609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84</v>
      </c>
    </row>
    <row r="112" s="2" customFormat="1" ht="37.8" customHeight="1">
      <c r="A112" s="41"/>
      <c r="B112" s="42"/>
      <c r="C112" s="272" t="s">
        <v>243</v>
      </c>
      <c r="D112" s="272" t="s">
        <v>244</v>
      </c>
      <c r="E112" s="273" t="s">
        <v>3610</v>
      </c>
      <c r="F112" s="274" t="s">
        <v>3611</v>
      </c>
      <c r="G112" s="275" t="s">
        <v>3094</v>
      </c>
      <c r="H112" s="276">
        <v>4</v>
      </c>
      <c r="I112" s="277"/>
      <c r="J112" s="278">
        <f>ROUND(I112*H112,2)</f>
        <v>0</v>
      </c>
      <c r="K112" s="274" t="s">
        <v>247</v>
      </c>
      <c r="L112" s="279"/>
      <c r="M112" s="280" t="s">
        <v>19</v>
      </c>
      <c r="N112" s="281" t="s">
        <v>45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228</v>
      </c>
      <c r="AT112" s="219" t="s">
        <v>244</v>
      </c>
      <c r="AU112" s="219" t="s">
        <v>84</v>
      </c>
      <c r="AY112" s="20" t="s">
        <v>158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82</v>
      </c>
      <c r="BK112" s="220">
        <f>ROUND(I112*H112,2)</f>
        <v>0</v>
      </c>
      <c r="BL112" s="20" t="s">
        <v>165</v>
      </c>
      <c r="BM112" s="219" t="s">
        <v>3612</v>
      </c>
    </row>
    <row r="113" s="2" customFormat="1">
      <c r="A113" s="41"/>
      <c r="B113" s="42"/>
      <c r="C113" s="43"/>
      <c r="D113" s="221" t="s">
        <v>167</v>
      </c>
      <c r="E113" s="43"/>
      <c r="F113" s="222" t="s">
        <v>3613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167</v>
      </c>
      <c r="AU113" s="20" t="s">
        <v>84</v>
      </c>
    </row>
    <row r="114" s="2" customFormat="1" ht="16.5" customHeight="1">
      <c r="A114" s="41"/>
      <c r="B114" s="42"/>
      <c r="C114" s="208" t="s">
        <v>250</v>
      </c>
      <c r="D114" s="208" t="s">
        <v>160</v>
      </c>
      <c r="E114" s="209" t="s">
        <v>3614</v>
      </c>
      <c r="F114" s="210" t="s">
        <v>3615</v>
      </c>
      <c r="G114" s="211" t="s">
        <v>3094</v>
      </c>
      <c r="H114" s="212">
        <v>7</v>
      </c>
      <c r="I114" s="213"/>
      <c r="J114" s="214">
        <f>ROUND(I114*H114,2)</f>
        <v>0</v>
      </c>
      <c r="K114" s="210" t="s">
        <v>164</v>
      </c>
      <c r="L114" s="47"/>
      <c r="M114" s="215" t="s">
        <v>19</v>
      </c>
      <c r="N114" s="216" t="s">
        <v>45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165</v>
      </c>
      <c r="AT114" s="219" t="s">
        <v>160</v>
      </c>
      <c r="AU114" s="219" t="s">
        <v>84</v>
      </c>
      <c r="AY114" s="20" t="s">
        <v>158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82</v>
      </c>
      <c r="BK114" s="220">
        <f>ROUND(I114*H114,2)</f>
        <v>0</v>
      </c>
      <c r="BL114" s="20" t="s">
        <v>165</v>
      </c>
      <c r="BM114" s="219" t="s">
        <v>3616</v>
      </c>
    </row>
    <row r="115" s="2" customFormat="1">
      <c r="A115" s="41"/>
      <c r="B115" s="42"/>
      <c r="C115" s="43"/>
      <c r="D115" s="221" t="s">
        <v>167</v>
      </c>
      <c r="E115" s="43"/>
      <c r="F115" s="222" t="s">
        <v>3615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167</v>
      </c>
      <c r="AU115" s="20" t="s">
        <v>84</v>
      </c>
    </row>
    <row r="116" s="2" customFormat="1">
      <c r="A116" s="41"/>
      <c r="B116" s="42"/>
      <c r="C116" s="43"/>
      <c r="D116" s="226" t="s">
        <v>168</v>
      </c>
      <c r="E116" s="43"/>
      <c r="F116" s="227" t="s">
        <v>3617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168</v>
      </c>
      <c r="AU116" s="20" t="s">
        <v>84</v>
      </c>
    </row>
    <row r="117" s="2" customFormat="1" ht="37.8" customHeight="1">
      <c r="A117" s="41"/>
      <c r="B117" s="42"/>
      <c r="C117" s="272" t="s">
        <v>267</v>
      </c>
      <c r="D117" s="272" t="s">
        <v>244</v>
      </c>
      <c r="E117" s="273" t="s">
        <v>3618</v>
      </c>
      <c r="F117" s="274" t="s">
        <v>3619</v>
      </c>
      <c r="G117" s="275" t="s">
        <v>3094</v>
      </c>
      <c r="H117" s="276">
        <v>7</v>
      </c>
      <c r="I117" s="277"/>
      <c r="J117" s="278">
        <f>ROUND(I117*H117,2)</f>
        <v>0</v>
      </c>
      <c r="K117" s="274" t="s">
        <v>247</v>
      </c>
      <c r="L117" s="279"/>
      <c r="M117" s="280" t="s">
        <v>19</v>
      </c>
      <c r="N117" s="281" t="s">
        <v>45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228</v>
      </c>
      <c r="AT117" s="219" t="s">
        <v>244</v>
      </c>
      <c r="AU117" s="219" t="s">
        <v>84</v>
      </c>
      <c r="AY117" s="20" t="s">
        <v>158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82</v>
      </c>
      <c r="BK117" s="220">
        <f>ROUND(I117*H117,2)</f>
        <v>0</v>
      </c>
      <c r="BL117" s="20" t="s">
        <v>165</v>
      </c>
      <c r="BM117" s="219" t="s">
        <v>3620</v>
      </c>
    </row>
    <row r="118" s="2" customFormat="1">
      <c r="A118" s="41"/>
      <c r="B118" s="42"/>
      <c r="C118" s="43"/>
      <c r="D118" s="221" t="s">
        <v>167</v>
      </c>
      <c r="E118" s="43"/>
      <c r="F118" s="222" t="s">
        <v>3621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167</v>
      </c>
      <c r="AU118" s="20" t="s">
        <v>84</v>
      </c>
    </row>
    <row r="119" s="2" customFormat="1" ht="16.5" customHeight="1">
      <c r="A119" s="41"/>
      <c r="B119" s="42"/>
      <c r="C119" s="208" t="s">
        <v>271</v>
      </c>
      <c r="D119" s="208" t="s">
        <v>160</v>
      </c>
      <c r="E119" s="209" t="s">
        <v>3622</v>
      </c>
      <c r="F119" s="210" t="s">
        <v>3623</v>
      </c>
      <c r="G119" s="211" t="s">
        <v>3094</v>
      </c>
      <c r="H119" s="212">
        <v>7</v>
      </c>
      <c r="I119" s="213"/>
      <c r="J119" s="214">
        <f>ROUND(I119*H119,2)</f>
        <v>0</v>
      </c>
      <c r="K119" s="210" t="s">
        <v>164</v>
      </c>
      <c r="L119" s="47"/>
      <c r="M119" s="215" t="s">
        <v>19</v>
      </c>
      <c r="N119" s="216" t="s">
        <v>45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165</v>
      </c>
      <c r="AT119" s="219" t="s">
        <v>160</v>
      </c>
      <c r="AU119" s="219" t="s">
        <v>84</v>
      </c>
      <c r="AY119" s="20" t="s">
        <v>158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82</v>
      </c>
      <c r="BK119" s="220">
        <f>ROUND(I119*H119,2)</f>
        <v>0</v>
      </c>
      <c r="BL119" s="20" t="s">
        <v>165</v>
      </c>
      <c r="BM119" s="219" t="s">
        <v>3624</v>
      </c>
    </row>
    <row r="120" s="2" customFormat="1">
      <c r="A120" s="41"/>
      <c r="B120" s="42"/>
      <c r="C120" s="43"/>
      <c r="D120" s="221" t="s">
        <v>167</v>
      </c>
      <c r="E120" s="43"/>
      <c r="F120" s="222" t="s">
        <v>3623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167</v>
      </c>
      <c r="AU120" s="20" t="s">
        <v>84</v>
      </c>
    </row>
    <row r="121" s="2" customFormat="1">
      <c r="A121" s="41"/>
      <c r="B121" s="42"/>
      <c r="C121" s="43"/>
      <c r="D121" s="226" t="s">
        <v>168</v>
      </c>
      <c r="E121" s="43"/>
      <c r="F121" s="227" t="s">
        <v>3625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84</v>
      </c>
    </row>
    <row r="122" s="2" customFormat="1" ht="24.15" customHeight="1">
      <c r="A122" s="41"/>
      <c r="B122" s="42"/>
      <c r="C122" s="272" t="s">
        <v>278</v>
      </c>
      <c r="D122" s="272" t="s">
        <v>244</v>
      </c>
      <c r="E122" s="273" t="s">
        <v>3626</v>
      </c>
      <c r="F122" s="274" t="s">
        <v>3627</v>
      </c>
      <c r="G122" s="275" t="s">
        <v>3094</v>
      </c>
      <c r="H122" s="276">
        <v>7</v>
      </c>
      <c r="I122" s="277"/>
      <c r="J122" s="278">
        <f>ROUND(I122*H122,2)</f>
        <v>0</v>
      </c>
      <c r="K122" s="274" t="s">
        <v>247</v>
      </c>
      <c r="L122" s="279"/>
      <c r="M122" s="280" t="s">
        <v>19</v>
      </c>
      <c r="N122" s="281" t="s">
        <v>45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228</v>
      </c>
      <c r="AT122" s="219" t="s">
        <v>244</v>
      </c>
      <c r="AU122" s="219" t="s">
        <v>84</v>
      </c>
      <c r="AY122" s="20" t="s">
        <v>158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82</v>
      </c>
      <c r="BK122" s="220">
        <f>ROUND(I122*H122,2)</f>
        <v>0</v>
      </c>
      <c r="BL122" s="20" t="s">
        <v>165</v>
      </c>
      <c r="BM122" s="219" t="s">
        <v>3628</v>
      </c>
    </row>
    <row r="123" s="2" customFormat="1">
      <c r="A123" s="41"/>
      <c r="B123" s="42"/>
      <c r="C123" s="43"/>
      <c r="D123" s="221" t="s">
        <v>167</v>
      </c>
      <c r="E123" s="43"/>
      <c r="F123" s="222" t="s">
        <v>3627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167</v>
      </c>
      <c r="AU123" s="20" t="s">
        <v>84</v>
      </c>
    </row>
    <row r="124" s="2" customFormat="1" ht="16.5" customHeight="1">
      <c r="A124" s="41"/>
      <c r="B124" s="42"/>
      <c r="C124" s="272" t="s">
        <v>8</v>
      </c>
      <c r="D124" s="272" t="s">
        <v>244</v>
      </c>
      <c r="E124" s="273" t="s">
        <v>3629</v>
      </c>
      <c r="F124" s="274" t="s">
        <v>3630</v>
      </c>
      <c r="G124" s="275" t="s">
        <v>3094</v>
      </c>
      <c r="H124" s="276">
        <v>7</v>
      </c>
      <c r="I124" s="277"/>
      <c r="J124" s="278">
        <f>ROUND(I124*H124,2)</f>
        <v>0</v>
      </c>
      <c r="K124" s="274" t="s">
        <v>247</v>
      </c>
      <c r="L124" s="279"/>
      <c r="M124" s="280" t="s">
        <v>19</v>
      </c>
      <c r="N124" s="281" t="s">
        <v>45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228</v>
      </c>
      <c r="AT124" s="219" t="s">
        <v>244</v>
      </c>
      <c r="AU124" s="219" t="s">
        <v>84</v>
      </c>
      <c r="AY124" s="20" t="s">
        <v>158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82</v>
      </c>
      <c r="BK124" s="220">
        <f>ROUND(I124*H124,2)</f>
        <v>0</v>
      </c>
      <c r="BL124" s="20" t="s">
        <v>165</v>
      </c>
      <c r="BM124" s="219" t="s">
        <v>3631</v>
      </c>
    </row>
    <row r="125" s="2" customFormat="1">
      <c r="A125" s="41"/>
      <c r="B125" s="42"/>
      <c r="C125" s="43"/>
      <c r="D125" s="221" t="s">
        <v>167</v>
      </c>
      <c r="E125" s="43"/>
      <c r="F125" s="222" t="s">
        <v>3630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167</v>
      </c>
      <c r="AU125" s="20" t="s">
        <v>84</v>
      </c>
    </row>
    <row r="126" s="2" customFormat="1" ht="16.5" customHeight="1">
      <c r="A126" s="41"/>
      <c r="B126" s="42"/>
      <c r="C126" s="272" t="s">
        <v>290</v>
      </c>
      <c r="D126" s="272" t="s">
        <v>244</v>
      </c>
      <c r="E126" s="273" t="s">
        <v>3632</v>
      </c>
      <c r="F126" s="274" t="s">
        <v>3633</v>
      </c>
      <c r="G126" s="275" t="s">
        <v>3094</v>
      </c>
      <c r="H126" s="276">
        <v>7</v>
      </c>
      <c r="I126" s="277"/>
      <c r="J126" s="278">
        <f>ROUND(I126*H126,2)</f>
        <v>0</v>
      </c>
      <c r="K126" s="274" t="s">
        <v>247</v>
      </c>
      <c r="L126" s="279"/>
      <c r="M126" s="280" t="s">
        <v>19</v>
      </c>
      <c r="N126" s="281" t="s">
        <v>45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228</v>
      </c>
      <c r="AT126" s="219" t="s">
        <v>244</v>
      </c>
      <c r="AU126" s="219" t="s">
        <v>84</v>
      </c>
      <c r="AY126" s="20" t="s">
        <v>158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82</v>
      </c>
      <c r="BK126" s="220">
        <f>ROUND(I126*H126,2)</f>
        <v>0</v>
      </c>
      <c r="BL126" s="20" t="s">
        <v>165</v>
      </c>
      <c r="BM126" s="219" t="s">
        <v>3634</v>
      </c>
    </row>
    <row r="127" s="2" customFormat="1">
      <c r="A127" s="41"/>
      <c r="B127" s="42"/>
      <c r="C127" s="43"/>
      <c r="D127" s="221" t="s">
        <v>167</v>
      </c>
      <c r="E127" s="43"/>
      <c r="F127" s="222" t="s">
        <v>3633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167</v>
      </c>
      <c r="AU127" s="20" t="s">
        <v>84</v>
      </c>
    </row>
    <row r="128" s="2" customFormat="1" ht="16.5" customHeight="1">
      <c r="A128" s="41"/>
      <c r="B128" s="42"/>
      <c r="C128" s="272" t="s">
        <v>295</v>
      </c>
      <c r="D128" s="272" t="s">
        <v>244</v>
      </c>
      <c r="E128" s="273" t="s">
        <v>3635</v>
      </c>
      <c r="F128" s="274" t="s">
        <v>3636</v>
      </c>
      <c r="G128" s="275" t="s">
        <v>3094</v>
      </c>
      <c r="H128" s="276">
        <v>7</v>
      </c>
      <c r="I128" s="277"/>
      <c r="J128" s="278">
        <f>ROUND(I128*H128,2)</f>
        <v>0</v>
      </c>
      <c r="K128" s="274" t="s">
        <v>247</v>
      </c>
      <c r="L128" s="279"/>
      <c r="M128" s="280" t="s">
        <v>19</v>
      </c>
      <c r="N128" s="281" t="s">
        <v>45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228</v>
      </c>
      <c r="AT128" s="219" t="s">
        <v>244</v>
      </c>
      <c r="AU128" s="219" t="s">
        <v>84</v>
      </c>
      <c r="AY128" s="20" t="s">
        <v>158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82</v>
      </c>
      <c r="BK128" s="220">
        <f>ROUND(I128*H128,2)</f>
        <v>0</v>
      </c>
      <c r="BL128" s="20" t="s">
        <v>165</v>
      </c>
      <c r="BM128" s="219" t="s">
        <v>3637</v>
      </c>
    </row>
    <row r="129" s="2" customFormat="1">
      <c r="A129" s="41"/>
      <c r="B129" s="42"/>
      <c r="C129" s="43"/>
      <c r="D129" s="221" t="s">
        <v>167</v>
      </c>
      <c r="E129" s="43"/>
      <c r="F129" s="222" t="s">
        <v>3636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167</v>
      </c>
      <c r="AU129" s="20" t="s">
        <v>84</v>
      </c>
    </row>
    <row r="130" s="2" customFormat="1" ht="16.5" customHeight="1">
      <c r="A130" s="41"/>
      <c r="B130" s="42"/>
      <c r="C130" s="208" t="s">
        <v>301</v>
      </c>
      <c r="D130" s="208" t="s">
        <v>160</v>
      </c>
      <c r="E130" s="209" t="s">
        <v>3638</v>
      </c>
      <c r="F130" s="210" t="s">
        <v>3639</v>
      </c>
      <c r="G130" s="211" t="s">
        <v>3094</v>
      </c>
      <c r="H130" s="212">
        <v>2</v>
      </c>
      <c r="I130" s="213"/>
      <c r="J130" s="214">
        <f>ROUND(I130*H130,2)</f>
        <v>0</v>
      </c>
      <c r="K130" s="210" t="s">
        <v>164</v>
      </c>
      <c r="L130" s="47"/>
      <c r="M130" s="215" t="s">
        <v>19</v>
      </c>
      <c r="N130" s="216" t="s">
        <v>45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165</v>
      </c>
      <c r="AT130" s="219" t="s">
        <v>160</v>
      </c>
      <c r="AU130" s="219" t="s">
        <v>84</v>
      </c>
      <c r="AY130" s="20" t="s">
        <v>158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82</v>
      </c>
      <c r="BK130" s="220">
        <f>ROUND(I130*H130,2)</f>
        <v>0</v>
      </c>
      <c r="BL130" s="20" t="s">
        <v>165</v>
      </c>
      <c r="BM130" s="219" t="s">
        <v>3640</v>
      </c>
    </row>
    <row r="131" s="2" customFormat="1">
      <c r="A131" s="41"/>
      <c r="B131" s="42"/>
      <c r="C131" s="43"/>
      <c r="D131" s="221" t="s">
        <v>167</v>
      </c>
      <c r="E131" s="43"/>
      <c r="F131" s="222" t="s">
        <v>3639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167</v>
      </c>
      <c r="AU131" s="20" t="s">
        <v>84</v>
      </c>
    </row>
    <row r="132" s="2" customFormat="1">
      <c r="A132" s="41"/>
      <c r="B132" s="42"/>
      <c r="C132" s="43"/>
      <c r="D132" s="226" t="s">
        <v>168</v>
      </c>
      <c r="E132" s="43"/>
      <c r="F132" s="227" t="s">
        <v>3641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84</v>
      </c>
    </row>
    <row r="133" s="2" customFormat="1" ht="21.75" customHeight="1">
      <c r="A133" s="41"/>
      <c r="B133" s="42"/>
      <c r="C133" s="272" t="s">
        <v>307</v>
      </c>
      <c r="D133" s="272" t="s">
        <v>244</v>
      </c>
      <c r="E133" s="273" t="s">
        <v>3642</v>
      </c>
      <c r="F133" s="274" t="s">
        <v>3643</v>
      </c>
      <c r="G133" s="275" t="s">
        <v>3094</v>
      </c>
      <c r="H133" s="276">
        <v>2</v>
      </c>
      <c r="I133" s="277"/>
      <c r="J133" s="278">
        <f>ROUND(I133*H133,2)</f>
        <v>0</v>
      </c>
      <c r="K133" s="274" t="s">
        <v>247</v>
      </c>
      <c r="L133" s="279"/>
      <c r="M133" s="280" t="s">
        <v>19</v>
      </c>
      <c r="N133" s="281" t="s">
        <v>45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228</v>
      </c>
      <c r="AT133" s="219" t="s">
        <v>244</v>
      </c>
      <c r="AU133" s="219" t="s">
        <v>84</v>
      </c>
      <c r="AY133" s="20" t="s">
        <v>158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82</v>
      </c>
      <c r="BK133" s="220">
        <f>ROUND(I133*H133,2)</f>
        <v>0</v>
      </c>
      <c r="BL133" s="20" t="s">
        <v>165</v>
      </c>
      <c r="BM133" s="219" t="s">
        <v>3644</v>
      </c>
    </row>
    <row r="134" s="2" customFormat="1">
      <c r="A134" s="41"/>
      <c r="B134" s="42"/>
      <c r="C134" s="43"/>
      <c r="D134" s="221" t="s">
        <v>167</v>
      </c>
      <c r="E134" s="43"/>
      <c r="F134" s="222" t="s">
        <v>3643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167</v>
      </c>
      <c r="AU134" s="20" t="s">
        <v>84</v>
      </c>
    </row>
    <row r="135" s="2" customFormat="1" ht="16.5" customHeight="1">
      <c r="A135" s="41"/>
      <c r="B135" s="42"/>
      <c r="C135" s="208" t="s">
        <v>313</v>
      </c>
      <c r="D135" s="208" t="s">
        <v>160</v>
      </c>
      <c r="E135" s="209" t="s">
        <v>3645</v>
      </c>
      <c r="F135" s="210" t="s">
        <v>3646</v>
      </c>
      <c r="G135" s="211" t="s">
        <v>3094</v>
      </c>
      <c r="H135" s="212">
        <v>2</v>
      </c>
      <c r="I135" s="213"/>
      <c r="J135" s="214">
        <f>ROUND(I135*H135,2)</f>
        <v>0</v>
      </c>
      <c r="K135" s="210" t="s">
        <v>164</v>
      </c>
      <c r="L135" s="47"/>
      <c r="M135" s="215" t="s">
        <v>19</v>
      </c>
      <c r="N135" s="216" t="s">
        <v>45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165</v>
      </c>
      <c r="AT135" s="219" t="s">
        <v>160</v>
      </c>
      <c r="AU135" s="219" t="s">
        <v>84</v>
      </c>
      <c r="AY135" s="20" t="s">
        <v>158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82</v>
      </c>
      <c r="BK135" s="220">
        <f>ROUND(I135*H135,2)</f>
        <v>0</v>
      </c>
      <c r="BL135" s="20" t="s">
        <v>165</v>
      </c>
      <c r="BM135" s="219" t="s">
        <v>3647</v>
      </c>
    </row>
    <row r="136" s="2" customFormat="1">
      <c r="A136" s="41"/>
      <c r="B136" s="42"/>
      <c r="C136" s="43"/>
      <c r="D136" s="221" t="s">
        <v>167</v>
      </c>
      <c r="E136" s="43"/>
      <c r="F136" s="222" t="s">
        <v>3646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167</v>
      </c>
      <c r="AU136" s="20" t="s">
        <v>84</v>
      </c>
    </row>
    <row r="137" s="2" customFormat="1">
      <c r="A137" s="41"/>
      <c r="B137" s="42"/>
      <c r="C137" s="43"/>
      <c r="D137" s="226" t="s">
        <v>168</v>
      </c>
      <c r="E137" s="43"/>
      <c r="F137" s="227" t="s">
        <v>3648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84</v>
      </c>
    </row>
    <row r="138" s="2" customFormat="1" ht="16.5" customHeight="1">
      <c r="A138" s="41"/>
      <c r="B138" s="42"/>
      <c r="C138" s="272" t="s">
        <v>7</v>
      </c>
      <c r="D138" s="272" t="s">
        <v>244</v>
      </c>
      <c r="E138" s="273" t="s">
        <v>3649</v>
      </c>
      <c r="F138" s="274" t="s">
        <v>3650</v>
      </c>
      <c r="G138" s="275" t="s">
        <v>3094</v>
      </c>
      <c r="H138" s="276">
        <v>2</v>
      </c>
      <c r="I138" s="277"/>
      <c r="J138" s="278">
        <f>ROUND(I138*H138,2)</f>
        <v>0</v>
      </c>
      <c r="K138" s="274" t="s">
        <v>247</v>
      </c>
      <c r="L138" s="279"/>
      <c r="M138" s="280" t="s">
        <v>19</v>
      </c>
      <c r="N138" s="281" t="s">
        <v>45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228</v>
      </c>
      <c r="AT138" s="219" t="s">
        <v>244</v>
      </c>
      <c r="AU138" s="219" t="s">
        <v>84</v>
      </c>
      <c r="AY138" s="20" t="s">
        <v>158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82</v>
      </c>
      <c r="BK138" s="220">
        <f>ROUND(I138*H138,2)</f>
        <v>0</v>
      </c>
      <c r="BL138" s="20" t="s">
        <v>165</v>
      </c>
      <c r="BM138" s="219" t="s">
        <v>3651</v>
      </c>
    </row>
    <row r="139" s="2" customFormat="1">
      <c r="A139" s="41"/>
      <c r="B139" s="42"/>
      <c r="C139" s="43"/>
      <c r="D139" s="221" t="s">
        <v>167</v>
      </c>
      <c r="E139" s="43"/>
      <c r="F139" s="222" t="s">
        <v>3650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167</v>
      </c>
      <c r="AU139" s="20" t="s">
        <v>84</v>
      </c>
    </row>
    <row r="140" s="2" customFormat="1" ht="16.5" customHeight="1">
      <c r="A140" s="41"/>
      <c r="B140" s="42"/>
      <c r="C140" s="208" t="s">
        <v>326</v>
      </c>
      <c r="D140" s="208" t="s">
        <v>160</v>
      </c>
      <c r="E140" s="209" t="s">
        <v>3652</v>
      </c>
      <c r="F140" s="210" t="s">
        <v>3653</v>
      </c>
      <c r="G140" s="211" t="s">
        <v>3094</v>
      </c>
      <c r="H140" s="212">
        <v>1</v>
      </c>
      <c r="I140" s="213"/>
      <c r="J140" s="214">
        <f>ROUND(I140*H140,2)</f>
        <v>0</v>
      </c>
      <c r="K140" s="210" t="s">
        <v>164</v>
      </c>
      <c r="L140" s="47"/>
      <c r="M140" s="215" t="s">
        <v>19</v>
      </c>
      <c r="N140" s="216" t="s">
        <v>45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165</v>
      </c>
      <c r="AT140" s="219" t="s">
        <v>160</v>
      </c>
      <c r="AU140" s="219" t="s">
        <v>84</v>
      </c>
      <c r="AY140" s="20" t="s">
        <v>158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82</v>
      </c>
      <c r="BK140" s="220">
        <f>ROUND(I140*H140,2)</f>
        <v>0</v>
      </c>
      <c r="BL140" s="20" t="s">
        <v>165</v>
      </c>
      <c r="BM140" s="219" t="s">
        <v>3654</v>
      </c>
    </row>
    <row r="141" s="2" customFormat="1">
      <c r="A141" s="41"/>
      <c r="B141" s="42"/>
      <c r="C141" s="43"/>
      <c r="D141" s="221" t="s">
        <v>167</v>
      </c>
      <c r="E141" s="43"/>
      <c r="F141" s="222" t="s">
        <v>3653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167</v>
      </c>
      <c r="AU141" s="20" t="s">
        <v>84</v>
      </c>
    </row>
    <row r="142" s="2" customFormat="1">
      <c r="A142" s="41"/>
      <c r="B142" s="42"/>
      <c r="C142" s="43"/>
      <c r="D142" s="226" t="s">
        <v>168</v>
      </c>
      <c r="E142" s="43"/>
      <c r="F142" s="227" t="s">
        <v>3655</v>
      </c>
      <c r="G142" s="43"/>
      <c r="H142" s="43"/>
      <c r="I142" s="223"/>
      <c r="J142" s="43"/>
      <c r="K142" s="43"/>
      <c r="L142" s="47"/>
      <c r="M142" s="224"/>
      <c r="N142" s="22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84</v>
      </c>
    </row>
    <row r="143" s="2" customFormat="1" ht="16.5" customHeight="1">
      <c r="A143" s="41"/>
      <c r="B143" s="42"/>
      <c r="C143" s="272" t="s">
        <v>335</v>
      </c>
      <c r="D143" s="272" t="s">
        <v>244</v>
      </c>
      <c r="E143" s="273" t="s">
        <v>3656</v>
      </c>
      <c r="F143" s="274" t="s">
        <v>3657</v>
      </c>
      <c r="G143" s="275" t="s">
        <v>3094</v>
      </c>
      <c r="H143" s="276">
        <v>1</v>
      </c>
      <c r="I143" s="277"/>
      <c r="J143" s="278">
        <f>ROUND(I143*H143,2)</f>
        <v>0</v>
      </c>
      <c r="K143" s="274" t="s">
        <v>247</v>
      </c>
      <c r="L143" s="279"/>
      <c r="M143" s="280" t="s">
        <v>19</v>
      </c>
      <c r="N143" s="281" t="s">
        <v>45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228</v>
      </c>
      <c r="AT143" s="219" t="s">
        <v>244</v>
      </c>
      <c r="AU143" s="219" t="s">
        <v>84</v>
      </c>
      <c r="AY143" s="20" t="s">
        <v>158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82</v>
      </c>
      <c r="BK143" s="220">
        <f>ROUND(I143*H143,2)</f>
        <v>0</v>
      </c>
      <c r="BL143" s="20" t="s">
        <v>165</v>
      </c>
      <c r="BM143" s="219" t="s">
        <v>3658</v>
      </c>
    </row>
    <row r="144" s="2" customFormat="1">
      <c r="A144" s="41"/>
      <c r="B144" s="42"/>
      <c r="C144" s="43"/>
      <c r="D144" s="221" t="s">
        <v>167</v>
      </c>
      <c r="E144" s="43"/>
      <c r="F144" s="222" t="s">
        <v>3657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167</v>
      </c>
      <c r="AU144" s="20" t="s">
        <v>84</v>
      </c>
    </row>
    <row r="145" s="2" customFormat="1" ht="16.5" customHeight="1">
      <c r="A145" s="41"/>
      <c r="B145" s="42"/>
      <c r="C145" s="208" t="s">
        <v>344</v>
      </c>
      <c r="D145" s="208" t="s">
        <v>160</v>
      </c>
      <c r="E145" s="209" t="s">
        <v>3659</v>
      </c>
      <c r="F145" s="210" t="s">
        <v>3660</v>
      </c>
      <c r="G145" s="211" t="s">
        <v>3094</v>
      </c>
      <c r="H145" s="212">
        <v>8</v>
      </c>
      <c r="I145" s="213"/>
      <c r="J145" s="214">
        <f>ROUND(I145*H145,2)</f>
        <v>0</v>
      </c>
      <c r="K145" s="210" t="s">
        <v>247</v>
      </c>
      <c r="L145" s="47"/>
      <c r="M145" s="215" t="s">
        <v>19</v>
      </c>
      <c r="N145" s="216" t="s">
        <v>45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165</v>
      </c>
      <c r="AT145" s="219" t="s">
        <v>160</v>
      </c>
      <c r="AU145" s="219" t="s">
        <v>84</v>
      </c>
      <c r="AY145" s="20" t="s">
        <v>158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82</v>
      </c>
      <c r="BK145" s="220">
        <f>ROUND(I145*H145,2)</f>
        <v>0</v>
      </c>
      <c r="BL145" s="20" t="s">
        <v>165</v>
      </c>
      <c r="BM145" s="219" t="s">
        <v>3661</v>
      </c>
    </row>
    <row r="146" s="2" customFormat="1">
      <c r="A146" s="41"/>
      <c r="B146" s="42"/>
      <c r="C146" s="43"/>
      <c r="D146" s="221" t="s">
        <v>167</v>
      </c>
      <c r="E146" s="43"/>
      <c r="F146" s="222" t="s">
        <v>3660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167</v>
      </c>
      <c r="AU146" s="20" t="s">
        <v>84</v>
      </c>
    </row>
    <row r="147" s="2" customFormat="1" ht="16.5" customHeight="1">
      <c r="A147" s="41"/>
      <c r="B147" s="42"/>
      <c r="C147" s="272" t="s">
        <v>353</v>
      </c>
      <c r="D147" s="272" t="s">
        <v>244</v>
      </c>
      <c r="E147" s="273" t="s">
        <v>3662</v>
      </c>
      <c r="F147" s="274" t="s">
        <v>3663</v>
      </c>
      <c r="G147" s="275" t="s">
        <v>3094</v>
      </c>
      <c r="H147" s="276">
        <v>8</v>
      </c>
      <c r="I147" s="277"/>
      <c r="J147" s="278">
        <f>ROUND(I147*H147,2)</f>
        <v>0</v>
      </c>
      <c r="K147" s="274" t="s">
        <v>247</v>
      </c>
      <c r="L147" s="279"/>
      <c r="M147" s="280" t="s">
        <v>19</v>
      </c>
      <c r="N147" s="281" t="s">
        <v>45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228</v>
      </c>
      <c r="AT147" s="219" t="s">
        <v>244</v>
      </c>
      <c r="AU147" s="219" t="s">
        <v>84</v>
      </c>
      <c r="AY147" s="20" t="s">
        <v>158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82</v>
      </c>
      <c r="BK147" s="220">
        <f>ROUND(I147*H147,2)</f>
        <v>0</v>
      </c>
      <c r="BL147" s="20" t="s">
        <v>165</v>
      </c>
      <c r="BM147" s="219" t="s">
        <v>3664</v>
      </c>
    </row>
    <row r="148" s="2" customFormat="1">
      <c r="A148" s="41"/>
      <c r="B148" s="42"/>
      <c r="C148" s="43"/>
      <c r="D148" s="221" t="s">
        <v>167</v>
      </c>
      <c r="E148" s="43"/>
      <c r="F148" s="222" t="s">
        <v>3663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167</v>
      </c>
      <c r="AU148" s="20" t="s">
        <v>84</v>
      </c>
    </row>
    <row r="149" s="2" customFormat="1" ht="16.5" customHeight="1">
      <c r="A149" s="41"/>
      <c r="B149" s="42"/>
      <c r="C149" s="208" t="s">
        <v>357</v>
      </c>
      <c r="D149" s="208" t="s">
        <v>160</v>
      </c>
      <c r="E149" s="209" t="s">
        <v>3665</v>
      </c>
      <c r="F149" s="210" t="s">
        <v>3666</v>
      </c>
      <c r="G149" s="211" t="s">
        <v>3094</v>
      </c>
      <c r="H149" s="212">
        <v>21</v>
      </c>
      <c r="I149" s="213"/>
      <c r="J149" s="214">
        <f>ROUND(I149*H149,2)</f>
        <v>0</v>
      </c>
      <c r="K149" s="210" t="s">
        <v>164</v>
      </c>
      <c r="L149" s="47"/>
      <c r="M149" s="215" t="s">
        <v>19</v>
      </c>
      <c r="N149" s="216" t="s">
        <v>45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165</v>
      </c>
      <c r="AT149" s="219" t="s">
        <v>160</v>
      </c>
      <c r="AU149" s="219" t="s">
        <v>84</v>
      </c>
      <c r="AY149" s="20" t="s">
        <v>158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82</v>
      </c>
      <c r="BK149" s="220">
        <f>ROUND(I149*H149,2)</f>
        <v>0</v>
      </c>
      <c r="BL149" s="20" t="s">
        <v>165</v>
      </c>
      <c r="BM149" s="219" t="s">
        <v>3667</v>
      </c>
    </row>
    <row r="150" s="2" customFormat="1">
      <c r="A150" s="41"/>
      <c r="B150" s="42"/>
      <c r="C150" s="43"/>
      <c r="D150" s="221" t="s">
        <v>167</v>
      </c>
      <c r="E150" s="43"/>
      <c r="F150" s="222" t="s">
        <v>3666</v>
      </c>
      <c r="G150" s="43"/>
      <c r="H150" s="43"/>
      <c r="I150" s="223"/>
      <c r="J150" s="43"/>
      <c r="K150" s="43"/>
      <c r="L150" s="47"/>
      <c r="M150" s="224"/>
      <c r="N150" s="22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167</v>
      </c>
      <c r="AU150" s="20" t="s">
        <v>84</v>
      </c>
    </row>
    <row r="151" s="2" customFormat="1">
      <c r="A151" s="41"/>
      <c r="B151" s="42"/>
      <c r="C151" s="43"/>
      <c r="D151" s="226" t="s">
        <v>168</v>
      </c>
      <c r="E151" s="43"/>
      <c r="F151" s="227" t="s">
        <v>3668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168</v>
      </c>
      <c r="AU151" s="20" t="s">
        <v>84</v>
      </c>
    </row>
    <row r="152" s="2" customFormat="1" ht="24.15" customHeight="1">
      <c r="A152" s="41"/>
      <c r="B152" s="42"/>
      <c r="C152" s="272" t="s">
        <v>366</v>
      </c>
      <c r="D152" s="272" t="s">
        <v>244</v>
      </c>
      <c r="E152" s="273" t="s">
        <v>3669</v>
      </c>
      <c r="F152" s="274" t="s">
        <v>3670</v>
      </c>
      <c r="G152" s="275" t="s">
        <v>3094</v>
      </c>
      <c r="H152" s="276">
        <v>3</v>
      </c>
      <c r="I152" s="277"/>
      <c r="J152" s="278">
        <f>ROUND(I152*H152,2)</f>
        <v>0</v>
      </c>
      <c r="K152" s="274" t="s">
        <v>247</v>
      </c>
      <c r="L152" s="279"/>
      <c r="M152" s="280" t="s">
        <v>19</v>
      </c>
      <c r="N152" s="281" t="s">
        <v>45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228</v>
      </c>
      <c r="AT152" s="219" t="s">
        <v>244</v>
      </c>
      <c r="AU152" s="219" t="s">
        <v>84</v>
      </c>
      <c r="AY152" s="20" t="s">
        <v>158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82</v>
      </c>
      <c r="BK152" s="220">
        <f>ROUND(I152*H152,2)</f>
        <v>0</v>
      </c>
      <c r="BL152" s="20" t="s">
        <v>165</v>
      </c>
      <c r="BM152" s="219" t="s">
        <v>3671</v>
      </c>
    </row>
    <row r="153" s="2" customFormat="1">
      <c r="A153" s="41"/>
      <c r="B153" s="42"/>
      <c r="C153" s="43"/>
      <c r="D153" s="221" t="s">
        <v>167</v>
      </c>
      <c r="E153" s="43"/>
      <c r="F153" s="222" t="s">
        <v>3670</v>
      </c>
      <c r="G153" s="43"/>
      <c r="H153" s="43"/>
      <c r="I153" s="223"/>
      <c r="J153" s="43"/>
      <c r="K153" s="43"/>
      <c r="L153" s="47"/>
      <c r="M153" s="224"/>
      <c r="N153" s="225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167</v>
      </c>
      <c r="AU153" s="20" t="s">
        <v>84</v>
      </c>
    </row>
    <row r="154" s="2" customFormat="1" ht="24.15" customHeight="1">
      <c r="A154" s="41"/>
      <c r="B154" s="42"/>
      <c r="C154" s="272" t="s">
        <v>376</v>
      </c>
      <c r="D154" s="272" t="s">
        <v>244</v>
      </c>
      <c r="E154" s="273" t="s">
        <v>3672</v>
      </c>
      <c r="F154" s="274" t="s">
        <v>3673</v>
      </c>
      <c r="G154" s="275" t="s">
        <v>3094</v>
      </c>
      <c r="H154" s="276">
        <v>15</v>
      </c>
      <c r="I154" s="277"/>
      <c r="J154" s="278">
        <f>ROUND(I154*H154,2)</f>
        <v>0</v>
      </c>
      <c r="K154" s="274" t="s">
        <v>247</v>
      </c>
      <c r="L154" s="279"/>
      <c r="M154" s="280" t="s">
        <v>19</v>
      </c>
      <c r="N154" s="281" t="s">
        <v>45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228</v>
      </c>
      <c r="AT154" s="219" t="s">
        <v>244</v>
      </c>
      <c r="AU154" s="219" t="s">
        <v>84</v>
      </c>
      <c r="AY154" s="20" t="s">
        <v>158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82</v>
      </c>
      <c r="BK154" s="220">
        <f>ROUND(I154*H154,2)</f>
        <v>0</v>
      </c>
      <c r="BL154" s="20" t="s">
        <v>165</v>
      </c>
      <c r="BM154" s="219" t="s">
        <v>3674</v>
      </c>
    </row>
    <row r="155" s="2" customFormat="1">
      <c r="A155" s="41"/>
      <c r="B155" s="42"/>
      <c r="C155" s="43"/>
      <c r="D155" s="221" t="s">
        <v>167</v>
      </c>
      <c r="E155" s="43"/>
      <c r="F155" s="222" t="s">
        <v>3673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167</v>
      </c>
      <c r="AU155" s="20" t="s">
        <v>84</v>
      </c>
    </row>
    <row r="156" s="2" customFormat="1" ht="24.15" customHeight="1">
      <c r="A156" s="41"/>
      <c r="B156" s="42"/>
      <c r="C156" s="272" t="s">
        <v>384</v>
      </c>
      <c r="D156" s="272" t="s">
        <v>244</v>
      </c>
      <c r="E156" s="273" t="s">
        <v>3675</v>
      </c>
      <c r="F156" s="274" t="s">
        <v>3676</v>
      </c>
      <c r="G156" s="275" t="s">
        <v>3094</v>
      </c>
      <c r="H156" s="276">
        <v>3</v>
      </c>
      <c r="I156" s="277"/>
      <c r="J156" s="278">
        <f>ROUND(I156*H156,2)</f>
        <v>0</v>
      </c>
      <c r="K156" s="274" t="s">
        <v>247</v>
      </c>
      <c r="L156" s="279"/>
      <c r="M156" s="280" t="s">
        <v>19</v>
      </c>
      <c r="N156" s="281" t="s">
        <v>45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228</v>
      </c>
      <c r="AT156" s="219" t="s">
        <v>244</v>
      </c>
      <c r="AU156" s="219" t="s">
        <v>84</v>
      </c>
      <c r="AY156" s="20" t="s">
        <v>158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82</v>
      </c>
      <c r="BK156" s="220">
        <f>ROUND(I156*H156,2)</f>
        <v>0</v>
      </c>
      <c r="BL156" s="20" t="s">
        <v>165</v>
      </c>
      <c r="BM156" s="219" t="s">
        <v>3677</v>
      </c>
    </row>
    <row r="157" s="2" customFormat="1">
      <c r="A157" s="41"/>
      <c r="B157" s="42"/>
      <c r="C157" s="43"/>
      <c r="D157" s="221" t="s">
        <v>167</v>
      </c>
      <c r="E157" s="43"/>
      <c r="F157" s="222" t="s">
        <v>3676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167</v>
      </c>
      <c r="AU157" s="20" t="s">
        <v>84</v>
      </c>
    </row>
    <row r="158" s="2" customFormat="1" ht="16.5" customHeight="1">
      <c r="A158" s="41"/>
      <c r="B158" s="42"/>
      <c r="C158" s="208" t="s">
        <v>392</v>
      </c>
      <c r="D158" s="208" t="s">
        <v>160</v>
      </c>
      <c r="E158" s="209" t="s">
        <v>3678</v>
      </c>
      <c r="F158" s="210" t="s">
        <v>3679</v>
      </c>
      <c r="G158" s="211" t="s">
        <v>3094</v>
      </c>
      <c r="H158" s="212">
        <v>21</v>
      </c>
      <c r="I158" s="213"/>
      <c r="J158" s="214">
        <f>ROUND(I158*H158,2)</f>
        <v>0</v>
      </c>
      <c r="K158" s="210" t="s">
        <v>164</v>
      </c>
      <c r="L158" s="47"/>
      <c r="M158" s="215" t="s">
        <v>19</v>
      </c>
      <c r="N158" s="216" t="s">
        <v>45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165</v>
      </c>
      <c r="AT158" s="219" t="s">
        <v>160</v>
      </c>
      <c r="AU158" s="219" t="s">
        <v>84</v>
      </c>
      <c r="AY158" s="20" t="s">
        <v>158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82</v>
      </c>
      <c r="BK158" s="220">
        <f>ROUND(I158*H158,2)</f>
        <v>0</v>
      </c>
      <c r="BL158" s="20" t="s">
        <v>165</v>
      </c>
      <c r="BM158" s="219" t="s">
        <v>3680</v>
      </c>
    </row>
    <row r="159" s="2" customFormat="1">
      <c r="A159" s="41"/>
      <c r="B159" s="42"/>
      <c r="C159" s="43"/>
      <c r="D159" s="221" t="s">
        <v>167</v>
      </c>
      <c r="E159" s="43"/>
      <c r="F159" s="222" t="s">
        <v>3679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167</v>
      </c>
      <c r="AU159" s="20" t="s">
        <v>84</v>
      </c>
    </row>
    <row r="160" s="2" customFormat="1">
      <c r="A160" s="41"/>
      <c r="B160" s="42"/>
      <c r="C160" s="43"/>
      <c r="D160" s="226" t="s">
        <v>168</v>
      </c>
      <c r="E160" s="43"/>
      <c r="F160" s="227" t="s">
        <v>3681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84</v>
      </c>
    </row>
    <row r="161" s="2" customFormat="1" ht="24.15" customHeight="1">
      <c r="A161" s="41"/>
      <c r="B161" s="42"/>
      <c r="C161" s="272" t="s">
        <v>398</v>
      </c>
      <c r="D161" s="272" t="s">
        <v>244</v>
      </c>
      <c r="E161" s="273" t="s">
        <v>3682</v>
      </c>
      <c r="F161" s="274" t="s">
        <v>3683</v>
      </c>
      <c r="G161" s="275" t="s">
        <v>3094</v>
      </c>
      <c r="H161" s="276">
        <v>17</v>
      </c>
      <c r="I161" s="277"/>
      <c r="J161" s="278">
        <f>ROUND(I161*H161,2)</f>
        <v>0</v>
      </c>
      <c r="K161" s="274" t="s">
        <v>247</v>
      </c>
      <c r="L161" s="279"/>
      <c r="M161" s="280" t="s">
        <v>19</v>
      </c>
      <c r="N161" s="281" t="s">
        <v>45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228</v>
      </c>
      <c r="AT161" s="219" t="s">
        <v>244</v>
      </c>
      <c r="AU161" s="219" t="s">
        <v>84</v>
      </c>
      <c r="AY161" s="20" t="s">
        <v>158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82</v>
      </c>
      <c r="BK161" s="220">
        <f>ROUND(I161*H161,2)</f>
        <v>0</v>
      </c>
      <c r="BL161" s="20" t="s">
        <v>165</v>
      </c>
      <c r="BM161" s="219" t="s">
        <v>3684</v>
      </c>
    </row>
    <row r="162" s="2" customFormat="1">
      <c r="A162" s="41"/>
      <c r="B162" s="42"/>
      <c r="C162" s="43"/>
      <c r="D162" s="221" t="s">
        <v>167</v>
      </c>
      <c r="E162" s="43"/>
      <c r="F162" s="222" t="s">
        <v>3683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167</v>
      </c>
      <c r="AU162" s="20" t="s">
        <v>84</v>
      </c>
    </row>
    <row r="163" s="2" customFormat="1" ht="24.15" customHeight="1">
      <c r="A163" s="41"/>
      <c r="B163" s="42"/>
      <c r="C163" s="272" t="s">
        <v>403</v>
      </c>
      <c r="D163" s="272" t="s">
        <v>244</v>
      </c>
      <c r="E163" s="273" t="s">
        <v>3685</v>
      </c>
      <c r="F163" s="274" t="s">
        <v>3686</v>
      </c>
      <c r="G163" s="275" t="s">
        <v>3094</v>
      </c>
      <c r="H163" s="276">
        <v>4</v>
      </c>
      <c r="I163" s="277"/>
      <c r="J163" s="278">
        <f>ROUND(I163*H163,2)</f>
        <v>0</v>
      </c>
      <c r="K163" s="274" t="s">
        <v>247</v>
      </c>
      <c r="L163" s="279"/>
      <c r="M163" s="280" t="s">
        <v>19</v>
      </c>
      <c r="N163" s="281" t="s">
        <v>45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228</v>
      </c>
      <c r="AT163" s="219" t="s">
        <v>244</v>
      </c>
      <c r="AU163" s="219" t="s">
        <v>84</v>
      </c>
      <c r="AY163" s="20" t="s">
        <v>158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82</v>
      </c>
      <c r="BK163" s="220">
        <f>ROUND(I163*H163,2)</f>
        <v>0</v>
      </c>
      <c r="BL163" s="20" t="s">
        <v>165</v>
      </c>
      <c r="BM163" s="219" t="s">
        <v>3687</v>
      </c>
    </row>
    <row r="164" s="2" customFormat="1">
      <c r="A164" s="41"/>
      <c r="B164" s="42"/>
      <c r="C164" s="43"/>
      <c r="D164" s="221" t="s">
        <v>167</v>
      </c>
      <c r="E164" s="43"/>
      <c r="F164" s="222" t="s">
        <v>3686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167</v>
      </c>
      <c r="AU164" s="20" t="s">
        <v>84</v>
      </c>
    </row>
    <row r="165" s="2" customFormat="1" ht="16.5" customHeight="1">
      <c r="A165" s="41"/>
      <c r="B165" s="42"/>
      <c r="C165" s="208" t="s">
        <v>409</v>
      </c>
      <c r="D165" s="208" t="s">
        <v>160</v>
      </c>
      <c r="E165" s="209" t="s">
        <v>3688</v>
      </c>
      <c r="F165" s="210" t="s">
        <v>3689</v>
      </c>
      <c r="G165" s="211" t="s">
        <v>3094</v>
      </c>
      <c r="H165" s="212">
        <v>21</v>
      </c>
      <c r="I165" s="213"/>
      <c r="J165" s="214">
        <f>ROUND(I165*H165,2)</f>
        <v>0</v>
      </c>
      <c r="K165" s="210" t="s">
        <v>164</v>
      </c>
      <c r="L165" s="47"/>
      <c r="M165" s="215" t="s">
        <v>19</v>
      </c>
      <c r="N165" s="216" t="s">
        <v>45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165</v>
      </c>
      <c r="AT165" s="219" t="s">
        <v>160</v>
      </c>
      <c r="AU165" s="219" t="s">
        <v>84</v>
      </c>
      <c r="AY165" s="20" t="s">
        <v>158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82</v>
      </c>
      <c r="BK165" s="220">
        <f>ROUND(I165*H165,2)</f>
        <v>0</v>
      </c>
      <c r="BL165" s="20" t="s">
        <v>165</v>
      </c>
      <c r="BM165" s="219" t="s">
        <v>3690</v>
      </c>
    </row>
    <row r="166" s="2" customFormat="1">
      <c r="A166" s="41"/>
      <c r="B166" s="42"/>
      <c r="C166" s="43"/>
      <c r="D166" s="221" t="s">
        <v>167</v>
      </c>
      <c r="E166" s="43"/>
      <c r="F166" s="222" t="s">
        <v>3689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167</v>
      </c>
      <c r="AU166" s="20" t="s">
        <v>84</v>
      </c>
    </row>
    <row r="167" s="2" customFormat="1">
      <c r="A167" s="41"/>
      <c r="B167" s="42"/>
      <c r="C167" s="43"/>
      <c r="D167" s="226" t="s">
        <v>168</v>
      </c>
      <c r="E167" s="43"/>
      <c r="F167" s="227" t="s">
        <v>3691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168</v>
      </c>
      <c r="AU167" s="20" t="s">
        <v>84</v>
      </c>
    </row>
    <row r="168" s="2" customFormat="1" ht="16.5" customHeight="1">
      <c r="A168" s="41"/>
      <c r="B168" s="42"/>
      <c r="C168" s="272" t="s">
        <v>414</v>
      </c>
      <c r="D168" s="272" t="s">
        <v>244</v>
      </c>
      <c r="E168" s="273" t="s">
        <v>3692</v>
      </c>
      <c r="F168" s="274" t="s">
        <v>3693</v>
      </c>
      <c r="G168" s="275" t="s">
        <v>3094</v>
      </c>
      <c r="H168" s="276">
        <v>21</v>
      </c>
      <c r="I168" s="277"/>
      <c r="J168" s="278">
        <f>ROUND(I168*H168,2)</f>
        <v>0</v>
      </c>
      <c r="K168" s="274" t="s">
        <v>247</v>
      </c>
      <c r="L168" s="279"/>
      <c r="M168" s="280" t="s">
        <v>19</v>
      </c>
      <c r="N168" s="281" t="s">
        <v>45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228</v>
      </c>
      <c r="AT168" s="219" t="s">
        <v>244</v>
      </c>
      <c r="AU168" s="219" t="s">
        <v>84</v>
      </c>
      <c r="AY168" s="20" t="s">
        <v>158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82</v>
      </c>
      <c r="BK168" s="220">
        <f>ROUND(I168*H168,2)</f>
        <v>0</v>
      </c>
      <c r="BL168" s="20" t="s">
        <v>165</v>
      </c>
      <c r="BM168" s="219" t="s">
        <v>3694</v>
      </c>
    </row>
    <row r="169" s="2" customFormat="1">
      <c r="A169" s="41"/>
      <c r="B169" s="42"/>
      <c r="C169" s="43"/>
      <c r="D169" s="221" t="s">
        <v>167</v>
      </c>
      <c r="E169" s="43"/>
      <c r="F169" s="222" t="s">
        <v>3693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167</v>
      </c>
      <c r="AU169" s="20" t="s">
        <v>84</v>
      </c>
    </row>
    <row r="170" s="2" customFormat="1" ht="16.5" customHeight="1">
      <c r="A170" s="41"/>
      <c r="B170" s="42"/>
      <c r="C170" s="208" t="s">
        <v>425</v>
      </c>
      <c r="D170" s="208" t="s">
        <v>160</v>
      </c>
      <c r="E170" s="209" t="s">
        <v>3695</v>
      </c>
      <c r="F170" s="210" t="s">
        <v>3696</v>
      </c>
      <c r="G170" s="211" t="s">
        <v>316</v>
      </c>
      <c r="H170" s="212">
        <v>1205</v>
      </c>
      <c r="I170" s="213"/>
      <c r="J170" s="214">
        <f>ROUND(I170*H170,2)</f>
        <v>0</v>
      </c>
      <c r="K170" s="210" t="s">
        <v>164</v>
      </c>
      <c r="L170" s="47"/>
      <c r="M170" s="215" t="s">
        <v>19</v>
      </c>
      <c r="N170" s="216" t="s">
        <v>45</v>
      </c>
      <c r="O170" s="87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165</v>
      </c>
      <c r="AT170" s="219" t="s">
        <v>160</v>
      </c>
      <c r="AU170" s="219" t="s">
        <v>84</v>
      </c>
      <c r="AY170" s="20" t="s">
        <v>158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82</v>
      </c>
      <c r="BK170" s="220">
        <f>ROUND(I170*H170,2)</f>
        <v>0</v>
      </c>
      <c r="BL170" s="20" t="s">
        <v>165</v>
      </c>
      <c r="BM170" s="219" t="s">
        <v>3697</v>
      </c>
    </row>
    <row r="171" s="2" customFormat="1">
      <c r="A171" s="41"/>
      <c r="B171" s="42"/>
      <c r="C171" s="43"/>
      <c r="D171" s="221" t="s">
        <v>167</v>
      </c>
      <c r="E171" s="43"/>
      <c r="F171" s="222" t="s">
        <v>3696</v>
      </c>
      <c r="G171" s="43"/>
      <c r="H171" s="43"/>
      <c r="I171" s="223"/>
      <c r="J171" s="43"/>
      <c r="K171" s="43"/>
      <c r="L171" s="47"/>
      <c r="M171" s="224"/>
      <c r="N171" s="22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167</v>
      </c>
      <c r="AU171" s="20" t="s">
        <v>84</v>
      </c>
    </row>
    <row r="172" s="2" customFormat="1">
      <c r="A172" s="41"/>
      <c r="B172" s="42"/>
      <c r="C172" s="43"/>
      <c r="D172" s="226" t="s">
        <v>168</v>
      </c>
      <c r="E172" s="43"/>
      <c r="F172" s="227" t="s">
        <v>3698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168</v>
      </c>
      <c r="AU172" s="20" t="s">
        <v>84</v>
      </c>
    </row>
    <row r="173" s="2" customFormat="1" ht="16.5" customHeight="1">
      <c r="A173" s="41"/>
      <c r="B173" s="42"/>
      <c r="C173" s="272" t="s">
        <v>435</v>
      </c>
      <c r="D173" s="272" t="s">
        <v>244</v>
      </c>
      <c r="E173" s="273" t="s">
        <v>3699</v>
      </c>
      <c r="F173" s="274" t="s">
        <v>3700</v>
      </c>
      <c r="G173" s="275" t="s">
        <v>316</v>
      </c>
      <c r="H173" s="276">
        <v>310</v>
      </c>
      <c r="I173" s="277"/>
      <c r="J173" s="278">
        <f>ROUND(I173*H173,2)</f>
        <v>0</v>
      </c>
      <c r="K173" s="274" t="s">
        <v>247</v>
      </c>
      <c r="L173" s="279"/>
      <c r="M173" s="280" t="s">
        <v>19</v>
      </c>
      <c r="N173" s="281" t="s">
        <v>45</v>
      </c>
      <c r="O173" s="87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9" t="s">
        <v>228</v>
      </c>
      <c r="AT173" s="219" t="s">
        <v>244</v>
      </c>
      <c r="AU173" s="219" t="s">
        <v>84</v>
      </c>
      <c r="AY173" s="20" t="s">
        <v>158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82</v>
      </c>
      <c r="BK173" s="220">
        <f>ROUND(I173*H173,2)</f>
        <v>0</v>
      </c>
      <c r="BL173" s="20" t="s">
        <v>165</v>
      </c>
      <c r="BM173" s="219" t="s">
        <v>3701</v>
      </c>
    </row>
    <row r="174" s="2" customFormat="1">
      <c r="A174" s="41"/>
      <c r="B174" s="42"/>
      <c r="C174" s="43"/>
      <c r="D174" s="221" t="s">
        <v>167</v>
      </c>
      <c r="E174" s="43"/>
      <c r="F174" s="222" t="s">
        <v>3700</v>
      </c>
      <c r="G174" s="43"/>
      <c r="H174" s="43"/>
      <c r="I174" s="223"/>
      <c r="J174" s="43"/>
      <c r="K174" s="43"/>
      <c r="L174" s="47"/>
      <c r="M174" s="224"/>
      <c r="N174" s="225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167</v>
      </c>
      <c r="AU174" s="20" t="s">
        <v>84</v>
      </c>
    </row>
    <row r="175" s="2" customFormat="1" ht="16.5" customHeight="1">
      <c r="A175" s="41"/>
      <c r="B175" s="42"/>
      <c r="C175" s="272" t="s">
        <v>440</v>
      </c>
      <c r="D175" s="272" t="s">
        <v>244</v>
      </c>
      <c r="E175" s="273" t="s">
        <v>3702</v>
      </c>
      <c r="F175" s="274" t="s">
        <v>3703</v>
      </c>
      <c r="G175" s="275" t="s">
        <v>316</v>
      </c>
      <c r="H175" s="276">
        <v>340</v>
      </c>
      <c r="I175" s="277"/>
      <c r="J175" s="278">
        <f>ROUND(I175*H175,2)</f>
        <v>0</v>
      </c>
      <c r="K175" s="274" t="s">
        <v>247</v>
      </c>
      <c r="L175" s="279"/>
      <c r="M175" s="280" t="s">
        <v>19</v>
      </c>
      <c r="N175" s="281" t="s">
        <v>45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228</v>
      </c>
      <c r="AT175" s="219" t="s">
        <v>244</v>
      </c>
      <c r="AU175" s="219" t="s">
        <v>84</v>
      </c>
      <c r="AY175" s="20" t="s">
        <v>158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82</v>
      </c>
      <c r="BK175" s="220">
        <f>ROUND(I175*H175,2)</f>
        <v>0</v>
      </c>
      <c r="BL175" s="20" t="s">
        <v>165</v>
      </c>
      <c r="BM175" s="219" t="s">
        <v>3704</v>
      </c>
    </row>
    <row r="176" s="2" customFormat="1">
      <c r="A176" s="41"/>
      <c r="B176" s="42"/>
      <c r="C176" s="43"/>
      <c r="D176" s="221" t="s">
        <v>167</v>
      </c>
      <c r="E176" s="43"/>
      <c r="F176" s="222" t="s">
        <v>3703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167</v>
      </c>
      <c r="AU176" s="20" t="s">
        <v>84</v>
      </c>
    </row>
    <row r="177" s="2" customFormat="1" ht="16.5" customHeight="1">
      <c r="A177" s="41"/>
      <c r="B177" s="42"/>
      <c r="C177" s="272" t="s">
        <v>447</v>
      </c>
      <c r="D177" s="272" t="s">
        <v>244</v>
      </c>
      <c r="E177" s="273" t="s">
        <v>3705</v>
      </c>
      <c r="F177" s="274" t="s">
        <v>3706</v>
      </c>
      <c r="G177" s="275" t="s">
        <v>316</v>
      </c>
      <c r="H177" s="276">
        <v>320</v>
      </c>
      <c r="I177" s="277"/>
      <c r="J177" s="278">
        <f>ROUND(I177*H177,2)</f>
        <v>0</v>
      </c>
      <c r="K177" s="274" t="s">
        <v>247</v>
      </c>
      <c r="L177" s="279"/>
      <c r="M177" s="280" t="s">
        <v>19</v>
      </c>
      <c r="N177" s="281" t="s">
        <v>45</v>
      </c>
      <c r="O177" s="87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9" t="s">
        <v>228</v>
      </c>
      <c r="AT177" s="219" t="s">
        <v>244</v>
      </c>
      <c r="AU177" s="219" t="s">
        <v>84</v>
      </c>
      <c r="AY177" s="20" t="s">
        <v>158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82</v>
      </c>
      <c r="BK177" s="220">
        <f>ROUND(I177*H177,2)</f>
        <v>0</v>
      </c>
      <c r="BL177" s="20" t="s">
        <v>165</v>
      </c>
      <c r="BM177" s="219" t="s">
        <v>3707</v>
      </c>
    </row>
    <row r="178" s="2" customFormat="1">
      <c r="A178" s="41"/>
      <c r="B178" s="42"/>
      <c r="C178" s="43"/>
      <c r="D178" s="221" t="s">
        <v>167</v>
      </c>
      <c r="E178" s="43"/>
      <c r="F178" s="222" t="s">
        <v>3706</v>
      </c>
      <c r="G178" s="43"/>
      <c r="H178" s="43"/>
      <c r="I178" s="223"/>
      <c r="J178" s="43"/>
      <c r="K178" s="43"/>
      <c r="L178" s="47"/>
      <c r="M178" s="224"/>
      <c r="N178" s="225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167</v>
      </c>
      <c r="AU178" s="20" t="s">
        <v>84</v>
      </c>
    </row>
    <row r="179" s="2" customFormat="1" ht="16.5" customHeight="1">
      <c r="A179" s="41"/>
      <c r="B179" s="42"/>
      <c r="C179" s="272" t="s">
        <v>454</v>
      </c>
      <c r="D179" s="272" t="s">
        <v>244</v>
      </c>
      <c r="E179" s="273" t="s">
        <v>3708</v>
      </c>
      <c r="F179" s="274" t="s">
        <v>3709</v>
      </c>
      <c r="G179" s="275" t="s">
        <v>316</v>
      </c>
      <c r="H179" s="276">
        <v>25</v>
      </c>
      <c r="I179" s="277"/>
      <c r="J179" s="278">
        <f>ROUND(I179*H179,2)</f>
        <v>0</v>
      </c>
      <c r="K179" s="274" t="s">
        <v>247</v>
      </c>
      <c r="L179" s="279"/>
      <c r="M179" s="280" t="s">
        <v>19</v>
      </c>
      <c r="N179" s="281" t="s">
        <v>45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228</v>
      </c>
      <c r="AT179" s="219" t="s">
        <v>244</v>
      </c>
      <c r="AU179" s="219" t="s">
        <v>84</v>
      </c>
      <c r="AY179" s="20" t="s">
        <v>158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82</v>
      </c>
      <c r="BK179" s="220">
        <f>ROUND(I179*H179,2)</f>
        <v>0</v>
      </c>
      <c r="BL179" s="20" t="s">
        <v>165</v>
      </c>
      <c r="BM179" s="219" t="s">
        <v>3710</v>
      </c>
    </row>
    <row r="180" s="2" customFormat="1">
      <c r="A180" s="41"/>
      <c r="B180" s="42"/>
      <c r="C180" s="43"/>
      <c r="D180" s="221" t="s">
        <v>167</v>
      </c>
      <c r="E180" s="43"/>
      <c r="F180" s="222" t="s">
        <v>3709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167</v>
      </c>
      <c r="AU180" s="20" t="s">
        <v>84</v>
      </c>
    </row>
    <row r="181" s="2" customFormat="1" ht="16.5" customHeight="1">
      <c r="A181" s="41"/>
      <c r="B181" s="42"/>
      <c r="C181" s="272" t="s">
        <v>460</v>
      </c>
      <c r="D181" s="272" t="s">
        <v>244</v>
      </c>
      <c r="E181" s="273" t="s">
        <v>3711</v>
      </c>
      <c r="F181" s="274" t="s">
        <v>3712</v>
      </c>
      <c r="G181" s="275" t="s">
        <v>316</v>
      </c>
      <c r="H181" s="276">
        <v>90</v>
      </c>
      <c r="I181" s="277"/>
      <c r="J181" s="278">
        <f>ROUND(I181*H181,2)</f>
        <v>0</v>
      </c>
      <c r="K181" s="274" t="s">
        <v>247</v>
      </c>
      <c r="L181" s="279"/>
      <c r="M181" s="280" t="s">
        <v>19</v>
      </c>
      <c r="N181" s="281" t="s">
        <v>45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228</v>
      </c>
      <c r="AT181" s="219" t="s">
        <v>244</v>
      </c>
      <c r="AU181" s="219" t="s">
        <v>84</v>
      </c>
      <c r="AY181" s="20" t="s">
        <v>158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82</v>
      </c>
      <c r="BK181" s="220">
        <f>ROUND(I181*H181,2)</f>
        <v>0</v>
      </c>
      <c r="BL181" s="20" t="s">
        <v>165</v>
      </c>
      <c r="BM181" s="219" t="s">
        <v>3713</v>
      </c>
    </row>
    <row r="182" s="2" customFormat="1">
      <c r="A182" s="41"/>
      <c r="B182" s="42"/>
      <c r="C182" s="43"/>
      <c r="D182" s="221" t="s">
        <v>167</v>
      </c>
      <c r="E182" s="43"/>
      <c r="F182" s="222" t="s">
        <v>3712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167</v>
      </c>
      <c r="AU182" s="20" t="s">
        <v>84</v>
      </c>
    </row>
    <row r="183" s="2" customFormat="1" ht="16.5" customHeight="1">
      <c r="A183" s="41"/>
      <c r="B183" s="42"/>
      <c r="C183" s="272" t="s">
        <v>466</v>
      </c>
      <c r="D183" s="272" t="s">
        <v>244</v>
      </c>
      <c r="E183" s="273" t="s">
        <v>3714</v>
      </c>
      <c r="F183" s="274" t="s">
        <v>3715</v>
      </c>
      <c r="G183" s="275" t="s">
        <v>316</v>
      </c>
      <c r="H183" s="276">
        <v>120</v>
      </c>
      <c r="I183" s="277"/>
      <c r="J183" s="278">
        <f>ROUND(I183*H183,2)</f>
        <v>0</v>
      </c>
      <c r="K183" s="274" t="s">
        <v>247</v>
      </c>
      <c r="L183" s="279"/>
      <c r="M183" s="280" t="s">
        <v>19</v>
      </c>
      <c r="N183" s="281" t="s">
        <v>45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228</v>
      </c>
      <c r="AT183" s="219" t="s">
        <v>244</v>
      </c>
      <c r="AU183" s="219" t="s">
        <v>84</v>
      </c>
      <c r="AY183" s="20" t="s">
        <v>158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82</v>
      </c>
      <c r="BK183" s="220">
        <f>ROUND(I183*H183,2)</f>
        <v>0</v>
      </c>
      <c r="BL183" s="20" t="s">
        <v>165</v>
      </c>
      <c r="BM183" s="219" t="s">
        <v>3716</v>
      </c>
    </row>
    <row r="184" s="2" customFormat="1">
      <c r="A184" s="41"/>
      <c r="B184" s="42"/>
      <c r="C184" s="43"/>
      <c r="D184" s="221" t="s">
        <v>167</v>
      </c>
      <c r="E184" s="43"/>
      <c r="F184" s="222" t="s">
        <v>3715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167</v>
      </c>
      <c r="AU184" s="20" t="s">
        <v>84</v>
      </c>
    </row>
    <row r="185" s="2" customFormat="1" ht="16.5" customHeight="1">
      <c r="A185" s="41"/>
      <c r="B185" s="42"/>
      <c r="C185" s="208" t="s">
        <v>475</v>
      </c>
      <c r="D185" s="208" t="s">
        <v>160</v>
      </c>
      <c r="E185" s="209" t="s">
        <v>3717</v>
      </c>
      <c r="F185" s="210" t="s">
        <v>3718</v>
      </c>
      <c r="G185" s="211" t="s">
        <v>316</v>
      </c>
      <c r="H185" s="212">
        <v>560</v>
      </c>
      <c r="I185" s="213"/>
      <c r="J185" s="214">
        <f>ROUND(I185*H185,2)</f>
        <v>0</v>
      </c>
      <c r="K185" s="210" t="s">
        <v>164</v>
      </c>
      <c r="L185" s="47"/>
      <c r="M185" s="215" t="s">
        <v>19</v>
      </c>
      <c r="N185" s="216" t="s">
        <v>45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165</v>
      </c>
      <c r="AT185" s="219" t="s">
        <v>160</v>
      </c>
      <c r="AU185" s="219" t="s">
        <v>84</v>
      </c>
      <c r="AY185" s="20" t="s">
        <v>158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82</v>
      </c>
      <c r="BK185" s="220">
        <f>ROUND(I185*H185,2)</f>
        <v>0</v>
      </c>
      <c r="BL185" s="20" t="s">
        <v>165</v>
      </c>
      <c r="BM185" s="219" t="s">
        <v>3719</v>
      </c>
    </row>
    <row r="186" s="2" customFormat="1">
      <c r="A186" s="41"/>
      <c r="B186" s="42"/>
      <c r="C186" s="43"/>
      <c r="D186" s="221" t="s">
        <v>167</v>
      </c>
      <c r="E186" s="43"/>
      <c r="F186" s="222" t="s">
        <v>3718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167</v>
      </c>
      <c r="AU186" s="20" t="s">
        <v>84</v>
      </c>
    </row>
    <row r="187" s="2" customFormat="1">
      <c r="A187" s="41"/>
      <c r="B187" s="42"/>
      <c r="C187" s="43"/>
      <c r="D187" s="226" t="s">
        <v>168</v>
      </c>
      <c r="E187" s="43"/>
      <c r="F187" s="227" t="s">
        <v>3720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168</v>
      </c>
      <c r="AU187" s="20" t="s">
        <v>84</v>
      </c>
    </row>
    <row r="188" s="2" customFormat="1" ht="16.5" customHeight="1">
      <c r="A188" s="41"/>
      <c r="B188" s="42"/>
      <c r="C188" s="272" t="s">
        <v>484</v>
      </c>
      <c r="D188" s="272" t="s">
        <v>244</v>
      </c>
      <c r="E188" s="273" t="s">
        <v>3721</v>
      </c>
      <c r="F188" s="274" t="s">
        <v>3722</v>
      </c>
      <c r="G188" s="275" t="s">
        <v>316</v>
      </c>
      <c r="H188" s="276">
        <v>30</v>
      </c>
      <c r="I188" s="277"/>
      <c r="J188" s="278">
        <f>ROUND(I188*H188,2)</f>
        <v>0</v>
      </c>
      <c r="K188" s="274" t="s">
        <v>247</v>
      </c>
      <c r="L188" s="279"/>
      <c r="M188" s="280" t="s">
        <v>19</v>
      </c>
      <c r="N188" s="281" t="s">
        <v>45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228</v>
      </c>
      <c r="AT188" s="219" t="s">
        <v>244</v>
      </c>
      <c r="AU188" s="219" t="s">
        <v>84</v>
      </c>
      <c r="AY188" s="20" t="s">
        <v>158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82</v>
      </c>
      <c r="BK188" s="220">
        <f>ROUND(I188*H188,2)</f>
        <v>0</v>
      </c>
      <c r="BL188" s="20" t="s">
        <v>165</v>
      </c>
      <c r="BM188" s="219" t="s">
        <v>3723</v>
      </c>
    </row>
    <row r="189" s="2" customFormat="1">
      <c r="A189" s="41"/>
      <c r="B189" s="42"/>
      <c r="C189" s="43"/>
      <c r="D189" s="221" t="s">
        <v>167</v>
      </c>
      <c r="E189" s="43"/>
      <c r="F189" s="222" t="s">
        <v>3722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167</v>
      </c>
      <c r="AU189" s="20" t="s">
        <v>84</v>
      </c>
    </row>
    <row r="190" s="2" customFormat="1" ht="16.5" customHeight="1">
      <c r="A190" s="41"/>
      <c r="B190" s="42"/>
      <c r="C190" s="272" t="s">
        <v>490</v>
      </c>
      <c r="D190" s="272" t="s">
        <v>244</v>
      </c>
      <c r="E190" s="273" t="s">
        <v>3724</v>
      </c>
      <c r="F190" s="274" t="s">
        <v>3725</v>
      </c>
      <c r="G190" s="275" t="s">
        <v>316</v>
      </c>
      <c r="H190" s="276">
        <v>360</v>
      </c>
      <c r="I190" s="277"/>
      <c r="J190" s="278">
        <f>ROUND(I190*H190,2)</f>
        <v>0</v>
      </c>
      <c r="K190" s="274" t="s">
        <v>247</v>
      </c>
      <c r="L190" s="279"/>
      <c r="M190" s="280" t="s">
        <v>19</v>
      </c>
      <c r="N190" s="281" t="s">
        <v>45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228</v>
      </c>
      <c r="AT190" s="219" t="s">
        <v>244</v>
      </c>
      <c r="AU190" s="219" t="s">
        <v>84</v>
      </c>
      <c r="AY190" s="20" t="s">
        <v>158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82</v>
      </c>
      <c r="BK190" s="220">
        <f>ROUND(I190*H190,2)</f>
        <v>0</v>
      </c>
      <c r="BL190" s="20" t="s">
        <v>165</v>
      </c>
      <c r="BM190" s="219" t="s">
        <v>3726</v>
      </c>
    </row>
    <row r="191" s="2" customFormat="1">
      <c r="A191" s="41"/>
      <c r="B191" s="42"/>
      <c r="C191" s="43"/>
      <c r="D191" s="221" t="s">
        <v>167</v>
      </c>
      <c r="E191" s="43"/>
      <c r="F191" s="222" t="s">
        <v>3725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167</v>
      </c>
      <c r="AU191" s="20" t="s">
        <v>84</v>
      </c>
    </row>
    <row r="192" s="2" customFormat="1" ht="16.5" customHeight="1">
      <c r="A192" s="41"/>
      <c r="B192" s="42"/>
      <c r="C192" s="272" t="s">
        <v>496</v>
      </c>
      <c r="D192" s="272" t="s">
        <v>244</v>
      </c>
      <c r="E192" s="273" t="s">
        <v>3727</v>
      </c>
      <c r="F192" s="274" t="s">
        <v>3728</v>
      </c>
      <c r="G192" s="275" t="s">
        <v>316</v>
      </c>
      <c r="H192" s="276">
        <v>170</v>
      </c>
      <c r="I192" s="277"/>
      <c r="J192" s="278">
        <f>ROUND(I192*H192,2)</f>
        <v>0</v>
      </c>
      <c r="K192" s="274" t="s">
        <v>247</v>
      </c>
      <c r="L192" s="279"/>
      <c r="M192" s="280" t="s">
        <v>19</v>
      </c>
      <c r="N192" s="281" t="s">
        <v>45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228</v>
      </c>
      <c r="AT192" s="219" t="s">
        <v>244</v>
      </c>
      <c r="AU192" s="219" t="s">
        <v>84</v>
      </c>
      <c r="AY192" s="20" t="s">
        <v>158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82</v>
      </c>
      <c r="BK192" s="220">
        <f>ROUND(I192*H192,2)</f>
        <v>0</v>
      </c>
      <c r="BL192" s="20" t="s">
        <v>165</v>
      </c>
      <c r="BM192" s="219" t="s">
        <v>3729</v>
      </c>
    </row>
    <row r="193" s="2" customFormat="1">
      <c r="A193" s="41"/>
      <c r="B193" s="42"/>
      <c r="C193" s="43"/>
      <c r="D193" s="221" t="s">
        <v>167</v>
      </c>
      <c r="E193" s="43"/>
      <c r="F193" s="222" t="s">
        <v>3728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167</v>
      </c>
      <c r="AU193" s="20" t="s">
        <v>84</v>
      </c>
    </row>
    <row r="194" s="2" customFormat="1" ht="16.5" customHeight="1">
      <c r="A194" s="41"/>
      <c r="B194" s="42"/>
      <c r="C194" s="208" t="s">
        <v>503</v>
      </c>
      <c r="D194" s="208" t="s">
        <v>160</v>
      </c>
      <c r="E194" s="209" t="s">
        <v>3730</v>
      </c>
      <c r="F194" s="210" t="s">
        <v>3731</v>
      </c>
      <c r="G194" s="211" t="s">
        <v>3094</v>
      </c>
      <c r="H194" s="212">
        <v>1</v>
      </c>
      <c r="I194" s="213"/>
      <c r="J194" s="214">
        <f>ROUND(I194*H194,2)</f>
        <v>0</v>
      </c>
      <c r="K194" s="210" t="s">
        <v>164</v>
      </c>
      <c r="L194" s="47"/>
      <c r="M194" s="215" t="s">
        <v>19</v>
      </c>
      <c r="N194" s="216" t="s">
        <v>45</v>
      </c>
      <c r="O194" s="87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165</v>
      </c>
      <c r="AT194" s="219" t="s">
        <v>160</v>
      </c>
      <c r="AU194" s="219" t="s">
        <v>84</v>
      </c>
      <c r="AY194" s="20" t="s">
        <v>158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82</v>
      </c>
      <c r="BK194" s="220">
        <f>ROUND(I194*H194,2)</f>
        <v>0</v>
      </c>
      <c r="BL194" s="20" t="s">
        <v>165</v>
      </c>
      <c r="BM194" s="219" t="s">
        <v>3732</v>
      </c>
    </row>
    <row r="195" s="2" customFormat="1">
      <c r="A195" s="41"/>
      <c r="B195" s="42"/>
      <c r="C195" s="43"/>
      <c r="D195" s="221" t="s">
        <v>167</v>
      </c>
      <c r="E195" s="43"/>
      <c r="F195" s="222" t="s">
        <v>3731</v>
      </c>
      <c r="G195" s="43"/>
      <c r="H195" s="43"/>
      <c r="I195" s="223"/>
      <c r="J195" s="43"/>
      <c r="K195" s="43"/>
      <c r="L195" s="47"/>
      <c r="M195" s="224"/>
      <c r="N195" s="22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167</v>
      </c>
      <c r="AU195" s="20" t="s">
        <v>84</v>
      </c>
    </row>
    <row r="196" s="2" customFormat="1">
      <c r="A196" s="41"/>
      <c r="B196" s="42"/>
      <c r="C196" s="43"/>
      <c r="D196" s="226" t="s">
        <v>168</v>
      </c>
      <c r="E196" s="43"/>
      <c r="F196" s="227" t="s">
        <v>3733</v>
      </c>
      <c r="G196" s="43"/>
      <c r="H196" s="43"/>
      <c r="I196" s="223"/>
      <c r="J196" s="43"/>
      <c r="K196" s="43"/>
      <c r="L196" s="47"/>
      <c r="M196" s="224"/>
      <c r="N196" s="22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84</v>
      </c>
    </row>
    <row r="197" s="2" customFormat="1" ht="16.5" customHeight="1">
      <c r="A197" s="41"/>
      <c r="B197" s="42"/>
      <c r="C197" s="208" t="s">
        <v>517</v>
      </c>
      <c r="D197" s="208" t="s">
        <v>160</v>
      </c>
      <c r="E197" s="209" t="s">
        <v>3734</v>
      </c>
      <c r="F197" s="210" t="s">
        <v>3735</v>
      </c>
      <c r="G197" s="211" t="s">
        <v>3094</v>
      </c>
      <c r="H197" s="212">
        <v>39</v>
      </c>
      <c r="I197" s="213"/>
      <c r="J197" s="214">
        <f>ROUND(I197*H197,2)</f>
        <v>0</v>
      </c>
      <c r="K197" s="210" t="s">
        <v>164</v>
      </c>
      <c r="L197" s="47"/>
      <c r="M197" s="215" t="s">
        <v>19</v>
      </c>
      <c r="N197" s="216" t="s">
        <v>45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165</v>
      </c>
      <c r="AT197" s="219" t="s">
        <v>160</v>
      </c>
      <c r="AU197" s="219" t="s">
        <v>84</v>
      </c>
      <c r="AY197" s="20" t="s">
        <v>158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82</v>
      </c>
      <c r="BK197" s="220">
        <f>ROUND(I197*H197,2)</f>
        <v>0</v>
      </c>
      <c r="BL197" s="20" t="s">
        <v>165</v>
      </c>
      <c r="BM197" s="219" t="s">
        <v>3736</v>
      </c>
    </row>
    <row r="198" s="2" customFormat="1">
      <c r="A198" s="41"/>
      <c r="B198" s="42"/>
      <c r="C198" s="43"/>
      <c r="D198" s="221" t="s">
        <v>167</v>
      </c>
      <c r="E198" s="43"/>
      <c r="F198" s="222" t="s">
        <v>3735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167</v>
      </c>
      <c r="AU198" s="20" t="s">
        <v>84</v>
      </c>
    </row>
    <row r="199" s="2" customFormat="1">
      <c r="A199" s="41"/>
      <c r="B199" s="42"/>
      <c r="C199" s="43"/>
      <c r="D199" s="226" t="s">
        <v>168</v>
      </c>
      <c r="E199" s="43"/>
      <c r="F199" s="227" t="s">
        <v>3737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168</v>
      </c>
      <c r="AU199" s="20" t="s">
        <v>84</v>
      </c>
    </row>
    <row r="200" s="2" customFormat="1" ht="16.5" customHeight="1">
      <c r="A200" s="41"/>
      <c r="B200" s="42"/>
      <c r="C200" s="208" t="s">
        <v>526</v>
      </c>
      <c r="D200" s="208" t="s">
        <v>160</v>
      </c>
      <c r="E200" s="209" t="s">
        <v>3738</v>
      </c>
      <c r="F200" s="210" t="s">
        <v>3739</v>
      </c>
      <c r="G200" s="211" t="s">
        <v>3094</v>
      </c>
      <c r="H200" s="212">
        <v>39</v>
      </c>
      <c r="I200" s="213"/>
      <c r="J200" s="214">
        <f>ROUND(I200*H200,2)</f>
        <v>0</v>
      </c>
      <c r="K200" s="210" t="s">
        <v>164</v>
      </c>
      <c r="L200" s="47"/>
      <c r="M200" s="215" t="s">
        <v>19</v>
      </c>
      <c r="N200" s="216" t="s">
        <v>45</v>
      </c>
      <c r="O200" s="87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9" t="s">
        <v>165</v>
      </c>
      <c r="AT200" s="219" t="s">
        <v>160</v>
      </c>
      <c r="AU200" s="219" t="s">
        <v>84</v>
      </c>
      <c r="AY200" s="20" t="s">
        <v>158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82</v>
      </c>
      <c r="BK200" s="220">
        <f>ROUND(I200*H200,2)</f>
        <v>0</v>
      </c>
      <c r="BL200" s="20" t="s">
        <v>165</v>
      </c>
      <c r="BM200" s="219" t="s">
        <v>3740</v>
      </c>
    </row>
    <row r="201" s="2" customFormat="1">
      <c r="A201" s="41"/>
      <c r="B201" s="42"/>
      <c r="C201" s="43"/>
      <c r="D201" s="221" t="s">
        <v>167</v>
      </c>
      <c r="E201" s="43"/>
      <c r="F201" s="222" t="s">
        <v>3739</v>
      </c>
      <c r="G201" s="43"/>
      <c r="H201" s="43"/>
      <c r="I201" s="223"/>
      <c r="J201" s="43"/>
      <c r="K201" s="43"/>
      <c r="L201" s="47"/>
      <c r="M201" s="224"/>
      <c r="N201" s="225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167</v>
      </c>
      <c r="AU201" s="20" t="s">
        <v>84</v>
      </c>
    </row>
    <row r="202" s="2" customFormat="1">
      <c r="A202" s="41"/>
      <c r="B202" s="42"/>
      <c r="C202" s="43"/>
      <c r="D202" s="226" t="s">
        <v>168</v>
      </c>
      <c r="E202" s="43"/>
      <c r="F202" s="227" t="s">
        <v>3741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168</v>
      </c>
      <c r="AU202" s="20" t="s">
        <v>84</v>
      </c>
    </row>
    <row r="203" s="2" customFormat="1" ht="16.5" customHeight="1">
      <c r="A203" s="41"/>
      <c r="B203" s="42"/>
      <c r="C203" s="208" t="s">
        <v>538</v>
      </c>
      <c r="D203" s="208" t="s">
        <v>160</v>
      </c>
      <c r="E203" s="209" t="s">
        <v>3742</v>
      </c>
      <c r="F203" s="210" t="s">
        <v>3743</v>
      </c>
      <c r="G203" s="211" t="s">
        <v>3094</v>
      </c>
      <c r="H203" s="212">
        <v>1</v>
      </c>
      <c r="I203" s="213"/>
      <c r="J203" s="214">
        <f>ROUND(I203*H203,2)</f>
        <v>0</v>
      </c>
      <c r="K203" s="210" t="s">
        <v>164</v>
      </c>
      <c r="L203" s="47"/>
      <c r="M203" s="215" t="s">
        <v>19</v>
      </c>
      <c r="N203" s="216" t="s">
        <v>45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165</v>
      </c>
      <c r="AT203" s="219" t="s">
        <v>160</v>
      </c>
      <c r="AU203" s="219" t="s">
        <v>84</v>
      </c>
      <c r="AY203" s="20" t="s">
        <v>158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82</v>
      </c>
      <c r="BK203" s="220">
        <f>ROUND(I203*H203,2)</f>
        <v>0</v>
      </c>
      <c r="BL203" s="20" t="s">
        <v>165</v>
      </c>
      <c r="BM203" s="219" t="s">
        <v>3744</v>
      </c>
    </row>
    <row r="204" s="2" customFormat="1">
      <c r="A204" s="41"/>
      <c r="B204" s="42"/>
      <c r="C204" s="43"/>
      <c r="D204" s="221" t="s">
        <v>167</v>
      </c>
      <c r="E204" s="43"/>
      <c r="F204" s="222" t="s">
        <v>3743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167</v>
      </c>
      <c r="AU204" s="20" t="s">
        <v>84</v>
      </c>
    </row>
    <row r="205" s="2" customFormat="1">
      <c r="A205" s="41"/>
      <c r="B205" s="42"/>
      <c r="C205" s="43"/>
      <c r="D205" s="226" t="s">
        <v>168</v>
      </c>
      <c r="E205" s="43"/>
      <c r="F205" s="227" t="s">
        <v>3745</v>
      </c>
      <c r="G205" s="43"/>
      <c r="H205" s="43"/>
      <c r="I205" s="223"/>
      <c r="J205" s="43"/>
      <c r="K205" s="43"/>
      <c r="L205" s="47"/>
      <c r="M205" s="224"/>
      <c r="N205" s="22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84</v>
      </c>
    </row>
    <row r="206" s="2" customFormat="1" ht="16.5" customHeight="1">
      <c r="A206" s="41"/>
      <c r="B206" s="42"/>
      <c r="C206" s="208" t="s">
        <v>543</v>
      </c>
      <c r="D206" s="208" t="s">
        <v>160</v>
      </c>
      <c r="E206" s="209" t="s">
        <v>3746</v>
      </c>
      <c r="F206" s="210" t="s">
        <v>3747</v>
      </c>
      <c r="G206" s="211" t="s">
        <v>3094</v>
      </c>
      <c r="H206" s="212">
        <v>1</v>
      </c>
      <c r="I206" s="213"/>
      <c r="J206" s="214">
        <f>ROUND(I206*H206,2)</f>
        <v>0</v>
      </c>
      <c r="K206" s="210" t="s">
        <v>247</v>
      </c>
      <c r="L206" s="47"/>
      <c r="M206" s="215" t="s">
        <v>19</v>
      </c>
      <c r="N206" s="216" t="s">
        <v>45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165</v>
      </c>
      <c r="AT206" s="219" t="s">
        <v>160</v>
      </c>
      <c r="AU206" s="219" t="s">
        <v>84</v>
      </c>
      <c r="AY206" s="20" t="s">
        <v>158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82</v>
      </c>
      <c r="BK206" s="220">
        <f>ROUND(I206*H206,2)</f>
        <v>0</v>
      </c>
      <c r="BL206" s="20" t="s">
        <v>165</v>
      </c>
      <c r="BM206" s="219" t="s">
        <v>3748</v>
      </c>
    </row>
    <row r="207" s="2" customFormat="1">
      <c r="A207" s="41"/>
      <c r="B207" s="42"/>
      <c r="C207" s="43"/>
      <c r="D207" s="221" t="s">
        <v>167</v>
      </c>
      <c r="E207" s="43"/>
      <c r="F207" s="222" t="s">
        <v>3747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167</v>
      </c>
      <c r="AU207" s="20" t="s">
        <v>84</v>
      </c>
    </row>
    <row r="208" s="2" customFormat="1" ht="16.5" customHeight="1">
      <c r="A208" s="41"/>
      <c r="B208" s="42"/>
      <c r="C208" s="208" t="s">
        <v>550</v>
      </c>
      <c r="D208" s="208" t="s">
        <v>160</v>
      </c>
      <c r="E208" s="209" t="s">
        <v>3749</v>
      </c>
      <c r="F208" s="210" t="s">
        <v>3750</v>
      </c>
      <c r="G208" s="211" t="s">
        <v>3094</v>
      </c>
      <c r="H208" s="212">
        <v>5</v>
      </c>
      <c r="I208" s="213"/>
      <c r="J208" s="214">
        <f>ROUND(I208*H208,2)</f>
        <v>0</v>
      </c>
      <c r="K208" s="210" t="s">
        <v>164</v>
      </c>
      <c r="L208" s="47"/>
      <c r="M208" s="215" t="s">
        <v>19</v>
      </c>
      <c r="N208" s="216" t="s">
        <v>45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165</v>
      </c>
      <c r="AT208" s="219" t="s">
        <v>160</v>
      </c>
      <c r="AU208" s="219" t="s">
        <v>84</v>
      </c>
      <c r="AY208" s="20" t="s">
        <v>158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82</v>
      </c>
      <c r="BK208" s="220">
        <f>ROUND(I208*H208,2)</f>
        <v>0</v>
      </c>
      <c r="BL208" s="20" t="s">
        <v>165</v>
      </c>
      <c r="BM208" s="219" t="s">
        <v>3751</v>
      </c>
    </row>
    <row r="209" s="2" customFormat="1">
      <c r="A209" s="41"/>
      <c r="B209" s="42"/>
      <c r="C209" s="43"/>
      <c r="D209" s="221" t="s">
        <v>167</v>
      </c>
      <c r="E209" s="43"/>
      <c r="F209" s="222" t="s">
        <v>3750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167</v>
      </c>
      <c r="AU209" s="20" t="s">
        <v>84</v>
      </c>
    </row>
    <row r="210" s="2" customFormat="1">
      <c r="A210" s="41"/>
      <c r="B210" s="42"/>
      <c r="C210" s="43"/>
      <c r="D210" s="226" t="s">
        <v>168</v>
      </c>
      <c r="E210" s="43"/>
      <c r="F210" s="227" t="s">
        <v>3752</v>
      </c>
      <c r="G210" s="43"/>
      <c r="H210" s="43"/>
      <c r="I210" s="223"/>
      <c r="J210" s="43"/>
      <c r="K210" s="43"/>
      <c r="L210" s="47"/>
      <c r="M210" s="224"/>
      <c r="N210" s="22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168</v>
      </c>
      <c r="AU210" s="20" t="s">
        <v>84</v>
      </c>
    </row>
    <row r="211" s="2" customFormat="1" ht="16.5" customHeight="1">
      <c r="A211" s="41"/>
      <c r="B211" s="42"/>
      <c r="C211" s="272" t="s">
        <v>558</v>
      </c>
      <c r="D211" s="272" t="s">
        <v>244</v>
      </c>
      <c r="E211" s="273" t="s">
        <v>3753</v>
      </c>
      <c r="F211" s="274" t="s">
        <v>3754</v>
      </c>
      <c r="G211" s="275" t="s">
        <v>3094</v>
      </c>
      <c r="H211" s="276">
        <v>5</v>
      </c>
      <c r="I211" s="277"/>
      <c r="J211" s="278">
        <f>ROUND(I211*H211,2)</f>
        <v>0</v>
      </c>
      <c r="K211" s="274" t="s">
        <v>247</v>
      </c>
      <c r="L211" s="279"/>
      <c r="M211" s="280" t="s">
        <v>19</v>
      </c>
      <c r="N211" s="281" t="s">
        <v>45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228</v>
      </c>
      <c r="AT211" s="219" t="s">
        <v>244</v>
      </c>
      <c r="AU211" s="219" t="s">
        <v>84</v>
      </c>
      <c r="AY211" s="20" t="s">
        <v>158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82</v>
      </c>
      <c r="BK211" s="220">
        <f>ROUND(I211*H211,2)</f>
        <v>0</v>
      </c>
      <c r="BL211" s="20" t="s">
        <v>165</v>
      </c>
      <c r="BM211" s="219" t="s">
        <v>3755</v>
      </c>
    </row>
    <row r="212" s="2" customFormat="1">
      <c r="A212" s="41"/>
      <c r="B212" s="42"/>
      <c r="C212" s="43"/>
      <c r="D212" s="221" t="s">
        <v>167</v>
      </c>
      <c r="E212" s="43"/>
      <c r="F212" s="222" t="s">
        <v>3754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167</v>
      </c>
      <c r="AU212" s="20" t="s">
        <v>84</v>
      </c>
    </row>
    <row r="213" s="2" customFormat="1" ht="16.5" customHeight="1">
      <c r="A213" s="41"/>
      <c r="B213" s="42"/>
      <c r="C213" s="208" t="s">
        <v>612</v>
      </c>
      <c r="D213" s="208" t="s">
        <v>160</v>
      </c>
      <c r="E213" s="209" t="s">
        <v>3756</v>
      </c>
      <c r="F213" s="210" t="s">
        <v>3757</v>
      </c>
      <c r="G213" s="211" t="s">
        <v>3094</v>
      </c>
      <c r="H213" s="212">
        <v>1</v>
      </c>
      <c r="I213" s="213"/>
      <c r="J213" s="214">
        <f>ROUND(I213*H213,2)</f>
        <v>0</v>
      </c>
      <c r="K213" s="210" t="s">
        <v>164</v>
      </c>
      <c r="L213" s="47"/>
      <c r="M213" s="215" t="s">
        <v>19</v>
      </c>
      <c r="N213" s="216" t="s">
        <v>45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165</v>
      </c>
      <c r="AT213" s="219" t="s">
        <v>160</v>
      </c>
      <c r="AU213" s="219" t="s">
        <v>84</v>
      </c>
      <c r="AY213" s="20" t="s">
        <v>158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82</v>
      </c>
      <c r="BK213" s="220">
        <f>ROUND(I213*H213,2)</f>
        <v>0</v>
      </c>
      <c r="BL213" s="20" t="s">
        <v>165</v>
      </c>
      <c r="BM213" s="219" t="s">
        <v>3758</v>
      </c>
    </row>
    <row r="214" s="2" customFormat="1">
      <c r="A214" s="41"/>
      <c r="B214" s="42"/>
      <c r="C214" s="43"/>
      <c r="D214" s="221" t="s">
        <v>167</v>
      </c>
      <c r="E214" s="43"/>
      <c r="F214" s="222" t="s">
        <v>3757</v>
      </c>
      <c r="G214" s="43"/>
      <c r="H214" s="43"/>
      <c r="I214" s="223"/>
      <c r="J214" s="43"/>
      <c r="K214" s="43"/>
      <c r="L214" s="47"/>
      <c r="M214" s="224"/>
      <c r="N214" s="22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167</v>
      </c>
      <c r="AU214" s="20" t="s">
        <v>84</v>
      </c>
    </row>
    <row r="215" s="2" customFormat="1">
      <c r="A215" s="41"/>
      <c r="B215" s="42"/>
      <c r="C215" s="43"/>
      <c r="D215" s="226" t="s">
        <v>168</v>
      </c>
      <c r="E215" s="43"/>
      <c r="F215" s="227" t="s">
        <v>3759</v>
      </c>
      <c r="G215" s="43"/>
      <c r="H215" s="43"/>
      <c r="I215" s="223"/>
      <c r="J215" s="43"/>
      <c r="K215" s="43"/>
      <c r="L215" s="47"/>
      <c r="M215" s="224"/>
      <c r="N215" s="22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168</v>
      </c>
      <c r="AU215" s="20" t="s">
        <v>84</v>
      </c>
    </row>
    <row r="216" s="2" customFormat="1" ht="37.8" customHeight="1">
      <c r="A216" s="41"/>
      <c r="B216" s="42"/>
      <c r="C216" s="272" t="s">
        <v>617</v>
      </c>
      <c r="D216" s="272" t="s">
        <v>244</v>
      </c>
      <c r="E216" s="273" t="s">
        <v>3760</v>
      </c>
      <c r="F216" s="274" t="s">
        <v>3761</v>
      </c>
      <c r="G216" s="275" t="s">
        <v>3094</v>
      </c>
      <c r="H216" s="276">
        <v>1</v>
      </c>
      <c r="I216" s="277"/>
      <c r="J216" s="278">
        <f>ROUND(I216*H216,2)</f>
        <v>0</v>
      </c>
      <c r="K216" s="274" t="s">
        <v>247</v>
      </c>
      <c r="L216" s="279"/>
      <c r="M216" s="280" t="s">
        <v>19</v>
      </c>
      <c r="N216" s="281" t="s">
        <v>45</v>
      </c>
      <c r="O216" s="87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9" t="s">
        <v>228</v>
      </c>
      <c r="AT216" s="219" t="s">
        <v>244</v>
      </c>
      <c r="AU216" s="219" t="s">
        <v>84</v>
      </c>
      <c r="AY216" s="20" t="s">
        <v>158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82</v>
      </c>
      <c r="BK216" s="220">
        <f>ROUND(I216*H216,2)</f>
        <v>0</v>
      </c>
      <c r="BL216" s="20" t="s">
        <v>165</v>
      </c>
      <c r="BM216" s="219" t="s">
        <v>3762</v>
      </c>
    </row>
    <row r="217" s="2" customFormat="1">
      <c r="A217" s="41"/>
      <c r="B217" s="42"/>
      <c r="C217" s="43"/>
      <c r="D217" s="221" t="s">
        <v>167</v>
      </c>
      <c r="E217" s="43"/>
      <c r="F217" s="222" t="s">
        <v>3761</v>
      </c>
      <c r="G217" s="43"/>
      <c r="H217" s="43"/>
      <c r="I217" s="223"/>
      <c r="J217" s="43"/>
      <c r="K217" s="43"/>
      <c r="L217" s="47"/>
      <c r="M217" s="224"/>
      <c r="N217" s="22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167</v>
      </c>
      <c r="AU217" s="20" t="s">
        <v>84</v>
      </c>
    </row>
    <row r="218" s="2" customFormat="1" ht="16.5" customHeight="1">
      <c r="A218" s="41"/>
      <c r="B218" s="42"/>
      <c r="C218" s="208" t="s">
        <v>622</v>
      </c>
      <c r="D218" s="208" t="s">
        <v>160</v>
      </c>
      <c r="E218" s="209" t="s">
        <v>3763</v>
      </c>
      <c r="F218" s="210" t="s">
        <v>3764</v>
      </c>
      <c r="G218" s="211" t="s">
        <v>3094</v>
      </c>
      <c r="H218" s="212">
        <v>1</v>
      </c>
      <c r="I218" s="213"/>
      <c r="J218" s="214">
        <f>ROUND(I218*H218,2)</f>
        <v>0</v>
      </c>
      <c r="K218" s="210" t="s">
        <v>164</v>
      </c>
      <c r="L218" s="47"/>
      <c r="M218" s="215" t="s">
        <v>19</v>
      </c>
      <c r="N218" s="216" t="s">
        <v>45</v>
      </c>
      <c r="O218" s="87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165</v>
      </c>
      <c r="AT218" s="219" t="s">
        <v>160</v>
      </c>
      <c r="AU218" s="219" t="s">
        <v>84</v>
      </c>
      <c r="AY218" s="20" t="s">
        <v>158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82</v>
      </c>
      <c r="BK218" s="220">
        <f>ROUND(I218*H218,2)</f>
        <v>0</v>
      </c>
      <c r="BL218" s="20" t="s">
        <v>165</v>
      </c>
      <c r="BM218" s="219" t="s">
        <v>3765</v>
      </c>
    </row>
    <row r="219" s="2" customFormat="1">
      <c r="A219" s="41"/>
      <c r="B219" s="42"/>
      <c r="C219" s="43"/>
      <c r="D219" s="221" t="s">
        <v>167</v>
      </c>
      <c r="E219" s="43"/>
      <c r="F219" s="222" t="s">
        <v>3764</v>
      </c>
      <c r="G219" s="43"/>
      <c r="H219" s="43"/>
      <c r="I219" s="223"/>
      <c r="J219" s="43"/>
      <c r="K219" s="43"/>
      <c r="L219" s="47"/>
      <c r="M219" s="224"/>
      <c r="N219" s="22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167</v>
      </c>
      <c r="AU219" s="20" t="s">
        <v>84</v>
      </c>
    </row>
    <row r="220" s="2" customFormat="1">
      <c r="A220" s="41"/>
      <c r="B220" s="42"/>
      <c r="C220" s="43"/>
      <c r="D220" s="226" t="s">
        <v>168</v>
      </c>
      <c r="E220" s="43"/>
      <c r="F220" s="227" t="s">
        <v>3766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168</v>
      </c>
      <c r="AU220" s="20" t="s">
        <v>84</v>
      </c>
    </row>
    <row r="221" s="2" customFormat="1" ht="16.5" customHeight="1">
      <c r="A221" s="41"/>
      <c r="B221" s="42"/>
      <c r="C221" s="208" t="s">
        <v>630</v>
      </c>
      <c r="D221" s="208" t="s">
        <v>160</v>
      </c>
      <c r="E221" s="209" t="s">
        <v>3767</v>
      </c>
      <c r="F221" s="210" t="s">
        <v>3768</v>
      </c>
      <c r="G221" s="211" t="s">
        <v>3094</v>
      </c>
      <c r="H221" s="212">
        <v>8</v>
      </c>
      <c r="I221" s="213"/>
      <c r="J221" s="214">
        <f>ROUND(I221*H221,2)</f>
        <v>0</v>
      </c>
      <c r="K221" s="210" t="s">
        <v>164</v>
      </c>
      <c r="L221" s="47"/>
      <c r="M221" s="215" t="s">
        <v>19</v>
      </c>
      <c r="N221" s="216" t="s">
        <v>45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165</v>
      </c>
      <c r="AT221" s="219" t="s">
        <v>160</v>
      </c>
      <c r="AU221" s="219" t="s">
        <v>84</v>
      </c>
      <c r="AY221" s="20" t="s">
        <v>158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82</v>
      </c>
      <c r="BK221" s="220">
        <f>ROUND(I221*H221,2)</f>
        <v>0</v>
      </c>
      <c r="BL221" s="20" t="s">
        <v>165</v>
      </c>
      <c r="BM221" s="219" t="s">
        <v>3769</v>
      </c>
    </row>
    <row r="222" s="2" customFormat="1">
      <c r="A222" s="41"/>
      <c r="B222" s="42"/>
      <c r="C222" s="43"/>
      <c r="D222" s="221" t="s">
        <v>167</v>
      </c>
      <c r="E222" s="43"/>
      <c r="F222" s="222" t="s">
        <v>3768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167</v>
      </c>
      <c r="AU222" s="20" t="s">
        <v>84</v>
      </c>
    </row>
    <row r="223" s="2" customFormat="1">
      <c r="A223" s="41"/>
      <c r="B223" s="42"/>
      <c r="C223" s="43"/>
      <c r="D223" s="226" t="s">
        <v>168</v>
      </c>
      <c r="E223" s="43"/>
      <c r="F223" s="227" t="s">
        <v>3770</v>
      </c>
      <c r="G223" s="43"/>
      <c r="H223" s="43"/>
      <c r="I223" s="223"/>
      <c r="J223" s="43"/>
      <c r="K223" s="43"/>
      <c r="L223" s="47"/>
      <c r="M223" s="224"/>
      <c r="N223" s="22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168</v>
      </c>
      <c r="AU223" s="20" t="s">
        <v>84</v>
      </c>
    </row>
    <row r="224" s="2" customFormat="1" ht="37.8" customHeight="1">
      <c r="A224" s="41"/>
      <c r="B224" s="42"/>
      <c r="C224" s="208" t="s">
        <v>697</v>
      </c>
      <c r="D224" s="208" t="s">
        <v>160</v>
      </c>
      <c r="E224" s="209" t="s">
        <v>3771</v>
      </c>
      <c r="F224" s="210" t="s">
        <v>3772</v>
      </c>
      <c r="G224" s="211" t="s">
        <v>3094</v>
      </c>
      <c r="H224" s="212">
        <v>1</v>
      </c>
      <c r="I224" s="213"/>
      <c r="J224" s="214">
        <f>ROUND(I224*H224,2)</f>
        <v>0</v>
      </c>
      <c r="K224" s="210" t="s">
        <v>247</v>
      </c>
      <c r="L224" s="47"/>
      <c r="M224" s="215" t="s">
        <v>19</v>
      </c>
      <c r="N224" s="216" t="s">
        <v>45</v>
      </c>
      <c r="O224" s="87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9" t="s">
        <v>165</v>
      </c>
      <c r="AT224" s="219" t="s">
        <v>160</v>
      </c>
      <c r="AU224" s="219" t="s">
        <v>84</v>
      </c>
      <c r="AY224" s="20" t="s">
        <v>158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82</v>
      </c>
      <c r="BK224" s="220">
        <f>ROUND(I224*H224,2)</f>
        <v>0</v>
      </c>
      <c r="BL224" s="20" t="s">
        <v>165</v>
      </c>
      <c r="BM224" s="219" t="s">
        <v>3773</v>
      </c>
    </row>
    <row r="225" s="2" customFormat="1">
      <c r="A225" s="41"/>
      <c r="B225" s="42"/>
      <c r="C225" s="43"/>
      <c r="D225" s="221" t="s">
        <v>167</v>
      </c>
      <c r="E225" s="43"/>
      <c r="F225" s="222" t="s">
        <v>3772</v>
      </c>
      <c r="G225" s="43"/>
      <c r="H225" s="43"/>
      <c r="I225" s="223"/>
      <c r="J225" s="43"/>
      <c r="K225" s="43"/>
      <c r="L225" s="47"/>
      <c r="M225" s="224"/>
      <c r="N225" s="225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167</v>
      </c>
      <c r="AU225" s="20" t="s">
        <v>84</v>
      </c>
    </row>
    <row r="226" s="2" customFormat="1" ht="37.8" customHeight="1">
      <c r="A226" s="41"/>
      <c r="B226" s="42"/>
      <c r="C226" s="208" t="s">
        <v>703</v>
      </c>
      <c r="D226" s="208" t="s">
        <v>160</v>
      </c>
      <c r="E226" s="209" t="s">
        <v>3774</v>
      </c>
      <c r="F226" s="210" t="s">
        <v>3775</v>
      </c>
      <c r="G226" s="211" t="s">
        <v>3094</v>
      </c>
      <c r="H226" s="212">
        <v>1</v>
      </c>
      <c r="I226" s="213"/>
      <c r="J226" s="214">
        <f>ROUND(I226*H226,2)</f>
        <v>0</v>
      </c>
      <c r="K226" s="210" t="s">
        <v>247</v>
      </c>
      <c r="L226" s="47"/>
      <c r="M226" s="215" t="s">
        <v>19</v>
      </c>
      <c r="N226" s="216" t="s">
        <v>45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9" t="s">
        <v>165</v>
      </c>
      <c r="AT226" s="219" t="s">
        <v>160</v>
      </c>
      <c r="AU226" s="219" t="s">
        <v>84</v>
      </c>
      <c r="AY226" s="20" t="s">
        <v>158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82</v>
      </c>
      <c r="BK226" s="220">
        <f>ROUND(I226*H226,2)</f>
        <v>0</v>
      </c>
      <c r="BL226" s="20" t="s">
        <v>165</v>
      </c>
      <c r="BM226" s="219" t="s">
        <v>3776</v>
      </c>
    </row>
    <row r="227" s="2" customFormat="1">
      <c r="A227" s="41"/>
      <c r="B227" s="42"/>
      <c r="C227" s="43"/>
      <c r="D227" s="221" t="s">
        <v>167</v>
      </c>
      <c r="E227" s="43"/>
      <c r="F227" s="222" t="s">
        <v>3775</v>
      </c>
      <c r="G227" s="43"/>
      <c r="H227" s="43"/>
      <c r="I227" s="223"/>
      <c r="J227" s="43"/>
      <c r="K227" s="43"/>
      <c r="L227" s="47"/>
      <c r="M227" s="224"/>
      <c r="N227" s="22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167</v>
      </c>
      <c r="AU227" s="20" t="s">
        <v>84</v>
      </c>
    </row>
    <row r="228" s="2" customFormat="1" ht="16.5" customHeight="1">
      <c r="A228" s="41"/>
      <c r="B228" s="42"/>
      <c r="C228" s="208" t="s">
        <v>708</v>
      </c>
      <c r="D228" s="208" t="s">
        <v>160</v>
      </c>
      <c r="E228" s="209" t="s">
        <v>3777</v>
      </c>
      <c r="F228" s="210" t="s">
        <v>3778</v>
      </c>
      <c r="G228" s="211" t="s">
        <v>3094</v>
      </c>
      <c r="H228" s="212">
        <v>1</v>
      </c>
      <c r="I228" s="213"/>
      <c r="J228" s="214">
        <f>ROUND(I228*H228,2)</f>
        <v>0</v>
      </c>
      <c r="K228" s="210" t="s">
        <v>247</v>
      </c>
      <c r="L228" s="47"/>
      <c r="M228" s="215" t="s">
        <v>19</v>
      </c>
      <c r="N228" s="216" t="s">
        <v>45</v>
      </c>
      <c r="O228" s="87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165</v>
      </c>
      <c r="AT228" s="219" t="s">
        <v>160</v>
      </c>
      <c r="AU228" s="219" t="s">
        <v>84</v>
      </c>
      <c r="AY228" s="20" t="s">
        <v>158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82</v>
      </c>
      <c r="BK228" s="220">
        <f>ROUND(I228*H228,2)</f>
        <v>0</v>
      </c>
      <c r="BL228" s="20" t="s">
        <v>165</v>
      </c>
      <c r="BM228" s="219" t="s">
        <v>3779</v>
      </c>
    </row>
    <row r="229" s="2" customFormat="1">
      <c r="A229" s="41"/>
      <c r="B229" s="42"/>
      <c r="C229" s="43"/>
      <c r="D229" s="221" t="s">
        <v>167</v>
      </c>
      <c r="E229" s="43"/>
      <c r="F229" s="222" t="s">
        <v>3778</v>
      </c>
      <c r="G229" s="43"/>
      <c r="H229" s="43"/>
      <c r="I229" s="223"/>
      <c r="J229" s="43"/>
      <c r="K229" s="43"/>
      <c r="L229" s="47"/>
      <c r="M229" s="224"/>
      <c r="N229" s="22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167</v>
      </c>
      <c r="AU229" s="20" t="s">
        <v>84</v>
      </c>
    </row>
    <row r="230" s="2" customFormat="1" ht="16.5" customHeight="1">
      <c r="A230" s="41"/>
      <c r="B230" s="42"/>
      <c r="C230" s="208" t="s">
        <v>715</v>
      </c>
      <c r="D230" s="208" t="s">
        <v>160</v>
      </c>
      <c r="E230" s="209" t="s">
        <v>3780</v>
      </c>
      <c r="F230" s="210" t="s">
        <v>3781</v>
      </c>
      <c r="G230" s="211" t="s">
        <v>3094</v>
      </c>
      <c r="H230" s="212">
        <v>1</v>
      </c>
      <c r="I230" s="213"/>
      <c r="J230" s="214">
        <f>ROUND(I230*H230,2)</f>
        <v>0</v>
      </c>
      <c r="K230" s="210" t="s">
        <v>247</v>
      </c>
      <c r="L230" s="47"/>
      <c r="M230" s="215" t="s">
        <v>19</v>
      </c>
      <c r="N230" s="216" t="s">
        <v>45</v>
      </c>
      <c r="O230" s="87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165</v>
      </c>
      <c r="AT230" s="219" t="s">
        <v>160</v>
      </c>
      <c r="AU230" s="219" t="s">
        <v>84</v>
      </c>
      <c r="AY230" s="20" t="s">
        <v>158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82</v>
      </c>
      <c r="BK230" s="220">
        <f>ROUND(I230*H230,2)</f>
        <v>0</v>
      </c>
      <c r="BL230" s="20" t="s">
        <v>165</v>
      </c>
      <c r="BM230" s="219" t="s">
        <v>3782</v>
      </c>
    </row>
    <row r="231" s="2" customFormat="1">
      <c r="A231" s="41"/>
      <c r="B231" s="42"/>
      <c r="C231" s="43"/>
      <c r="D231" s="221" t="s">
        <v>167</v>
      </c>
      <c r="E231" s="43"/>
      <c r="F231" s="222" t="s">
        <v>3781</v>
      </c>
      <c r="G231" s="43"/>
      <c r="H231" s="43"/>
      <c r="I231" s="223"/>
      <c r="J231" s="43"/>
      <c r="K231" s="43"/>
      <c r="L231" s="47"/>
      <c r="M231" s="224"/>
      <c r="N231" s="22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167</v>
      </c>
      <c r="AU231" s="20" t="s">
        <v>84</v>
      </c>
    </row>
    <row r="232" s="12" customFormat="1" ht="22.8" customHeight="1">
      <c r="A232" s="12"/>
      <c r="B232" s="192"/>
      <c r="C232" s="193"/>
      <c r="D232" s="194" t="s">
        <v>73</v>
      </c>
      <c r="E232" s="206" t="s">
        <v>3783</v>
      </c>
      <c r="F232" s="206" t="s">
        <v>3784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SUM(P233:P355)</f>
        <v>0</v>
      </c>
      <c r="Q232" s="200"/>
      <c r="R232" s="201">
        <f>SUM(R233:R355)</f>
        <v>0</v>
      </c>
      <c r="S232" s="200"/>
      <c r="T232" s="202">
        <f>SUM(T233:T355)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84</v>
      </c>
      <c r="AT232" s="204" t="s">
        <v>73</v>
      </c>
      <c r="AU232" s="204" t="s">
        <v>82</v>
      </c>
      <c r="AY232" s="203" t="s">
        <v>158</v>
      </c>
      <c r="BK232" s="205">
        <f>SUM(BK233:BK355)</f>
        <v>0</v>
      </c>
    </row>
    <row r="233" s="2" customFormat="1" ht="16.5" customHeight="1">
      <c r="A233" s="41"/>
      <c r="B233" s="42"/>
      <c r="C233" s="208" t="s">
        <v>723</v>
      </c>
      <c r="D233" s="208" t="s">
        <v>160</v>
      </c>
      <c r="E233" s="209" t="s">
        <v>3785</v>
      </c>
      <c r="F233" s="210" t="s">
        <v>3786</v>
      </c>
      <c r="G233" s="211" t="s">
        <v>3094</v>
      </c>
      <c r="H233" s="212">
        <v>1</v>
      </c>
      <c r="I233" s="213"/>
      <c r="J233" s="214">
        <f>ROUND(I233*H233,2)</f>
        <v>0</v>
      </c>
      <c r="K233" s="210" t="s">
        <v>164</v>
      </c>
      <c r="L233" s="47"/>
      <c r="M233" s="215" t="s">
        <v>19</v>
      </c>
      <c r="N233" s="216" t="s">
        <v>45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165</v>
      </c>
      <c r="AT233" s="219" t="s">
        <v>160</v>
      </c>
      <c r="AU233" s="219" t="s">
        <v>84</v>
      </c>
      <c r="AY233" s="20" t="s">
        <v>158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82</v>
      </c>
      <c r="BK233" s="220">
        <f>ROUND(I233*H233,2)</f>
        <v>0</v>
      </c>
      <c r="BL233" s="20" t="s">
        <v>165</v>
      </c>
      <c r="BM233" s="219" t="s">
        <v>3787</v>
      </c>
    </row>
    <row r="234" s="2" customFormat="1">
      <c r="A234" s="41"/>
      <c r="B234" s="42"/>
      <c r="C234" s="43"/>
      <c r="D234" s="221" t="s">
        <v>167</v>
      </c>
      <c r="E234" s="43"/>
      <c r="F234" s="222" t="s">
        <v>3786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167</v>
      </c>
      <c r="AU234" s="20" t="s">
        <v>84</v>
      </c>
    </row>
    <row r="235" s="2" customFormat="1">
      <c r="A235" s="41"/>
      <c r="B235" s="42"/>
      <c r="C235" s="43"/>
      <c r="D235" s="226" t="s">
        <v>168</v>
      </c>
      <c r="E235" s="43"/>
      <c r="F235" s="227" t="s">
        <v>3788</v>
      </c>
      <c r="G235" s="43"/>
      <c r="H235" s="43"/>
      <c r="I235" s="223"/>
      <c r="J235" s="43"/>
      <c r="K235" s="43"/>
      <c r="L235" s="47"/>
      <c r="M235" s="224"/>
      <c r="N235" s="22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168</v>
      </c>
      <c r="AU235" s="20" t="s">
        <v>84</v>
      </c>
    </row>
    <row r="236" s="2" customFormat="1" ht="16.5" customHeight="1">
      <c r="A236" s="41"/>
      <c r="B236" s="42"/>
      <c r="C236" s="272" t="s">
        <v>739</v>
      </c>
      <c r="D236" s="272" t="s">
        <v>244</v>
      </c>
      <c r="E236" s="273" t="s">
        <v>3789</v>
      </c>
      <c r="F236" s="274" t="s">
        <v>3790</v>
      </c>
      <c r="G236" s="275" t="s">
        <v>3094</v>
      </c>
      <c r="H236" s="276">
        <v>1</v>
      </c>
      <c r="I236" s="277"/>
      <c r="J236" s="278">
        <f>ROUND(I236*H236,2)</f>
        <v>0</v>
      </c>
      <c r="K236" s="274" t="s">
        <v>247</v>
      </c>
      <c r="L236" s="279"/>
      <c r="M236" s="280" t="s">
        <v>19</v>
      </c>
      <c r="N236" s="281" t="s">
        <v>45</v>
      </c>
      <c r="O236" s="87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228</v>
      </c>
      <c r="AT236" s="219" t="s">
        <v>244</v>
      </c>
      <c r="AU236" s="219" t="s">
        <v>84</v>
      </c>
      <c r="AY236" s="20" t="s">
        <v>158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82</v>
      </c>
      <c r="BK236" s="220">
        <f>ROUND(I236*H236,2)</f>
        <v>0</v>
      </c>
      <c r="BL236" s="20" t="s">
        <v>165</v>
      </c>
      <c r="BM236" s="219" t="s">
        <v>3791</v>
      </c>
    </row>
    <row r="237" s="2" customFormat="1">
      <c r="A237" s="41"/>
      <c r="B237" s="42"/>
      <c r="C237" s="43"/>
      <c r="D237" s="221" t="s">
        <v>167</v>
      </c>
      <c r="E237" s="43"/>
      <c r="F237" s="222" t="s">
        <v>3790</v>
      </c>
      <c r="G237" s="43"/>
      <c r="H237" s="43"/>
      <c r="I237" s="223"/>
      <c r="J237" s="43"/>
      <c r="K237" s="43"/>
      <c r="L237" s="47"/>
      <c r="M237" s="224"/>
      <c r="N237" s="22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167</v>
      </c>
      <c r="AU237" s="20" t="s">
        <v>84</v>
      </c>
    </row>
    <row r="238" s="2" customFormat="1" ht="16.5" customHeight="1">
      <c r="A238" s="41"/>
      <c r="B238" s="42"/>
      <c r="C238" s="208" t="s">
        <v>746</v>
      </c>
      <c r="D238" s="208" t="s">
        <v>160</v>
      </c>
      <c r="E238" s="209" t="s">
        <v>3792</v>
      </c>
      <c r="F238" s="210" t="s">
        <v>3793</v>
      </c>
      <c r="G238" s="211" t="s">
        <v>3094</v>
      </c>
      <c r="H238" s="212">
        <v>1</v>
      </c>
      <c r="I238" s="213"/>
      <c r="J238" s="214">
        <f>ROUND(I238*H238,2)</f>
        <v>0</v>
      </c>
      <c r="K238" s="210" t="s">
        <v>164</v>
      </c>
      <c r="L238" s="47"/>
      <c r="M238" s="215" t="s">
        <v>19</v>
      </c>
      <c r="N238" s="216" t="s">
        <v>45</v>
      </c>
      <c r="O238" s="87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9" t="s">
        <v>165</v>
      </c>
      <c r="AT238" s="219" t="s">
        <v>160</v>
      </c>
      <c r="AU238" s="219" t="s">
        <v>84</v>
      </c>
      <c r="AY238" s="20" t="s">
        <v>158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82</v>
      </c>
      <c r="BK238" s="220">
        <f>ROUND(I238*H238,2)</f>
        <v>0</v>
      </c>
      <c r="BL238" s="20" t="s">
        <v>165</v>
      </c>
      <c r="BM238" s="219" t="s">
        <v>3794</v>
      </c>
    </row>
    <row r="239" s="2" customFormat="1">
      <c r="A239" s="41"/>
      <c r="B239" s="42"/>
      <c r="C239" s="43"/>
      <c r="D239" s="221" t="s">
        <v>167</v>
      </c>
      <c r="E239" s="43"/>
      <c r="F239" s="222" t="s">
        <v>3793</v>
      </c>
      <c r="G239" s="43"/>
      <c r="H239" s="43"/>
      <c r="I239" s="223"/>
      <c r="J239" s="43"/>
      <c r="K239" s="43"/>
      <c r="L239" s="47"/>
      <c r="M239" s="224"/>
      <c r="N239" s="225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167</v>
      </c>
      <c r="AU239" s="20" t="s">
        <v>84</v>
      </c>
    </row>
    <row r="240" s="2" customFormat="1">
      <c r="A240" s="41"/>
      <c r="B240" s="42"/>
      <c r="C240" s="43"/>
      <c r="D240" s="226" t="s">
        <v>168</v>
      </c>
      <c r="E240" s="43"/>
      <c r="F240" s="227" t="s">
        <v>3795</v>
      </c>
      <c r="G240" s="43"/>
      <c r="H240" s="43"/>
      <c r="I240" s="223"/>
      <c r="J240" s="43"/>
      <c r="K240" s="43"/>
      <c r="L240" s="47"/>
      <c r="M240" s="224"/>
      <c r="N240" s="225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168</v>
      </c>
      <c r="AU240" s="20" t="s">
        <v>84</v>
      </c>
    </row>
    <row r="241" s="2" customFormat="1" ht="16.5" customHeight="1">
      <c r="A241" s="41"/>
      <c r="B241" s="42"/>
      <c r="C241" s="272" t="s">
        <v>770</v>
      </c>
      <c r="D241" s="272" t="s">
        <v>244</v>
      </c>
      <c r="E241" s="273" t="s">
        <v>3796</v>
      </c>
      <c r="F241" s="274" t="s">
        <v>3797</v>
      </c>
      <c r="G241" s="275" t="s">
        <v>3094</v>
      </c>
      <c r="H241" s="276">
        <v>1</v>
      </c>
      <c r="I241" s="277"/>
      <c r="J241" s="278">
        <f>ROUND(I241*H241,2)</f>
        <v>0</v>
      </c>
      <c r="K241" s="274" t="s">
        <v>247</v>
      </c>
      <c r="L241" s="279"/>
      <c r="M241" s="280" t="s">
        <v>19</v>
      </c>
      <c r="N241" s="281" t="s">
        <v>45</v>
      </c>
      <c r="O241" s="87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228</v>
      </c>
      <c r="AT241" s="219" t="s">
        <v>244</v>
      </c>
      <c r="AU241" s="219" t="s">
        <v>84</v>
      </c>
      <c r="AY241" s="20" t="s">
        <v>158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82</v>
      </c>
      <c r="BK241" s="220">
        <f>ROUND(I241*H241,2)</f>
        <v>0</v>
      </c>
      <c r="BL241" s="20" t="s">
        <v>165</v>
      </c>
      <c r="BM241" s="219" t="s">
        <v>3798</v>
      </c>
    </row>
    <row r="242" s="2" customFormat="1">
      <c r="A242" s="41"/>
      <c r="B242" s="42"/>
      <c r="C242" s="43"/>
      <c r="D242" s="221" t="s">
        <v>167</v>
      </c>
      <c r="E242" s="43"/>
      <c r="F242" s="222" t="s">
        <v>3797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167</v>
      </c>
      <c r="AU242" s="20" t="s">
        <v>84</v>
      </c>
    </row>
    <row r="243" s="2" customFormat="1" ht="16.5" customHeight="1">
      <c r="A243" s="41"/>
      <c r="B243" s="42"/>
      <c r="C243" s="208" t="s">
        <v>775</v>
      </c>
      <c r="D243" s="208" t="s">
        <v>160</v>
      </c>
      <c r="E243" s="209" t="s">
        <v>3799</v>
      </c>
      <c r="F243" s="210" t="s">
        <v>3800</v>
      </c>
      <c r="G243" s="211" t="s">
        <v>3094</v>
      </c>
      <c r="H243" s="212">
        <v>1</v>
      </c>
      <c r="I243" s="213"/>
      <c r="J243" s="214">
        <f>ROUND(I243*H243,2)</f>
        <v>0</v>
      </c>
      <c r="K243" s="210" t="s">
        <v>164</v>
      </c>
      <c r="L243" s="47"/>
      <c r="M243" s="215" t="s">
        <v>19</v>
      </c>
      <c r="N243" s="216" t="s">
        <v>45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165</v>
      </c>
      <c r="AT243" s="219" t="s">
        <v>160</v>
      </c>
      <c r="AU243" s="219" t="s">
        <v>84</v>
      </c>
      <c r="AY243" s="20" t="s">
        <v>158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82</v>
      </c>
      <c r="BK243" s="220">
        <f>ROUND(I243*H243,2)</f>
        <v>0</v>
      </c>
      <c r="BL243" s="20" t="s">
        <v>165</v>
      </c>
      <c r="BM243" s="219" t="s">
        <v>3801</v>
      </c>
    </row>
    <row r="244" s="2" customFormat="1">
      <c r="A244" s="41"/>
      <c r="B244" s="42"/>
      <c r="C244" s="43"/>
      <c r="D244" s="221" t="s">
        <v>167</v>
      </c>
      <c r="E244" s="43"/>
      <c r="F244" s="222" t="s">
        <v>3800</v>
      </c>
      <c r="G244" s="43"/>
      <c r="H244" s="43"/>
      <c r="I244" s="223"/>
      <c r="J244" s="43"/>
      <c r="K244" s="43"/>
      <c r="L244" s="47"/>
      <c r="M244" s="224"/>
      <c r="N244" s="22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167</v>
      </c>
      <c r="AU244" s="20" t="s">
        <v>84</v>
      </c>
    </row>
    <row r="245" s="2" customFormat="1">
      <c r="A245" s="41"/>
      <c r="B245" s="42"/>
      <c r="C245" s="43"/>
      <c r="D245" s="226" t="s">
        <v>168</v>
      </c>
      <c r="E245" s="43"/>
      <c r="F245" s="227" t="s">
        <v>3802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168</v>
      </c>
      <c r="AU245" s="20" t="s">
        <v>84</v>
      </c>
    </row>
    <row r="246" s="2" customFormat="1" ht="16.5" customHeight="1">
      <c r="A246" s="41"/>
      <c r="B246" s="42"/>
      <c r="C246" s="272" t="s">
        <v>782</v>
      </c>
      <c r="D246" s="272" t="s">
        <v>244</v>
      </c>
      <c r="E246" s="273" t="s">
        <v>3803</v>
      </c>
      <c r="F246" s="274" t="s">
        <v>3804</v>
      </c>
      <c r="G246" s="275" t="s">
        <v>3094</v>
      </c>
      <c r="H246" s="276">
        <v>1</v>
      </c>
      <c r="I246" s="277"/>
      <c r="J246" s="278">
        <f>ROUND(I246*H246,2)</f>
        <v>0</v>
      </c>
      <c r="K246" s="274" t="s">
        <v>247</v>
      </c>
      <c r="L246" s="279"/>
      <c r="M246" s="280" t="s">
        <v>19</v>
      </c>
      <c r="N246" s="281" t="s">
        <v>45</v>
      </c>
      <c r="O246" s="87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228</v>
      </c>
      <c r="AT246" s="219" t="s">
        <v>244</v>
      </c>
      <c r="AU246" s="219" t="s">
        <v>84</v>
      </c>
      <c r="AY246" s="20" t="s">
        <v>158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82</v>
      </c>
      <c r="BK246" s="220">
        <f>ROUND(I246*H246,2)</f>
        <v>0</v>
      </c>
      <c r="BL246" s="20" t="s">
        <v>165</v>
      </c>
      <c r="BM246" s="219" t="s">
        <v>3805</v>
      </c>
    </row>
    <row r="247" s="2" customFormat="1">
      <c r="A247" s="41"/>
      <c r="B247" s="42"/>
      <c r="C247" s="43"/>
      <c r="D247" s="221" t="s">
        <v>167</v>
      </c>
      <c r="E247" s="43"/>
      <c r="F247" s="222" t="s">
        <v>3804</v>
      </c>
      <c r="G247" s="43"/>
      <c r="H247" s="43"/>
      <c r="I247" s="223"/>
      <c r="J247" s="43"/>
      <c r="K247" s="43"/>
      <c r="L247" s="47"/>
      <c r="M247" s="224"/>
      <c r="N247" s="225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167</v>
      </c>
      <c r="AU247" s="20" t="s">
        <v>84</v>
      </c>
    </row>
    <row r="248" s="2" customFormat="1" ht="16.5" customHeight="1">
      <c r="A248" s="41"/>
      <c r="B248" s="42"/>
      <c r="C248" s="208" t="s">
        <v>787</v>
      </c>
      <c r="D248" s="208" t="s">
        <v>160</v>
      </c>
      <c r="E248" s="209" t="s">
        <v>3806</v>
      </c>
      <c r="F248" s="210" t="s">
        <v>3593</v>
      </c>
      <c r="G248" s="211" t="s">
        <v>3094</v>
      </c>
      <c r="H248" s="212">
        <v>2</v>
      </c>
      <c r="I248" s="213"/>
      <c r="J248" s="214">
        <f>ROUND(I248*H248,2)</f>
        <v>0</v>
      </c>
      <c r="K248" s="210" t="s">
        <v>164</v>
      </c>
      <c r="L248" s="47"/>
      <c r="M248" s="215" t="s">
        <v>19</v>
      </c>
      <c r="N248" s="216" t="s">
        <v>45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165</v>
      </c>
      <c r="AT248" s="219" t="s">
        <v>160</v>
      </c>
      <c r="AU248" s="219" t="s">
        <v>84</v>
      </c>
      <c r="AY248" s="20" t="s">
        <v>158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82</v>
      </c>
      <c r="BK248" s="220">
        <f>ROUND(I248*H248,2)</f>
        <v>0</v>
      </c>
      <c r="BL248" s="20" t="s">
        <v>165</v>
      </c>
      <c r="BM248" s="219" t="s">
        <v>3807</v>
      </c>
    </row>
    <row r="249" s="2" customFormat="1">
      <c r="A249" s="41"/>
      <c r="B249" s="42"/>
      <c r="C249" s="43"/>
      <c r="D249" s="221" t="s">
        <v>167</v>
      </c>
      <c r="E249" s="43"/>
      <c r="F249" s="222" t="s">
        <v>3593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167</v>
      </c>
      <c r="AU249" s="20" t="s">
        <v>84</v>
      </c>
    </row>
    <row r="250" s="2" customFormat="1">
      <c r="A250" s="41"/>
      <c r="B250" s="42"/>
      <c r="C250" s="43"/>
      <c r="D250" s="226" t="s">
        <v>168</v>
      </c>
      <c r="E250" s="43"/>
      <c r="F250" s="227" t="s">
        <v>3808</v>
      </c>
      <c r="G250" s="43"/>
      <c r="H250" s="43"/>
      <c r="I250" s="223"/>
      <c r="J250" s="43"/>
      <c r="K250" s="43"/>
      <c r="L250" s="47"/>
      <c r="M250" s="224"/>
      <c r="N250" s="22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168</v>
      </c>
      <c r="AU250" s="20" t="s">
        <v>84</v>
      </c>
    </row>
    <row r="251" s="2" customFormat="1" ht="16.5" customHeight="1">
      <c r="A251" s="41"/>
      <c r="B251" s="42"/>
      <c r="C251" s="272" t="s">
        <v>793</v>
      </c>
      <c r="D251" s="272" t="s">
        <v>244</v>
      </c>
      <c r="E251" s="273" t="s">
        <v>3809</v>
      </c>
      <c r="F251" s="274" t="s">
        <v>3810</v>
      </c>
      <c r="G251" s="275" t="s">
        <v>3094</v>
      </c>
      <c r="H251" s="276">
        <v>2</v>
      </c>
      <c r="I251" s="277"/>
      <c r="J251" s="278">
        <f>ROUND(I251*H251,2)</f>
        <v>0</v>
      </c>
      <c r="K251" s="274" t="s">
        <v>247</v>
      </c>
      <c r="L251" s="279"/>
      <c r="M251" s="280" t="s">
        <v>19</v>
      </c>
      <c r="N251" s="281" t="s">
        <v>45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228</v>
      </c>
      <c r="AT251" s="219" t="s">
        <v>244</v>
      </c>
      <c r="AU251" s="219" t="s">
        <v>84</v>
      </c>
      <c r="AY251" s="20" t="s">
        <v>158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82</v>
      </c>
      <c r="BK251" s="220">
        <f>ROUND(I251*H251,2)</f>
        <v>0</v>
      </c>
      <c r="BL251" s="20" t="s">
        <v>165</v>
      </c>
      <c r="BM251" s="219" t="s">
        <v>3811</v>
      </c>
    </row>
    <row r="252" s="2" customFormat="1">
      <c r="A252" s="41"/>
      <c r="B252" s="42"/>
      <c r="C252" s="43"/>
      <c r="D252" s="221" t="s">
        <v>167</v>
      </c>
      <c r="E252" s="43"/>
      <c r="F252" s="222" t="s">
        <v>3810</v>
      </c>
      <c r="G252" s="43"/>
      <c r="H252" s="43"/>
      <c r="I252" s="223"/>
      <c r="J252" s="43"/>
      <c r="K252" s="43"/>
      <c r="L252" s="47"/>
      <c r="M252" s="224"/>
      <c r="N252" s="22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167</v>
      </c>
      <c r="AU252" s="20" t="s">
        <v>84</v>
      </c>
    </row>
    <row r="253" s="2" customFormat="1" ht="16.5" customHeight="1">
      <c r="A253" s="41"/>
      <c r="B253" s="42"/>
      <c r="C253" s="208" t="s">
        <v>801</v>
      </c>
      <c r="D253" s="208" t="s">
        <v>160</v>
      </c>
      <c r="E253" s="209" t="s">
        <v>3812</v>
      </c>
      <c r="F253" s="210" t="s">
        <v>3813</v>
      </c>
      <c r="G253" s="211" t="s">
        <v>3094</v>
      </c>
      <c r="H253" s="212">
        <v>4</v>
      </c>
      <c r="I253" s="213"/>
      <c r="J253" s="214">
        <f>ROUND(I253*H253,2)</f>
        <v>0</v>
      </c>
      <c r="K253" s="210" t="s">
        <v>164</v>
      </c>
      <c r="L253" s="47"/>
      <c r="M253" s="215" t="s">
        <v>19</v>
      </c>
      <c r="N253" s="216" t="s">
        <v>45</v>
      </c>
      <c r="O253" s="87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9" t="s">
        <v>165</v>
      </c>
      <c r="AT253" s="219" t="s">
        <v>160</v>
      </c>
      <c r="AU253" s="219" t="s">
        <v>84</v>
      </c>
      <c r="AY253" s="20" t="s">
        <v>158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82</v>
      </c>
      <c r="BK253" s="220">
        <f>ROUND(I253*H253,2)</f>
        <v>0</v>
      </c>
      <c r="BL253" s="20" t="s">
        <v>165</v>
      </c>
      <c r="BM253" s="219" t="s">
        <v>3814</v>
      </c>
    </row>
    <row r="254" s="2" customFormat="1">
      <c r="A254" s="41"/>
      <c r="B254" s="42"/>
      <c r="C254" s="43"/>
      <c r="D254" s="221" t="s">
        <v>167</v>
      </c>
      <c r="E254" s="43"/>
      <c r="F254" s="222" t="s">
        <v>3813</v>
      </c>
      <c r="G254" s="43"/>
      <c r="H254" s="43"/>
      <c r="I254" s="223"/>
      <c r="J254" s="43"/>
      <c r="K254" s="43"/>
      <c r="L254" s="47"/>
      <c r="M254" s="224"/>
      <c r="N254" s="225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167</v>
      </c>
      <c r="AU254" s="20" t="s">
        <v>84</v>
      </c>
    </row>
    <row r="255" s="2" customFormat="1">
      <c r="A255" s="41"/>
      <c r="B255" s="42"/>
      <c r="C255" s="43"/>
      <c r="D255" s="226" t="s">
        <v>168</v>
      </c>
      <c r="E255" s="43"/>
      <c r="F255" s="227" t="s">
        <v>3815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168</v>
      </c>
      <c r="AU255" s="20" t="s">
        <v>84</v>
      </c>
    </row>
    <row r="256" s="2" customFormat="1" ht="37.8" customHeight="1">
      <c r="A256" s="41"/>
      <c r="B256" s="42"/>
      <c r="C256" s="272" t="s">
        <v>809</v>
      </c>
      <c r="D256" s="272" t="s">
        <v>244</v>
      </c>
      <c r="E256" s="273" t="s">
        <v>3816</v>
      </c>
      <c r="F256" s="274" t="s">
        <v>3817</v>
      </c>
      <c r="G256" s="275" t="s">
        <v>3094</v>
      </c>
      <c r="H256" s="276">
        <v>4</v>
      </c>
      <c r="I256" s="277"/>
      <c r="J256" s="278">
        <f>ROUND(I256*H256,2)</f>
        <v>0</v>
      </c>
      <c r="K256" s="274" t="s">
        <v>247</v>
      </c>
      <c r="L256" s="279"/>
      <c r="M256" s="280" t="s">
        <v>19</v>
      </c>
      <c r="N256" s="281" t="s">
        <v>45</v>
      </c>
      <c r="O256" s="87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9" t="s">
        <v>228</v>
      </c>
      <c r="AT256" s="219" t="s">
        <v>244</v>
      </c>
      <c r="AU256" s="219" t="s">
        <v>84</v>
      </c>
      <c r="AY256" s="20" t="s">
        <v>158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82</v>
      </c>
      <c r="BK256" s="220">
        <f>ROUND(I256*H256,2)</f>
        <v>0</v>
      </c>
      <c r="BL256" s="20" t="s">
        <v>165</v>
      </c>
      <c r="BM256" s="219" t="s">
        <v>3818</v>
      </c>
    </row>
    <row r="257" s="2" customFormat="1">
      <c r="A257" s="41"/>
      <c r="B257" s="42"/>
      <c r="C257" s="43"/>
      <c r="D257" s="221" t="s">
        <v>167</v>
      </c>
      <c r="E257" s="43"/>
      <c r="F257" s="222" t="s">
        <v>3819</v>
      </c>
      <c r="G257" s="43"/>
      <c r="H257" s="43"/>
      <c r="I257" s="223"/>
      <c r="J257" s="43"/>
      <c r="K257" s="43"/>
      <c r="L257" s="47"/>
      <c r="M257" s="224"/>
      <c r="N257" s="22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167</v>
      </c>
      <c r="AU257" s="20" t="s">
        <v>84</v>
      </c>
    </row>
    <row r="258" s="2" customFormat="1" ht="16.5" customHeight="1">
      <c r="A258" s="41"/>
      <c r="B258" s="42"/>
      <c r="C258" s="208" t="s">
        <v>815</v>
      </c>
      <c r="D258" s="208" t="s">
        <v>160</v>
      </c>
      <c r="E258" s="209" t="s">
        <v>3578</v>
      </c>
      <c r="F258" s="210" t="s">
        <v>3579</v>
      </c>
      <c r="G258" s="211" t="s">
        <v>3094</v>
      </c>
      <c r="H258" s="212">
        <v>1</v>
      </c>
      <c r="I258" s="213"/>
      <c r="J258" s="214">
        <f>ROUND(I258*H258,2)</f>
        <v>0</v>
      </c>
      <c r="K258" s="210" t="s">
        <v>164</v>
      </c>
      <c r="L258" s="47"/>
      <c r="M258" s="215" t="s">
        <v>19</v>
      </c>
      <c r="N258" s="216" t="s">
        <v>45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165</v>
      </c>
      <c r="AT258" s="219" t="s">
        <v>160</v>
      </c>
      <c r="AU258" s="219" t="s">
        <v>84</v>
      </c>
      <c r="AY258" s="20" t="s">
        <v>158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82</v>
      </c>
      <c r="BK258" s="220">
        <f>ROUND(I258*H258,2)</f>
        <v>0</v>
      </c>
      <c r="BL258" s="20" t="s">
        <v>165</v>
      </c>
      <c r="BM258" s="219" t="s">
        <v>3820</v>
      </c>
    </row>
    <row r="259" s="2" customFormat="1">
      <c r="A259" s="41"/>
      <c r="B259" s="42"/>
      <c r="C259" s="43"/>
      <c r="D259" s="221" t="s">
        <v>167</v>
      </c>
      <c r="E259" s="43"/>
      <c r="F259" s="222" t="s">
        <v>3579</v>
      </c>
      <c r="G259" s="43"/>
      <c r="H259" s="43"/>
      <c r="I259" s="223"/>
      <c r="J259" s="43"/>
      <c r="K259" s="43"/>
      <c r="L259" s="47"/>
      <c r="M259" s="224"/>
      <c r="N259" s="22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167</v>
      </c>
      <c r="AU259" s="20" t="s">
        <v>84</v>
      </c>
    </row>
    <row r="260" s="2" customFormat="1">
      <c r="A260" s="41"/>
      <c r="B260" s="42"/>
      <c r="C260" s="43"/>
      <c r="D260" s="226" t="s">
        <v>168</v>
      </c>
      <c r="E260" s="43"/>
      <c r="F260" s="227" t="s">
        <v>3581</v>
      </c>
      <c r="G260" s="43"/>
      <c r="H260" s="43"/>
      <c r="I260" s="223"/>
      <c r="J260" s="43"/>
      <c r="K260" s="43"/>
      <c r="L260" s="47"/>
      <c r="M260" s="224"/>
      <c r="N260" s="225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168</v>
      </c>
      <c r="AU260" s="20" t="s">
        <v>84</v>
      </c>
    </row>
    <row r="261" s="2" customFormat="1" ht="16.5" customHeight="1">
      <c r="A261" s="41"/>
      <c r="B261" s="42"/>
      <c r="C261" s="272" t="s">
        <v>829</v>
      </c>
      <c r="D261" s="272" t="s">
        <v>244</v>
      </c>
      <c r="E261" s="273" t="s">
        <v>3821</v>
      </c>
      <c r="F261" s="274" t="s">
        <v>3583</v>
      </c>
      <c r="G261" s="275" t="s">
        <v>3094</v>
      </c>
      <c r="H261" s="276">
        <v>1</v>
      </c>
      <c r="I261" s="277"/>
      <c r="J261" s="278">
        <f>ROUND(I261*H261,2)</f>
        <v>0</v>
      </c>
      <c r="K261" s="274" t="s">
        <v>247</v>
      </c>
      <c r="L261" s="279"/>
      <c r="M261" s="280" t="s">
        <v>19</v>
      </c>
      <c r="N261" s="281" t="s">
        <v>45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228</v>
      </c>
      <c r="AT261" s="219" t="s">
        <v>244</v>
      </c>
      <c r="AU261" s="219" t="s">
        <v>84</v>
      </c>
      <c r="AY261" s="20" t="s">
        <v>158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82</v>
      </c>
      <c r="BK261" s="220">
        <f>ROUND(I261*H261,2)</f>
        <v>0</v>
      </c>
      <c r="BL261" s="20" t="s">
        <v>165</v>
      </c>
      <c r="BM261" s="219" t="s">
        <v>3822</v>
      </c>
    </row>
    <row r="262" s="2" customFormat="1">
      <c r="A262" s="41"/>
      <c r="B262" s="42"/>
      <c r="C262" s="43"/>
      <c r="D262" s="221" t="s">
        <v>167</v>
      </c>
      <c r="E262" s="43"/>
      <c r="F262" s="222" t="s">
        <v>3583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167</v>
      </c>
      <c r="AU262" s="20" t="s">
        <v>84</v>
      </c>
    </row>
    <row r="263" s="2" customFormat="1" ht="16.5" customHeight="1">
      <c r="A263" s="41"/>
      <c r="B263" s="42"/>
      <c r="C263" s="208" t="s">
        <v>834</v>
      </c>
      <c r="D263" s="208" t="s">
        <v>160</v>
      </c>
      <c r="E263" s="209" t="s">
        <v>3823</v>
      </c>
      <c r="F263" s="210" t="s">
        <v>3824</v>
      </c>
      <c r="G263" s="211" t="s">
        <v>3094</v>
      </c>
      <c r="H263" s="212">
        <v>1</v>
      </c>
      <c r="I263" s="213"/>
      <c r="J263" s="214">
        <f>ROUND(I263*H263,2)</f>
        <v>0</v>
      </c>
      <c r="K263" s="210" t="s">
        <v>247</v>
      </c>
      <c r="L263" s="47"/>
      <c r="M263" s="215" t="s">
        <v>19</v>
      </c>
      <c r="N263" s="216" t="s">
        <v>45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165</v>
      </c>
      <c r="AT263" s="219" t="s">
        <v>160</v>
      </c>
      <c r="AU263" s="219" t="s">
        <v>84</v>
      </c>
      <c r="AY263" s="20" t="s">
        <v>158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82</v>
      </c>
      <c r="BK263" s="220">
        <f>ROUND(I263*H263,2)</f>
        <v>0</v>
      </c>
      <c r="BL263" s="20" t="s">
        <v>165</v>
      </c>
      <c r="BM263" s="219" t="s">
        <v>3825</v>
      </c>
    </row>
    <row r="264" s="2" customFormat="1">
      <c r="A264" s="41"/>
      <c r="B264" s="42"/>
      <c r="C264" s="43"/>
      <c r="D264" s="221" t="s">
        <v>167</v>
      </c>
      <c r="E264" s="43"/>
      <c r="F264" s="222" t="s">
        <v>3824</v>
      </c>
      <c r="G264" s="43"/>
      <c r="H264" s="43"/>
      <c r="I264" s="223"/>
      <c r="J264" s="43"/>
      <c r="K264" s="43"/>
      <c r="L264" s="47"/>
      <c r="M264" s="224"/>
      <c r="N264" s="22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167</v>
      </c>
      <c r="AU264" s="20" t="s">
        <v>84</v>
      </c>
    </row>
    <row r="265" s="2" customFormat="1" ht="16.5" customHeight="1">
      <c r="A265" s="41"/>
      <c r="B265" s="42"/>
      <c r="C265" s="272" t="s">
        <v>878</v>
      </c>
      <c r="D265" s="272" t="s">
        <v>244</v>
      </c>
      <c r="E265" s="273" t="s">
        <v>3826</v>
      </c>
      <c r="F265" s="274" t="s">
        <v>3827</v>
      </c>
      <c r="G265" s="275" t="s">
        <v>3094</v>
      </c>
      <c r="H265" s="276">
        <v>1</v>
      </c>
      <c r="I265" s="277"/>
      <c r="J265" s="278">
        <f>ROUND(I265*H265,2)</f>
        <v>0</v>
      </c>
      <c r="K265" s="274" t="s">
        <v>247</v>
      </c>
      <c r="L265" s="279"/>
      <c r="M265" s="280" t="s">
        <v>19</v>
      </c>
      <c r="N265" s="281" t="s">
        <v>45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228</v>
      </c>
      <c r="AT265" s="219" t="s">
        <v>244</v>
      </c>
      <c r="AU265" s="219" t="s">
        <v>84</v>
      </c>
      <c r="AY265" s="20" t="s">
        <v>158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82</v>
      </c>
      <c r="BK265" s="220">
        <f>ROUND(I265*H265,2)</f>
        <v>0</v>
      </c>
      <c r="BL265" s="20" t="s">
        <v>165</v>
      </c>
      <c r="BM265" s="219" t="s">
        <v>3828</v>
      </c>
    </row>
    <row r="266" s="2" customFormat="1">
      <c r="A266" s="41"/>
      <c r="B266" s="42"/>
      <c r="C266" s="43"/>
      <c r="D266" s="221" t="s">
        <v>167</v>
      </c>
      <c r="E266" s="43"/>
      <c r="F266" s="222" t="s">
        <v>3827</v>
      </c>
      <c r="G266" s="43"/>
      <c r="H266" s="43"/>
      <c r="I266" s="223"/>
      <c r="J266" s="43"/>
      <c r="K266" s="43"/>
      <c r="L266" s="47"/>
      <c r="M266" s="224"/>
      <c r="N266" s="22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167</v>
      </c>
      <c r="AU266" s="20" t="s">
        <v>84</v>
      </c>
    </row>
    <row r="267" s="2" customFormat="1" ht="16.5" customHeight="1">
      <c r="A267" s="41"/>
      <c r="B267" s="42"/>
      <c r="C267" s="208" t="s">
        <v>885</v>
      </c>
      <c r="D267" s="208" t="s">
        <v>160</v>
      </c>
      <c r="E267" s="209" t="s">
        <v>3829</v>
      </c>
      <c r="F267" s="210" t="s">
        <v>3830</v>
      </c>
      <c r="G267" s="211" t="s">
        <v>3094</v>
      </c>
      <c r="H267" s="212">
        <v>3</v>
      </c>
      <c r="I267" s="213"/>
      <c r="J267" s="214">
        <f>ROUND(I267*H267,2)</f>
        <v>0</v>
      </c>
      <c r="K267" s="210" t="s">
        <v>164</v>
      </c>
      <c r="L267" s="47"/>
      <c r="M267" s="215" t="s">
        <v>19</v>
      </c>
      <c r="N267" s="216" t="s">
        <v>45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165</v>
      </c>
      <c r="AT267" s="219" t="s">
        <v>160</v>
      </c>
      <c r="AU267" s="219" t="s">
        <v>84</v>
      </c>
      <c r="AY267" s="20" t="s">
        <v>158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82</v>
      </c>
      <c r="BK267" s="220">
        <f>ROUND(I267*H267,2)</f>
        <v>0</v>
      </c>
      <c r="BL267" s="20" t="s">
        <v>165</v>
      </c>
      <c r="BM267" s="219" t="s">
        <v>3831</v>
      </c>
    </row>
    <row r="268" s="2" customFormat="1">
      <c r="A268" s="41"/>
      <c r="B268" s="42"/>
      <c r="C268" s="43"/>
      <c r="D268" s="221" t="s">
        <v>167</v>
      </c>
      <c r="E268" s="43"/>
      <c r="F268" s="222" t="s">
        <v>3830</v>
      </c>
      <c r="G268" s="43"/>
      <c r="H268" s="43"/>
      <c r="I268" s="223"/>
      <c r="J268" s="43"/>
      <c r="K268" s="43"/>
      <c r="L268" s="47"/>
      <c r="M268" s="224"/>
      <c r="N268" s="22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167</v>
      </c>
      <c r="AU268" s="20" t="s">
        <v>84</v>
      </c>
    </row>
    <row r="269" s="2" customFormat="1">
      <c r="A269" s="41"/>
      <c r="B269" s="42"/>
      <c r="C269" s="43"/>
      <c r="D269" s="226" t="s">
        <v>168</v>
      </c>
      <c r="E269" s="43"/>
      <c r="F269" s="227" t="s">
        <v>3832</v>
      </c>
      <c r="G269" s="43"/>
      <c r="H269" s="43"/>
      <c r="I269" s="223"/>
      <c r="J269" s="43"/>
      <c r="K269" s="43"/>
      <c r="L269" s="47"/>
      <c r="M269" s="224"/>
      <c r="N269" s="225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168</v>
      </c>
      <c r="AU269" s="20" t="s">
        <v>84</v>
      </c>
    </row>
    <row r="270" s="2" customFormat="1" ht="16.5" customHeight="1">
      <c r="A270" s="41"/>
      <c r="B270" s="42"/>
      <c r="C270" s="272" t="s">
        <v>897</v>
      </c>
      <c r="D270" s="272" t="s">
        <v>244</v>
      </c>
      <c r="E270" s="273" t="s">
        <v>3833</v>
      </c>
      <c r="F270" s="274" t="s">
        <v>3834</v>
      </c>
      <c r="G270" s="275" t="s">
        <v>3094</v>
      </c>
      <c r="H270" s="276">
        <v>3</v>
      </c>
      <c r="I270" s="277"/>
      <c r="J270" s="278">
        <f>ROUND(I270*H270,2)</f>
        <v>0</v>
      </c>
      <c r="K270" s="274" t="s">
        <v>247</v>
      </c>
      <c r="L270" s="279"/>
      <c r="M270" s="280" t="s">
        <v>19</v>
      </c>
      <c r="N270" s="281" t="s">
        <v>45</v>
      </c>
      <c r="O270" s="87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228</v>
      </c>
      <c r="AT270" s="219" t="s">
        <v>244</v>
      </c>
      <c r="AU270" s="219" t="s">
        <v>84</v>
      </c>
      <c r="AY270" s="20" t="s">
        <v>158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82</v>
      </c>
      <c r="BK270" s="220">
        <f>ROUND(I270*H270,2)</f>
        <v>0</v>
      </c>
      <c r="BL270" s="20" t="s">
        <v>165</v>
      </c>
      <c r="BM270" s="219" t="s">
        <v>3835</v>
      </c>
    </row>
    <row r="271" s="2" customFormat="1">
      <c r="A271" s="41"/>
      <c r="B271" s="42"/>
      <c r="C271" s="43"/>
      <c r="D271" s="221" t="s">
        <v>167</v>
      </c>
      <c r="E271" s="43"/>
      <c r="F271" s="222" t="s">
        <v>3834</v>
      </c>
      <c r="G271" s="43"/>
      <c r="H271" s="43"/>
      <c r="I271" s="223"/>
      <c r="J271" s="43"/>
      <c r="K271" s="43"/>
      <c r="L271" s="47"/>
      <c r="M271" s="224"/>
      <c r="N271" s="22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167</v>
      </c>
      <c r="AU271" s="20" t="s">
        <v>84</v>
      </c>
    </row>
    <row r="272" s="2" customFormat="1" ht="16.5" customHeight="1">
      <c r="A272" s="41"/>
      <c r="B272" s="42"/>
      <c r="C272" s="208" t="s">
        <v>902</v>
      </c>
      <c r="D272" s="208" t="s">
        <v>160</v>
      </c>
      <c r="E272" s="209" t="s">
        <v>3836</v>
      </c>
      <c r="F272" s="210" t="s">
        <v>3837</v>
      </c>
      <c r="G272" s="211" t="s">
        <v>3094</v>
      </c>
      <c r="H272" s="212">
        <v>55</v>
      </c>
      <c r="I272" s="213"/>
      <c r="J272" s="214">
        <f>ROUND(I272*H272,2)</f>
        <v>0</v>
      </c>
      <c r="K272" s="210" t="s">
        <v>164</v>
      </c>
      <c r="L272" s="47"/>
      <c r="M272" s="215" t="s">
        <v>19</v>
      </c>
      <c r="N272" s="216" t="s">
        <v>45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165</v>
      </c>
      <c r="AT272" s="219" t="s">
        <v>160</v>
      </c>
      <c r="AU272" s="219" t="s">
        <v>84</v>
      </c>
      <c r="AY272" s="20" t="s">
        <v>158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82</v>
      </c>
      <c r="BK272" s="220">
        <f>ROUND(I272*H272,2)</f>
        <v>0</v>
      </c>
      <c r="BL272" s="20" t="s">
        <v>165</v>
      </c>
      <c r="BM272" s="219" t="s">
        <v>3838</v>
      </c>
    </row>
    <row r="273" s="2" customFormat="1">
      <c r="A273" s="41"/>
      <c r="B273" s="42"/>
      <c r="C273" s="43"/>
      <c r="D273" s="221" t="s">
        <v>167</v>
      </c>
      <c r="E273" s="43"/>
      <c r="F273" s="222" t="s">
        <v>3837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167</v>
      </c>
      <c r="AU273" s="20" t="s">
        <v>84</v>
      </c>
    </row>
    <row r="274" s="2" customFormat="1">
      <c r="A274" s="41"/>
      <c r="B274" s="42"/>
      <c r="C274" s="43"/>
      <c r="D274" s="226" t="s">
        <v>168</v>
      </c>
      <c r="E274" s="43"/>
      <c r="F274" s="227" t="s">
        <v>3839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168</v>
      </c>
      <c r="AU274" s="20" t="s">
        <v>84</v>
      </c>
    </row>
    <row r="275" s="2" customFormat="1" ht="16.5" customHeight="1">
      <c r="A275" s="41"/>
      <c r="B275" s="42"/>
      <c r="C275" s="272" t="s">
        <v>911</v>
      </c>
      <c r="D275" s="272" t="s">
        <v>244</v>
      </c>
      <c r="E275" s="273" t="s">
        <v>3840</v>
      </c>
      <c r="F275" s="274" t="s">
        <v>3841</v>
      </c>
      <c r="G275" s="275" t="s">
        <v>3094</v>
      </c>
      <c r="H275" s="276">
        <v>46</v>
      </c>
      <c r="I275" s="277"/>
      <c r="J275" s="278">
        <f>ROUND(I275*H275,2)</f>
        <v>0</v>
      </c>
      <c r="K275" s="274" t="s">
        <v>247</v>
      </c>
      <c r="L275" s="279"/>
      <c r="M275" s="280" t="s">
        <v>19</v>
      </c>
      <c r="N275" s="281" t="s">
        <v>45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228</v>
      </c>
      <c r="AT275" s="219" t="s">
        <v>244</v>
      </c>
      <c r="AU275" s="219" t="s">
        <v>84</v>
      </c>
      <c r="AY275" s="20" t="s">
        <v>158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82</v>
      </c>
      <c r="BK275" s="220">
        <f>ROUND(I275*H275,2)</f>
        <v>0</v>
      </c>
      <c r="BL275" s="20" t="s">
        <v>165</v>
      </c>
      <c r="BM275" s="219" t="s">
        <v>3842</v>
      </c>
    </row>
    <row r="276" s="2" customFormat="1">
      <c r="A276" s="41"/>
      <c r="B276" s="42"/>
      <c r="C276" s="43"/>
      <c r="D276" s="221" t="s">
        <v>167</v>
      </c>
      <c r="E276" s="43"/>
      <c r="F276" s="222" t="s">
        <v>3841</v>
      </c>
      <c r="G276" s="43"/>
      <c r="H276" s="43"/>
      <c r="I276" s="223"/>
      <c r="J276" s="43"/>
      <c r="K276" s="43"/>
      <c r="L276" s="47"/>
      <c r="M276" s="224"/>
      <c r="N276" s="225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167</v>
      </c>
      <c r="AU276" s="20" t="s">
        <v>84</v>
      </c>
    </row>
    <row r="277" s="2" customFormat="1" ht="16.5" customHeight="1">
      <c r="A277" s="41"/>
      <c r="B277" s="42"/>
      <c r="C277" s="272" t="s">
        <v>920</v>
      </c>
      <c r="D277" s="272" t="s">
        <v>244</v>
      </c>
      <c r="E277" s="273" t="s">
        <v>3843</v>
      </c>
      <c r="F277" s="274" t="s">
        <v>3844</v>
      </c>
      <c r="G277" s="275" t="s">
        <v>3094</v>
      </c>
      <c r="H277" s="276">
        <v>9</v>
      </c>
      <c r="I277" s="277"/>
      <c r="J277" s="278">
        <f>ROUND(I277*H277,2)</f>
        <v>0</v>
      </c>
      <c r="K277" s="274" t="s">
        <v>247</v>
      </c>
      <c r="L277" s="279"/>
      <c r="M277" s="280" t="s">
        <v>19</v>
      </c>
      <c r="N277" s="281" t="s">
        <v>45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228</v>
      </c>
      <c r="AT277" s="219" t="s">
        <v>244</v>
      </c>
      <c r="AU277" s="219" t="s">
        <v>84</v>
      </c>
      <c r="AY277" s="20" t="s">
        <v>158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82</v>
      </c>
      <c r="BK277" s="220">
        <f>ROUND(I277*H277,2)</f>
        <v>0</v>
      </c>
      <c r="BL277" s="20" t="s">
        <v>165</v>
      </c>
      <c r="BM277" s="219" t="s">
        <v>3845</v>
      </c>
    </row>
    <row r="278" s="2" customFormat="1">
      <c r="A278" s="41"/>
      <c r="B278" s="42"/>
      <c r="C278" s="43"/>
      <c r="D278" s="221" t="s">
        <v>167</v>
      </c>
      <c r="E278" s="43"/>
      <c r="F278" s="222" t="s">
        <v>3844</v>
      </c>
      <c r="G278" s="43"/>
      <c r="H278" s="43"/>
      <c r="I278" s="223"/>
      <c r="J278" s="43"/>
      <c r="K278" s="43"/>
      <c r="L278" s="47"/>
      <c r="M278" s="224"/>
      <c r="N278" s="22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167</v>
      </c>
      <c r="AU278" s="20" t="s">
        <v>84</v>
      </c>
    </row>
    <row r="279" s="2" customFormat="1" ht="16.5" customHeight="1">
      <c r="A279" s="41"/>
      <c r="B279" s="42"/>
      <c r="C279" s="208" t="s">
        <v>925</v>
      </c>
      <c r="D279" s="208" t="s">
        <v>160</v>
      </c>
      <c r="E279" s="209" t="s">
        <v>3846</v>
      </c>
      <c r="F279" s="210" t="s">
        <v>3847</v>
      </c>
      <c r="G279" s="211" t="s">
        <v>3094</v>
      </c>
      <c r="H279" s="212">
        <v>55</v>
      </c>
      <c r="I279" s="213"/>
      <c r="J279" s="214">
        <f>ROUND(I279*H279,2)</f>
        <v>0</v>
      </c>
      <c r="K279" s="210" t="s">
        <v>164</v>
      </c>
      <c r="L279" s="47"/>
      <c r="M279" s="215" t="s">
        <v>19</v>
      </c>
      <c r="N279" s="216" t="s">
        <v>45</v>
      </c>
      <c r="O279" s="87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165</v>
      </c>
      <c r="AT279" s="219" t="s">
        <v>160</v>
      </c>
      <c r="AU279" s="219" t="s">
        <v>84</v>
      </c>
      <c r="AY279" s="20" t="s">
        <v>158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82</v>
      </c>
      <c r="BK279" s="220">
        <f>ROUND(I279*H279,2)</f>
        <v>0</v>
      </c>
      <c r="BL279" s="20" t="s">
        <v>165</v>
      </c>
      <c r="BM279" s="219" t="s">
        <v>3848</v>
      </c>
    </row>
    <row r="280" s="2" customFormat="1">
      <c r="A280" s="41"/>
      <c r="B280" s="42"/>
      <c r="C280" s="43"/>
      <c r="D280" s="221" t="s">
        <v>167</v>
      </c>
      <c r="E280" s="43"/>
      <c r="F280" s="222" t="s">
        <v>3847</v>
      </c>
      <c r="G280" s="43"/>
      <c r="H280" s="43"/>
      <c r="I280" s="223"/>
      <c r="J280" s="43"/>
      <c r="K280" s="43"/>
      <c r="L280" s="47"/>
      <c r="M280" s="224"/>
      <c r="N280" s="22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167</v>
      </c>
      <c r="AU280" s="20" t="s">
        <v>84</v>
      </c>
    </row>
    <row r="281" s="2" customFormat="1">
      <c r="A281" s="41"/>
      <c r="B281" s="42"/>
      <c r="C281" s="43"/>
      <c r="D281" s="226" t="s">
        <v>168</v>
      </c>
      <c r="E281" s="43"/>
      <c r="F281" s="227" t="s">
        <v>3849</v>
      </c>
      <c r="G281" s="43"/>
      <c r="H281" s="43"/>
      <c r="I281" s="223"/>
      <c r="J281" s="43"/>
      <c r="K281" s="43"/>
      <c r="L281" s="47"/>
      <c r="M281" s="224"/>
      <c r="N281" s="22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168</v>
      </c>
      <c r="AU281" s="20" t="s">
        <v>84</v>
      </c>
    </row>
    <row r="282" s="2" customFormat="1" ht="16.5" customHeight="1">
      <c r="A282" s="41"/>
      <c r="B282" s="42"/>
      <c r="C282" s="272" t="s">
        <v>931</v>
      </c>
      <c r="D282" s="272" t="s">
        <v>244</v>
      </c>
      <c r="E282" s="273" t="s">
        <v>3850</v>
      </c>
      <c r="F282" s="274" t="s">
        <v>3851</v>
      </c>
      <c r="G282" s="275" t="s">
        <v>3094</v>
      </c>
      <c r="H282" s="276">
        <v>55</v>
      </c>
      <c r="I282" s="277"/>
      <c r="J282" s="278">
        <f>ROUND(I282*H282,2)</f>
        <v>0</v>
      </c>
      <c r="K282" s="274" t="s">
        <v>247</v>
      </c>
      <c r="L282" s="279"/>
      <c r="M282" s="280" t="s">
        <v>19</v>
      </c>
      <c r="N282" s="281" t="s">
        <v>45</v>
      </c>
      <c r="O282" s="87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9" t="s">
        <v>228</v>
      </c>
      <c r="AT282" s="219" t="s">
        <v>244</v>
      </c>
      <c r="AU282" s="219" t="s">
        <v>84</v>
      </c>
      <c r="AY282" s="20" t="s">
        <v>158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82</v>
      </c>
      <c r="BK282" s="220">
        <f>ROUND(I282*H282,2)</f>
        <v>0</v>
      </c>
      <c r="BL282" s="20" t="s">
        <v>165</v>
      </c>
      <c r="BM282" s="219" t="s">
        <v>3852</v>
      </c>
    </row>
    <row r="283" s="2" customFormat="1">
      <c r="A283" s="41"/>
      <c r="B283" s="42"/>
      <c r="C283" s="43"/>
      <c r="D283" s="221" t="s">
        <v>167</v>
      </c>
      <c r="E283" s="43"/>
      <c r="F283" s="222" t="s">
        <v>3851</v>
      </c>
      <c r="G283" s="43"/>
      <c r="H283" s="43"/>
      <c r="I283" s="223"/>
      <c r="J283" s="43"/>
      <c r="K283" s="43"/>
      <c r="L283" s="47"/>
      <c r="M283" s="224"/>
      <c r="N283" s="225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167</v>
      </c>
      <c r="AU283" s="20" t="s">
        <v>84</v>
      </c>
    </row>
    <row r="284" s="2" customFormat="1" ht="16.5" customHeight="1">
      <c r="A284" s="41"/>
      <c r="B284" s="42"/>
      <c r="C284" s="272" t="s">
        <v>936</v>
      </c>
      <c r="D284" s="272" t="s">
        <v>244</v>
      </c>
      <c r="E284" s="273" t="s">
        <v>3853</v>
      </c>
      <c r="F284" s="274" t="s">
        <v>3854</v>
      </c>
      <c r="G284" s="275" t="s">
        <v>3094</v>
      </c>
      <c r="H284" s="276">
        <v>6</v>
      </c>
      <c r="I284" s="277"/>
      <c r="J284" s="278">
        <f>ROUND(I284*H284,2)</f>
        <v>0</v>
      </c>
      <c r="K284" s="274" t="s">
        <v>247</v>
      </c>
      <c r="L284" s="279"/>
      <c r="M284" s="280" t="s">
        <v>19</v>
      </c>
      <c r="N284" s="281" t="s">
        <v>45</v>
      </c>
      <c r="O284" s="87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228</v>
      </c>
      <c r="AT284" s="219" t="s">
        <v>244</v>
      </c>
      <c r="AU284" s="219" t="s">
        <v>84</v>
      </c>
      <c r="AY284" s="20" t="s">
        <v>158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82</v>
      </c>
      <c r="BK284" s="220">
        <f>ROUND(I284*H284,2)</f>
        <v>0</v>
      </c>
      <c r="BL284" s="20" t="s">
        <v>165</v>
      </c>
      <c r="BM284" s="219" t="s">
        <v>3855</v>
      </c>
    </row>
    <row r="285" s="2" customFormat="1">
      <c r="A285" s="41"/>
      <c r="B285" s="42"/>
      <c r="C285" s="43"/>
      <c r="D285" s="221" t="s">
        <v>167</v>
      </c>
      <c r="E285" s="43"/>
      <c r="F285" s="222" t="s">
        <v>3854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167</v>
      </c>
      <c r="AU285" s="20" t="s">
        <v>84</v>
      </c>
    </row>
    <row r="286" s="2" customFormat="1" ht="16.5" customHeight="1">
      <c r="A286" s="41"/>
      <c r="B286" s="42"/>
      <c r="C286" s="208" t="s">
        <v>941</v>
      </c>
      <c r="D286" s="208" t="s">
        <v>160</v>
      </c>
      <c r="E286" s="209" t="s">
        <v>3856</v>
      </c>
      <c r="F286" s="210" t="s">
        <v>3857</v>
      </c>
      <c r="G286" s="211" t="s">
        <v>3094</v>
      </c>
      <c r="H286" s="212">
        <v>1</v>
      </c>
      <c r="I286" s="213"/>
      <c r="J286" s="214">
        <f>ROUND(I286*H286,2)</f>
        <v>0</v>
      </c>
      <c r="K286" s="210" t="s">
        <v>164</v>
      </c>
      <c r="L286" s="47"/>
      <c r="M286" s="215" t="s">
        <v>19</v>
      </c>
      <c r="N286" s="216" t="s">
        <v>45</v>
      </c>
      <c r="O286" s="87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9" t="s">
        <v>165</v>
      </c>
      <c r="AT286" s="219" t="s">
        <v>160</v>
      </c>
      <c r="AU286" s="219" t="s">
        <v>84</v>
      </c>
      <c r="AY286" s="20" t="s">
        <v>158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82</v>
      </c>
      <c r="BK286" s="220">
        <f>ROUND(I286*H286,2)</f>
        <v>0</v>
      </c>
      <c r="BL286" s="20" t="s">
        <v>165</v>
      </c>
      <c r="BM286" s="219" t="s">
        <v>3858</v>
      </c>
    </row>
    <row r="287" s="2" customFormat="1">
      <c r="A287" s="41"/>
      <c r="B287" s="42"/>
      <c r="C287" s="43"/>
      <c r="D287" s="221" t="s">
        <v>167</v>
      </c>
      <c r="E287" s="43"/>
      <c r="F287" s="222" t="s">
        <v>3857</v>
      </c>
      <c r="G287" s="43"/>
      <c r="H287" s="43"/>
      <c r="I287" s="223"/>
      <c r="J287" s="43"/>
      <c r="K287" s="43"/>
      <c r="L287" s="47"/>
      <c r="M287" s="224"/>
      <c r="N287" s="225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167</v>
      </c>
      <c r="AU287" s="20" t="s">
        <v>84</v>
      </c>
    </row>
    <row r="288" s="2" customFormat="1">
      <c r="A288" s="41"/>
      <c r="B288" s="42"/>
      <c r="C288" s="43"/>
      <c r="D288" s="226" t="s">
        <v>168</v>
      </c>
      <c r="E288" s="43"/>
      <c r="F288" s="227" t="s">
        <v>3859</v>
      </c>
      <c r="G288" s="43"/>
      <c r="H288" s="43"/>
      <c r="I288" s="223"/>
      <c r="J288" s="43"/>
      <c r="K288" s="43"/>
      <c r="L288" s="47"/>
      <c r="M288" s="224"/>
      <c r="N288" s="22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168</v>
      </c>
      <c r="AU288" s="20" t="s">
        <v>84</v>
      </c>
    </row>
    <row r="289" s="2" customFormat="1" ht="16.5" customHeight="1">
      <c r="A289" s="41"/>
      <c r="B289" s="42"/>
      <c r="C289" s="272" t="s">
        <v>947</v>
      </c>
      <c r="D289" s="272" t="s">
        <v>244</v>
      </c>
      <c r="E289" s="273" t="s">
        <v>3860</v>
      </c>
      <c r="F289" s="274" t="s">
        <v>3861</v>
      </c>
      <c r="G289" s="275" t="s">
        <v>3094</v>
      </c>
      <c r="H289" s="276">
        <v>1</v>
      </c>
      <c r="I289" s="277"/>
      <c r="J289" s="278">
        <f>ROUND(I289*H289,2)</f>
        <v>0</v>
      </c>
      <c r="K289" s="274" t="s">
        <v>247</v>
      </c>
      <c r="L289" s="279"/>
      <c r="M289" s="280" t="s">
        <v>19</v>
      </c>
      <c r="N289" s="281" t="s">
        <v>45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228</v>
      </c>
      <c r="AT289" s="219" t="s">
        <v>244</v>
      </c>
      <c r="AU289" s="219" t="s">
        <v>84</v>
      </c>
      <c r="AY289" s="20" t="s">
        <v>158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82</v>
      </c>
      <c r="BK289" s="220">
        <f>ROUND(I289*H289,2)</f>
        <v>0</v>
      </c>
      <c r="BL289" s="20" t="s">
        <v>165</v>
      </c>
      <c r="BM289" s="219" t="s">
        <v>3862</v>
      </c>
    </row>
    <row r="290" s="2" customFormat="1">
      <c r="A290" s="41"/>
      <c r="B290" s="42"/>
      <c r="C290" s="43"/>
      <c r="D290" s="221" t="s">
        <v>167</v>
      </c>
      <c r="E290" s="43"/>
      <c r="F290" s="222" t="s">
        <v>3861</v>
      </c>
      <c r="G290" s="43"/>
      <c r="H290" s="43"/>
      <c r="I290" s="223"/>
      <c r="J290" s="43"/>
      <c r="K290" s="43"/>
      <c r="L290" s="47"/>
      <c r="M290" s="224"/>
      <c r="N290" s="22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167</v>
      </c>
      <c r="AU290" s="20" t="s">
        <v>84</v>
      </c>
    </row>
    <row r="291" s="2" customFormat="1" ht="16.5" customHeight="1">
      <c r="A291" s="41"/>
      <c r="B291" s="42"/>
      <c r="C291" s="208" t="s">
        <v>952</v>
      </c>
      <c r="D291" s="208" t="s">
        <v>160</v>
      </c>
      <c r="E291" s="209" t="s">
        <v>3863</v>
      </c>
      <c r="F291" s="210" t="s">
        <v>3864</v>
      </c>
      <c r="G291" s="211" t="s">
        <v>3094</v>
      </c>
      <c r="H291" s="212">
        <v>1</v>
      </c>
      <c r="I291" s="213"/>
      <c r="J291" s="214">
        <f>ROUND(I291*H291,2)</f>
        <v>0</v>
      </c>
      <c r="K291" s="210" t="s">
        <v>164</v>
      </c>
      <c r="L291" s="47"/>
      <c r="M291" s="215" t="s">
        <v>19</v>
      </c>
      <c r="N291" s="216" t="s">
        <v>45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165</v>
      </c>
      <c r="AT291" s="219" t="s">
        <v>160</v>
      </c>
      <c r="AU291" s="219" t="s">
        <v>84</v>
      </c>
      <c r="AY291" s="20" t="s">
        <v>158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82</v>
      </c>
      <c r="BK291" s="220">
        <f>ROUND(I291*H291,2)</f>
        <v>0</v>
      </c>
      <c r="BL291" s="20" t="s">
        <v>165</v>
      </c>
      <c r="BM291" s="219" t="s">
        <v>3865</v>
      </c>
    </row>
    <row r="292" s="2" customFormat="1">
      <c r="A292" s="41"/>
      <c r="B292" s="42"/>
      <c r="C292" s="43"/>
      <c r="D292" s="221" t="s">
        <v>167</v>
      </c>
      <c r="E292" s="43"/>
      <c r="F292" s="222" t="s">
        <v>3864</v>
      </c>
      <c r="G292" s="43"/>
      <c r="H292" s="43"/>
      <c r="I292" s="223"/>
      <c r="J292" s="43"/>
      <c r="K292" s="43"/>
      <c r="L292" s="47"/>
      <c r="M292" s="224"/>
      <c r="N292" s="22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167</v>
      </c>
      <c r="AU292" s="20" t="s">
        <v>84</v>
      </c>
    </row>
    <row r="293" s="2" customFormat="1">
      <c r="A293" s="41"/>
      <c r="B293" s="42"/>
      <c r="C293" s="43"/>
      <c r="D293" s="226" t="s">
        <v>168</v>
      </c>
      <c r="E293" s="43"/>
      <c r="F293" s="227" t="s">
        <v>3866</v>
      </c>
      <c r="G293" s="43"/>
      <c r="H293" s="43"/>
      <c r="I293" s="223"/>
      <c r="J293" s="43"/>
      <c r="K293" s="43"/>
      <c r="L293" s="47"/>
      <c r="M293" s="224"/>
      <c r="N293" s="225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168</v>
      </c>
      <c r="AU293" s="20" t="s">
        <v>84</v>
      </c>
    </row>
    <row r="294" s="2" customFormat="1" ht="16.5" customHeight="1">
      <c r="A294" s="41"/>
      <c r="B294" s="42"/>
      <c r="C294" s="272" t="s">
        <v>957</v>
      </c>
      <c r="D294" s="272" t="s">
        <v>244</v>
      </c>
      <c r="E294" s="273" t="s">
        <v>3867</v>
      </c>
      <c r="F294" s="274" t="s">
        <v>3868</v>
      </c>
      <c r="G294" s="275" t="s">
        <v>3094</v>
      </c>
      <c r="H294" s="276">
        <v>1</v>
      </c>
      <c r="I294" s="277"/>
      <c r="J294" s="278">
        <f>ROUND(I294*H294,2)</f>
        <v>0</v>
      </c>
      <c r="K294" s="274" t="s">
        <v>247</v>
      </c>
      <c r="L294" s="279"/>
      <c r="M294" s="280" t="s">
        <v>19</v>
      </c>
      <c r="N294" s="281" t="s">
        <v>45</v>
      </c>
      <c r="O294" s="87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228</v>
      </c>
      <c r="AT294" s="219" t="s">
        <v>244</v>
      </c>
      <c r="AU294" s="219" t="s">
        <v>84</v>
      </c>
      <c r="AY294" s="20" t="s">
        <v>158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82</v>
      </c>
      <c r="BK294" s="220">
        <f>ROUND(I294*H294,2)</f>
        <v>0</v>
      </c>
      <c r="BL294" s="20" t="s">
        <v>165</v>
      </c>
      <c r="BM294" s="219" t="s">
        <v>3869</v>
      </c>
    </row>
    <row r="295" s="2" customFormat="1">
      <c r="A295" s="41"/>
      <c r="B295" s="42"/>
      <c r="C295" s="43"/>
      <c r="D295" s="221" t="s">
        <v>167</v>
      </c>
      <c r="E295" s="43"/>
      <c r="F295" s="222" t="s">
        <v>3868</v>
      </c>
      <c r="G295" s="43"/>
      <c r="H295" s="43"/>
      <c r="I295" s="223"/>
      <c r="J295" s="43"/>
      <c r="K295" s="43"/>
      <c r="L295" s="47"/>
      <c r="M295" s="224"/>
      <c r="N295" s="22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167</v>
      </c>
      <c r="AU295" s="20" t="s">
        <v>84</v>
      </c>
    </row>
    <row r="296" s="2" customFormat="1" ht="16.5" customHeight="1">
      <c r="A296" s="41"/>
      <c r="B296" s="42"/>
      <c r="C296" s="208" t="s">
        <v>962</v>
      </c>
      <c r="D296" s="208" t="s">
        <v>160</v>
      </c>
      <c r="E296" s="209" t="s">
        <v>3870</v>
      </c>
      <c r="F296" s="210" t="s">
        <v>3871</v>
      </c>
      <c r="G296" s="211" t="s">
        <v>3094</v>
      </c>
      <c r="H296" s="212">
        <v>5</v>
      </c>
      <c r="I296" s="213"/>
      <c r="J296" s="214">
        <f>ROUND(I296*H296,2)</f>
        <v>0</v>
      </c>
      <c r="K296" s="210" t="s">
        <v>164</v>
      </c>
      <c r="L296" s="47"/>
      <c r="M296" s="215" t="s">
        <v>19</v>
      </c>
      <c r="N296" s="216" t="s">
        <v>45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165</v>
      </c>
      <c r="AT296" s="219" t="s">
        <v>160</v>
      </c>
      <c r="AU296" s="219" t="s">
        <v>84</v>
      </c>
      <c r="AY296" s="20" t="s">
        <v>158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82</v>
      </c>
      <c r="BK296" s="220">
        <f>ROUND(I296*H296,2)</f>
        <v>0</v>
      </c>
      <c r="BL296" s="20" t="s">
        <v>165</v>
      </c>
      <c r="BM296" s="219" t="s">
        <v>3872</v>
      </c>
    </row>
    <row r="297" s="2" customFormat="1">
      <c r="A297" s="41"/>
      <c r="B297" s="42"/>
      <c r="C297" s="43"/>
      <c r="D297" s="221" t="s">
        <v>167</v>
      </c>
      <c r="E297" s="43"/>
      <c r="F297" s="222" t="s">
        <v>3871</v>
      </c>
      <c r="G297" s="43"/>
      <c r="H297" s="43"/>
      <c r="I297" s="223"/>
      <c r="J297" s="43"/>
      <c r="K297" s="43"/>
      <c r="L297" s="47"/>
      <c r="M297" s="224"/>
      <c r="N297" s="22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167</v>
      </c>
      <c r="AU297" s="20" t="s">
        <v>84</v>
      </c>
    </row>
    <row r="298" s="2" customFormat="1">
      <c r="A298" s="41"/>
      <c r="B298" s="42"/>
      <c r="C298" s="43"/>
      <c r="D298" s="226" t="s">
        <v>168</v>
      </c>
      <c r="E298" s="43"/>
      <c r="F298" s="227" t="s">
        <v>3873</v>
      </c>
      <c r="G298" s="43"/>
      <c r="H298" s="43"/>
      <c r="I298" s="223"/>
      <c r="J298" s="43"/>
      <c r="K298" s="43"/>
      <c r="L298" s="47"/>
      <c r="M298" s="224"/>
      <c r="N298" s="22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168</v>
      </c>
      <c r="AU298" s="20" t="s">
        <v>84</v>
      </c>
    </row>
    <row r="299" s="2" customFormat="1" ht="16.5" customHeight="1">
      <c r="A299" s="41"/>
      <c r="B299" s="42"/>
      <c r="C299" s="272" t="s">
        <v>969</v>
      </c>
      <c r="D299" s="272" t="s">
        <v>244</v>
      </c>
      <c r="E299" s="273" t="s">
        <v>3874</v>
      </c>
      <c r="F299" s="274" t="s">
        <v>3875</v>
      </c>
      <c r="G299" s="275" t="s">
        <v>3094</v>
      </c>
      <c r="H299" s="276">
        <v>3</v>
      </c>
      <c r="I299" s="277"/>
      <c r="J299" s="278">
        <f>ROUND(I299*H299,2)</f>
        <v>0</v>
      </c>
      <c r="K299" s="274" t="s">
        <v>247</v>
      </c>
      <c r="L299" s="279"/>
      <c r="M299" s="280" t="s">
        <v>19</v>
      </c>
      <c r="N299" s="281" t="s">
        <v>45</v>
      </c>
      <c r="O299" s="87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9" t="s">
        <v>228</v>
      </c>
      <c r="AT299" s="219" t="s">
        <v>244</v>
      </c>
      <c r="AU299" s="219" t="s">
        <v>84</v>
      </c>
      <c r="AY299" s="20" t="s">
        <v>158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82</v>
      </c>
      <c r="BK299" s="220">
        <f>ROUND(I299*H299,2)</f>
        <v>0</v>
      </c>
      <c r="BL299" s="20" t="s">
        <v>165</v>
      </c>
      <c r="BM299" s="219" t="s">
        <v>3876</v>
      </c>
    </row>
    <row r="300" s="2" customFormat="1">
      <c r="A300" s="41"/>
      <c r="B300" s="42"/>
      <c r="C300" s="43"/>
      <c r="D300" s="221" t="s">
        <v>167</v>
      </c>
      <c r="E300" s="43"/>
      <c r="F300" s="222" t="s">
        <v>3875</v>
      </c>
      <c r="G300" s="43"/>
      <c r="H300" s="43"/>
      <c r="I300" s="223"/>
      <c r="J300" s="43"/>
      <c r="K300" s="43"/>
      <c r="L300" s="47"/>
      <c r="M300" s="224"/>
      <c r="N300" s="225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167</v>
      </c>
      <c r="AU300" s="20" t="s">
        <v>84</v>
      </c>
    </row>
    <row r="301" s="2" customFormat="1" ht="16.5" customHeight="1">
      <c r="A301" s="41"/>
      <c r="B301" s="42"/>
      <c r="C301" s="272" t="s">
        <v>976</v>
      </c>
      <c r="D301" s="272" t="s">
        <v>244</v>
      </c>
      <c r="E301" s="273" t="s">
        <v>3877</v>
      </c>
      <c r="F301" s="274" t="s">
        <v>3878</v>
      </c>
      <c r="G301" s="275" t="s">
        <v>3094</v>
      </c>
      <c r="H301" s="276">
        <v>1</v>
      </c>
      <c r="I301" s="277"/>
      <c r="J301" s="278">
        <f>ROUND(I301*H301,2)</f>
        <v>0</v>
      </c>
      <c r="K301" s="274" t="s">
        <v>247</v>
      </c>
      <c r="L301" s="279"/>
      <c r="M301" s="280" t="s">
        <v>19</v>
      </c>
      <c r="N301" s="281" t="s">
        <v>45</v>
      </c>
      <c r="O301" s="87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9" t="s">
        <v>228</v>
      </c>
      <c r="AT301" s="219" t="s">
        <v>244</v>
      </c>
      <c r="AU301" s="219" t="s">
        <v>84</v>
      </c>
      <c r="AY301" s="20" t="s">
        <v>158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82</v>
      </c>
      <c r="BK301" s="220">
        <f>ROUND(I301*H301,2)</f>
        <v>0</v>
      </c>
      <c r="BL301" s="20" t="s">
        <v>165</v>
      </c>
      <c r="BM301" s="219" t="s">
        <v>3879</v>
      </c>
    </row>
    <row r="302" s="2" customFormat="1">
      <c r="A302" s="41"/>
      <c r="B302" s="42"/>
      <c r="C302" s="43"/>
      <c r="D302" s="221" t="s">
        <v>167</v>
      </c>
      <c r="E302" s="43"/>
      <c r="F302" s="222" t="s">
        <v>3878</v>
      </c>
      <c r="G302" s="43"/>
      <c r="H302" s="43"/>
      <c r="I302" s="223"/>
      <c r="J302" s="43"/>
      <c r="K302" s="43"/>
      <c r="L302" s="47"/>
      <c r="M302" s="224"/>
      <c r="N302" s="225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167</v>
      </c>
      <c r="AU302" s="20" t="s">
        <v>84</v>
      </c>
    </row>
    <row r="303" s="2" customFormat="1" ht="16.5" customHeight="1">
      <c r="A303" s="41"/>
      <c r="B303" s="42"/>
      <c r="C303" s="272" t="s">
        <v>982</v>
      </c>
      <c r="D303" s="272" t="s">
        <v>244</v>
      </c>
      <c r="E303" s="273" t="s">
        <v>3880</v>
      </c>
      <c r="F303" s="274" t="s">
        <v>3881</v>
      </c>
      <c r="G303" s="275" t="s">
        <v>3094</v>
      </c>
      <c r="H303" s="276">
        <v>1</v>
      </c>
      <c r="I303" s="277"/>
      <c r="J303" s="278">
        <f>ROUND(I303*H303,2)</f>
        <v>0</v>
      </c>
      <c r="K303" s="274" t="s">
        <v>247</v>
      </c>
      <c r="L303" s="279"/>
      <c r="M303" s="280" t="s">
        <v>19</v>
      </c>
      <c r="N303" s="281" t="s">
        <v>45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228</v>
      </c>
      <c r="AT303" s="219" t="s">
        <v>244</v>
      </c>
      <c r="AU303" s="219" t="s">
        <v>84</v>
      </c>
      <c r="AY303" s="20" t="s">
        <v>158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82</v>
      </c>
      <c r="BK303" s="220">
        <f>ROUND(I303*H303,2)</f>
        <v>0</v>
      </c>
      <c r="BL303" s="20" t="s">
        <v>165</v>
      </c>
      <c r="BM303" s="219" t="s">
        <v>3882</v>
      </c>
    </row>
    <row r="304" s="2" customFormat="1">
      <c r="A304" s="41"/>
      <c r="B304" s="42"/>
      <c r="C304" s="43"/>
      <c r="D304" s="221" t="s">
        <v>167</v>
      </c>
      <c r="E304" s="43"/>
      <c r="F304" s="222" t="s">
        <v>3881</v>
      </c>
      <c r="G304" s="43"/>
      <c r="H304" s="43"/>
      <c r="I304" s="223"/>
      <c r="J304" s="43"/>
      <c r="K304" s="43"/>
      <c r="L304" s="47"/>
      <c r="M304" s="224"/>
      <c r="N304" s="22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167</v>
      </c>
      <c r="AU304" s="20" t="s">
        <v>84</v>
      </c>
    </row>
    <row r="305" s="2" customFormat="1" ht="16.5" customHeight="1">
      <c r="A305" s="41"/>
      <c r="B305" s="42"/>
      <c r="C305" s="208" t="s">
        <v>987</v>
      </c>
      <c r="D305" s="208" t="s">
        <v>160</v>
      </c>
      <c r="E305" s="209" t="s">
        <v>3695</v>
      </c>
      <c r="F305" s="210" t="s">
        <v>3696</v>
      </c>
      <c r="G305" s="211" t="s">
        <v>316</v>
      </c>
      <c r="H305" s="212">
        <v>1010</v>
      </c>
      <c r="I305" s="213"/>
      <c r="J305" s="214">
        <f>ROUND(I305*H305,2)</f>
        <v>0</v>
      </c>
      <c r="K305" s="210" t="s">
        <v>164</v>
      </c>
      <c r="L305" s="47"/>
      <c r="M305" s="215" t="s">
        <v>19</v>
      </c>
      <c r="N305" s="216" t="s">
        <v>45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165</v>
      </c>
      <c r="AT305" s="219" t="s">
        <v>160</v>
      </c>
      <c r="AU305" s="219" t="s">
        <v>84</v>
      </c>
      <c r="AY305" s="20" t="s">
        <v>158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82</v>
      </c>
      <c r="BK305" s="220">
        <f>ROUND(I305*H305,2)</f>
        <v>0</v>
      </c>
      <c r="BL305" s="20" t="s">
        <v>165</v>
      </c>
      <c r="BM305" s="219" t="s">
        <v>3883</v>
      </c>
    </row>
    <row r="306" s="2" customFormat="1">
      <c r="A306" s="41"/>
      <c r="B306" s="42"/>
      <c r="C306" s="43"/>
      <c r="D306" s="221" t="s">
        <v>167</v>
      </c>
      <c r="E306" s="43"/>
      <c r="F306" s="222" t="s">
        <v>3696</v>
      </c>
      <c r="G306" s="43"/>
      <c r="H306" s="43"/>
      <c r="I306" s="223"/>
      <c r="J306" s="43"/>
      <c r="K306" s="43"/>
      <c r="L306" s="47"/>
      <c r="M306" s="224"/>
      <c r="N306" s="22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167</v>
      </c>
      <c r="AU306" s="20" t="s">
        <v>84</v>
      </c>
    </row>
    <row r="307" s="2" customFormat="1">
      <c r="A307" s="41"/>
      <c r="B307" s="42"/>
      <c r="C307" s="43"/>
      <c r="D307" s="226" t="s">
        <v>168</v>
      </c>
      <c r="E307" s="43"/>
      <c r="F307" s="227" t="s">
        <v>3698</v>
      </c>
      <c r="G307" s="43"/>
      <c r="H307" s="43"/>
      <c r="I307" s="223"/>
      <c r="J307" s="43"/>
      <c r="K307" s="43"/>
      <c r="L307" s="47"/>
      <c r="M307" s="224"/>
      <c r="N307" s="225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168</v>
      </c>
      <c r="AU307" s="20" t="s">
        <v>84</v>
      </c>
    </row>
    <row r="308" s="2" customFormat="1" ht="24.15" customHeight="1">
      <c r="A308" s="41"/>
      <c r="B308" s="42"/>
      <c r="C308" s="272" t="s">
        <v>992</v>
      </c>
      <c r="D308" s="272" t="s">
        <v>244</v>
      </c>
      <c r="E308" s="273" t="s">
        <v>3884</v>
      </c>
      <c r="F308" s="274" t="s">
        <v>3885</v>
      </c>
      <c r="G308" s="275" t="s">
        <v>316</v>
      </c>
      <c r="H308" s="276">
        <v>330</v>
      </c>
      <c r="I308" s="277"/>
      <c r="J308" s="278">
        <f>ROUND(I308*H308,2)</f>
        <v>0</v>
      </c>
      <c r="K308" s="274" t="s">
        <v>247</v>
      </c>
      <c r="L308" s="279"/>
      <c r="M308" s="280" t="s">
        <v>19</v>
      </c>
      <c r="N308" s="281" t="s">
        <v>45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228</v>
      </c>
      <c r="AT308" s="219" t="s">
        <v>244</v>
      </c>
      <c r="AU308" s="219" t="s">
        <v>84</v>
      </c>
      <c r="AY308" s="20" t="s">
        <v>158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82</v>
      </c>
      <c r="BK308" s="220">
        <f>ROUND(I308*H308,2)</f>
        <v>0</v>
      </c>
      <c r="BL308" s="20" t="s">
        <v>165</v>
      </c>
      <c r="BM308" s="219" t="s">
        <v>3886</v>
      </c>
    </row>
    <row r="309" s="2" customFormat="1">
      <c r="A309" s="41"/>
      <c r="B309" s="42"/>
      <c r="C309" s="43"/>
      <c r="D309" s="221" t="s">
        <v>167</v>
      </c>
      <c r="E309" s="43"/>
      <c r="F309" s="222" t="s">
        <v>3885</v>
      </c>
      <c r="G309" s="43"/>
      <c r="H309" s="43"/>
      <c r="I309" s="223"/>
      <c r="J309" s="43"/>
      <c r="K309" s="43"/>
      <c r="L309" s="47"/>
      <c r="M309" s="224"/>
      <c r="N309" s="22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167</v>
      </c>
      <c r="AU309" s="20" t="s">
        <v>84</v>
      </c>
    </row>
    <row r="310" s="2" customFormat="1" ht="24.15" customHeight="1">
      <c r="A310" s="41"/>
      <c r="B310" s="42"/>
      <c r="C310" s="272" t="s">
        <v>997</v>
      </c>
      <c r="D310" s="272" t="s">
        <v>244</v>
      </c>
      <c r="E310" s="273" t="s">
        <v>3887</v>
      </c>
      <c r="F310" s="274" t="s">
        <v>3888</v>
      </c>
      <c r="G310" s="275" t="s">
        <v>316</v>
      </c>
      <c r="H310" s="276">
        <v>150</v>
      </c>
      <c r="I310" s="277"/>
      <c r="J310" s="278">
        <f>ROUND(I310*H310,2)</f>
        <v>0</v>
      </c>
      <c r="K310" s="274" t="s">
        <v>247</v>
      </c>
      <c r="L310" s="279"/>
      <c r="M310" s="280" t="s">
        <v>19</v>
      </c>
      <c r="N310" s="281" t="s">
        <v>45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228</v>
      </c>
      <c r="AT310" s="219" t="s">
        <v>244</v>
      </c>
      <c r="AU310" s="219" t="s">
        <v>84</v>
      </c>
      <c r="AY310" s="20" t="s">
        <v>158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82</v>
      </c>
      <c r="BK310" s="220">
        <f>ROUND(I310*H310,2)</f>
        <v>0</v>
      </c>
      <c r="BL310" s="20" t="s">
        <v>165</v>
      </c>
      <c r="BM310" s="219" t="s">
        <v>3889</v>
      </c>
    </row>
    <row r="311" s="2" customFormat="1">
      <c r="A311" s="41"/>
      <c r="B311" s="42"/>
      <c r="C311" s="43"/>
      <c r="D311" s="221" t="s">
        <v>167</v>
      </c>
      <c r="E311" s="43"/>
      <c r="F311" s="222" t="s">
        <v>3888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167</v>
      </c>
      <c r="AU311" s="20" t="s">
        <v>84</v>
      </c>
    </row>
    <row r="312" s="2" customFormat="1" ht="33" customHeight="1">
      <c r="A312" s="41"/>
      <c r="B312" s="42"/>
      <c r="C312" s="272" t="s">
        <v>1005</v>
      </c>
      <c r="D312" s="272" t="s">
        <v>244</v>
      </c>
      <c r="E312" s="273" t="s">
        <v>3890</v>
      </c>
      <c r="F312" s="274" t="s">
        <v>3891</v>
      </c>
      <c r="G312" s="275" t="s">
        <v>316</v>
      </c>
      <c r="H312" s="276">
        <v>450</v>
      </c>
      <c r="I312" s="277"/>
      <c r="J312" s="278">
        <f>ROUND(I312*H312,2)</f>
        <v>0</v>
      </c>
      <c r="K312" s="274" t="s">
        <v>247</v>
      </c>
      <c r="L312" s="279"/>
      <c r="M312" s="280" t="s">
        <v>19</v>
      </c>
      <c r="N312" s="281" t="s">
        <v>45</v>
      </c>
      <c r="O312" s="87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9" t="s">
        <v>228</v>
      </c>
      <c r="AT312" s="219" t="s">
        <v>244</v>
      </c>
      <c r="AU312" s="219" t="s">
        <v>84</v>
      </c>
      <c r="AY312" s="20" t="s">
        <v>158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82</v>
      </c>
      <c r="BK312" s="220">
        <f>ROUND(I312*H312,2)</f>
        <v>0</v>
      </c>
      <c r="BL312" s="20" t="s">
        <v>165</v>
      </c>
      <c r="BM312" s="219" t="s">
        <v>3892</v>
      </c>
    </row>
    <row r="313" s="2" customFormat="1">
      <c r="A313" s="41"/>
      <c r="B313" s="42"/>
      <c r="C313" s="43"/>
      <c r="D313" s="221" t="s">
        <v>167</v>
      </c>
      <c r="E313" s="43"/>
      <c r="F313" s="222" t="s">
        <v>3891</v>
      </c>
      <c r="G313" s="43"/>
      <c r="H313" s="43"/>
      <c r="I313" s="223"/>
      <c r="J313" s="43"/>
      <c r="K313" s="43"/>
      <c r="L313" s="47"/>
      <c r="M313" s="224"/>
      <c r="N313" s="225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167</v>
      </c>
      <c r="AU313" s="20" t="s">
        <v>84</v>
      </c>
    </row>
    <row r="314" s="2" customFormat="1" ht="24.15" customHeight="1">
      <c r="A314" s="41"/>
      <c r="B314" s="42"/>
      <c r="C314" s="272" t="s">
        <v>1011</v>
      </c>
      <c r="D314" s="272" t="s">
        <v>244</v>
      </c>
      <c r="E314" s="273" t="s">
        <v>3893</v>
      </c>
      <c r="F314" s="274" t="s">
        <v>3894</v>
      </c>
      <c r="G314" s="275" t="s">
        <v>316</v>
      </c>
      <c r="H314" s="276">
        <v>80</v>
      </c>
      <c r="I314" s="277"/>
      <c r="J314" s="278">
        <f>ROUND(I314*H314,2)</f>
        <v>0</v>
      </c>
      <c r="K314" s="274" t="s">
        <v>247</v>
      </c>
      <c r="L314" s="279"/>
      <c r="M314" s="280" t="s">
        <v>19</v>
      </c>
      <c r="N314" s="281" t="s">
        <v>45</v>
      </c>
      <c r="O314" s="87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9" t="s">
        <v>228</v>
      </c>
      <c r="AT314" s="219" t="s">
        <v>244</v>
      </c>
      <c r="AU314" s="219" t="s">
        <v>84</v>
      </c>
      <c r="AY314" s="20" t="s">
        <v>158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82</v>
      </c>
      <c r="BK314" s="220">
        <f>ROUND(I314*H314,2)</f>
        <v>0</v>
      </c>
      <c r="BL314" s="20" t="s">
        <v>165</v>
      </c>
      <c r="BM314" s="219" t="s">
        <v>3895</v>
      </c>
    </row>
    <row r="315" s="2" customFormat="1">
      <c r="A315" s="41"/>
      <c r="B315" s="42"/>
      <c r="C315" s="43"/>
      <c r="D315" s="221" t="s">
        <v>167</v>
      </c>
      <c r="E315" s="43"/>
      <c r="F315" s="222" t="s">
        <v>3894</v>
      </c>
      <c r="G315" s="43"/>
      <c r="H315" s="43"/>
      <c r="I315" s="223"/>
      <c r="J315" s="43"/>
      <c r="K315" s="43"/>
      <c r="L315" s="47"/>
      <c r="M315" s="224"/>
      <c r="N315" s="225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167</v>
      </c>
      <c r="AU315" s="20" t="s">
        <v>84</v>
      </c>
    </row>
    <row r="316" s="2" customFormat="1" ht="16.5" customHeight="1">
      <c r="A316" s="41"/>
      <c r="B316" s="42"/>
      <c r="C316" s="208" t="s">
        <v>1016</v>
      </c>
      <c r="D316" s="208" t="s">
        <v>160</v>
      </c>
      <c r="E316" s="209" t="s">
        <v>3896</v>
      </c>
      <c r="F316" s="210" t="s">
        <v>3897</v>
      </c>
      <c r="G316" s="211" t="s">
        <v>316</v>
      </c>
      <c r="H316" s="212">
        <v>330</v>
      </c>
      <c r="I316" s="213"/>
      <c r="J316" s="214">
        <f>ROUND(I316*H316,2)</f>
        <v>0</v>
      </c>
      <c r="K316" s="210" t="s">
        <v>164</v>
      </c>
      <c r="L316" s="47"/>
      <c r="M316" s="215" t="s">
        <v>19</v>
      </c>
      <c r="N316" s="216" t="s">
        <v>45</v>
      </c>
      <c r="O316" s="87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165</v>
      </c>
      <c r="AT316" s="219" t="s">
        <v>160</v>
      </c>
      <c r="AU316" s="219" t="s">
        <v>84</v>
      </c>
      <c r="AY316" s="20" t="s">
        <v>158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82</v>
      </c>
      <c r="BK316" s="220">
        <f>ROUND(I316*H316,2)</f>
        <v>0</v>
      </c>
      <c r="BL316" s="20" t="s">
        <v>165</v>
      </c>
      <c r="BM316" s="219" t="s">
        <v>3898</v>
      </c>
    </row>
    <row r="317" s="2" customFormat="1">
      <c r="A317" s="41"/>
      <c r="B317" s="42"/>
      <c r="C317" s="43"/>
      <c r="D317" s="221" t="s">
        <v>167</v>
      </c>
      <c r="E317" s="43"/>
      <c r="F317" s="222" t="s">
        <v>3897</v>
      </c>
      <c r="G317" s="43"/>
      <c r="H317" s="43"/>
      <c r="I317" s="223"/>
      <c r="J317" s="43"/>
      <c r="K317" s="43"/>
      <c r="L317" s="47"/>
      <c r="M317" s="224"/>
      <c r="N317" s="22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167</v>
      </c>
      <c r="AU317" s="20" t="s">
        <v>84</v>
      </c>
    </row>
    <row r="318" s="2" customFormat="1">
      <c r="A318" s="41"/>
      <c r="B318" s="42"/>
      <c r="C318" s="43"/>
      <c r="D318" s="226" t="s">
        <v>168</v>
      </c>
      <c r="E318" s="43"/>
      <c r="F318" s="227" t="s">
        <v>3899</v>
      </c>
      <c r="G318" s="43"/>
      <c r="H318" s="43"/>
      <c r="I318" s="223"/>
      <c r="J318" s="43"/>
      <c r="K318" s="43"/>
      <c r="L318" s="47"/>
      <c r="M318" s="224"/>
      <c r="N318" s="225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168</v>
      </c>
      <c r="AU318" s="20" t="s">
        <v>84</v>
      </c>
    </row>
    <row r="319" s="2" customFormat="1" ht="21.75" customHeight="1">
      <c r="A319" s="41"/>
      <c r="B319" s="42"/>
      <c r="C319" s="272" t="s">
        <v>1021</v>
      </c>
      <c r="D319" s="272" t="s">
        <v>244</v>
      </c>
      <c r="E319" s="273" t="s">
        <v>3900</v>
      </c>
      <c r="F319" s="274" t="s">
        <v>3901</v>
      </c>
      <c r="G319" s="275" t="s">
        <v>316</v>
      </c>
      <c r="H319" s="276">
        <v>330</v>
      </c>
      <c r="I319" s="277"/>
      <c r="J319" s="278">
        <f>ROUND(I319*H319,2)</f>
        <v>0</v>
      </c>
      <c r="K319" s="274" t="s">
        <v>247</v>
      </c>
      <c r="L319" s="279"/>
      <c r="M319" s="280" t="s">
        <v>19</v>
      </c>
      <c r="N319" s="281" t="s">
        <v>45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228</v>
      </c>
      <c r="AT319" s="219" t="s">
        <v>244</v>
      </c>
      <c r="AU319" s="219" t="s">
        <v>84</v>
      </c>
      <c r="AY319" s="20" t="s">
        <v>158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82</v>
      </c>
      <c r="BK319" s="220">
        <f>ROUND(I319*H319,2)</f>
        <v>0</v>
      </c>
      <c r="BL319" s="20" t="s">
        <v>165</v>
      </c>
      <c r="BM319" s="219" t="s">
        <v>3902</v>
      </c>
    </row>
    <row r="320" s="2" customFormat="1">
      <c r="A320" s="41"/>
      <c r="B320" s="42"/>
      <c r="C320" s="43"/>
      <c r="D320" s="221" t="s">
        <v>167</v>
      </c>
      <c r="E320" s="43"/>
      <c r="F320" s="222" t="s">
        <v>3901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167</v>
      </c>
      <c r="AU320" s="20" t="s">
        <v>84</v>
      </c>
    </row>
    <row r="321" s="2" customFormat="1" ht="16.5" customHeight="1">
      <c r="A321" s="41"/>
      <c r="B321" s="42"/>
      <c r="C321" s="208" t="s">
        <v>1028</v>
      </c>
      <c r="D321" s="208" t="s">
        <v>160</v>
      </c>
      <c r="E321" s="209" t="s">
        <v>3903</v>
      </c>
      <c r="F321" s="210" t="s">
        <v>3904</v>
      </c>
      <c r="G321" s="211" t="s">
        <v>3094</v>
      </c>
      <c r="H321" s="212">
        <v>392</v>
      </c>
      <c r="I321" s="213"/>
      <c r="J321" s="214">
        <f>ROUND(I321*H321,2)</f>
        <v>0</v>
      </c>
      <c r="K321" s="210" t="s">
        <v>164</v>
      </c>
      <c r="L321" s="47"/>
      <c r="M321" s="215" t="s">
        <v>19</v>
      </c>
      <c r="N321" s="216" t="s">
        <v>45</v>
      </c>
      <c r="O321" s="87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165</v>
      </c>
      <c r="AT321" s="219" t="s">
        <v>160</v>
      </c>
      <c r="AU321" s="219" t="s">
        <v>84</v>
      </c>
      <c r="AY321" s="20" t="s">
        <v>158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82</v>
      </c>
      <c r="BK321" s="220">
        <f>ROUND(I321*H321,2)</f>
        <v>0</v>
      </c>
      <c r="BL321" s="20" t="s">
        <v>165</v>
      </c>
      <c r="BM321" s="219" t="s">
        <v>3905</v>
      </c>
    </row>
    <row r="322" s="2" customFormat="1">
      <c r="A322" s="41"/>
      <c r="B322" s="42"/>
      <c r="C322" s="43"/>
      <c r="D322" s="221" t="s">
        <v>167</v>
      </c>
      <c r="E322" s="43"/>
      <c r="F322" s="222" t="s">
        <v>3904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167</v>
      </c>
      <c r="AU322" s="20" t="s">
        <v>84</v>
      </c>
    </row>
    <row r="323" s="2" customFormat="1">
      <c r="A323" s="41"/>
      <c r="B323" s="42"/>
      <c r="C323" s="43"/>
      <c r="D323" s="226" t="s">
        <v>168</v>
      </c>
      <c r="E323" s="43"/>
      <c r="F323" s="227" t="s">
        <v>3906</v>
      </c>
      <c r="G323" s="43"/>
      <c r="H323" s="43"/>
      <c r="I323" s="223"/>
      <c r="J323" s="43"/>
      <c r="K323" s="43"/>
      <c r="L323" s="47"/>
      <c r="M323" s="224"/>
      <c r="N323" s="22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168</v>
      </c>
      <c r="AU323" s="20" t="s">
        <v>84</v>
      </c>
    </row>
    <row r="324" s="2" customFormat="1" ht="16.5" customHeight="1">
      <c r="A324" s="41"/>
      <c r="B324" s="42"/>
      <c r="C324" s="272" t="s">
        <v>1033</v>
      </c>
      <c r="D324" s="272" t="s">
        <v>244</v>
      </c>
      <c r="E324" s="273" t="s">
        <v>3907</v>
      </c>
      <c r="F324" s="274" t="s">
        <v>3908</v>
      </c>
      <c r="G324" s="275" t="s">
        <v>3094</v>
      </c>
      <c r="H324" s="276">
        <v>150</v>
      </c>
      <c r="I324" s="277"/>
      <c r="J324" s="278">
        <f>ROUND(I324*H324,2)</f>
        <v>0</v>
      </c>
      <c r="K324" s="274" t="s">
        <v>247</v>
      </c>
      <c r="L324" s="279"/>
      <c r="M324" s="280" t="s">
        <v>19</v>
      </c>
      <c r="N324" s="281" t="s">
        <v>45</v>
      </c>
      <c r="O324" s="87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9" t="s">
        <v>228</v>
      </c>
      <c r="AT324" s="219" t="s">
        <v>244</v>
      </c>
      <c r="AU324" s="219" t="s">
        <v>84</v>
      </c>
      <c r="AY324" s="20" t="s">
        <v>158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82</v>
      </c>
      <c r="BK324" s="220">
        <f>ROUND(I324*H324,2)</f>
        <v>0</v>
      </c>
      <c r="BL324" s="20" t="s">
        <v>165</v>
      </c>
      <c r="BM324" s="219" t="s">
        <v>3909</v>
      </c>
    </row>
    <row r="325" s="2" customFormat="1">
      <c r="A325" s="41"/>
      <c r="B325" s="42"/>
      <c r="C325" s="43"/>
      <c r="D325" s="221" t="s">
        <v>167</v>
      </c>
      <c r="E325" s="43"/>
      <c r="F325" s="222" t="s">
        <v>3908</v>
      </c>
      <c r="G325" s="43"/>
      <c r="H325" s="43"/>
      <c r="I325" s="223"/>
      <c r="J325" s="43"/>
      <c r="K325" s="43"/>
      <c r="L325" s="47"/>
      <c r="M325" s="224"/>
      <c r="N325" s="225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167</v>
      </c>
      <c r="AU325" s="20" t="s">
        <v>84</v>
      </c>
    </row>
    <row r="326" s="2" customFormat="1" ht="16.5" customHeight="1">
      <c r="A326" s="41"/>
      <c r="B326" s="42"/>
      <c r="C326" s="272" t="s">
        <v>1038</v>
      </c>
      <c r="D326" s="272" t="s">
        <v>244</v>
      </c>
      <c r="E326" s="273" t="s">
        <v>3910</v>
      </c>
      <c r="F326" s="274" t="s">
        <v>3911</v>
      </c>
      <c r="G326" s="275" t="s">
        <v>3094</v>
      </c>
      <c r="H326" s="276">
        <v>242</v>
      </c>
      <c r="I326" s="277"/>
      <c r="J326" s="278">
        <f>ROUND(I326*H326,2)</f>
        <v>0</v>
      </c>
      <c r="K326" s="274" t="s">
        <v>247</v>
      </c>
      <c r="L326" s="279"/>
      <c r="M326" s="280" t="s">
        <v>19</v>
      </c>
      <c r="N326" s="281" t="s">
        <v>45</v>
      </c>
      <c r="O326" s="87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228</v>
      </c>
      <c r="AT326" s="219" t="s">
        <v>244</v>
      </c>
      <c r="AU326" s="219" t="s">
        <v>84</v>
      </c>
      <c r="AY326" s="20" t="s">
        <v>158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82</v>
      </c>
      <c r="BK326" s="220">
        <f>ROUND(I326*H326,2)</f>
        <v>0</v>
      </c>
      <c r="BL326" s="20" t="s">
        <v>165</v>
      </c>
      <c r="BM326" s="219" t="s">
        <v>3912</v>
      </c>
    </row>
    <row r="327" s="2" customFormat="1">
      <c r="A327" s="41"/>
      <c r="B327" s="42"/>
      <c r="C327" s="43"/>
      <c r="D327" s="221" t="s">
        <v>167</v>
      </c>
      <c r="E327" s="43"/>
      <c r="F327" s="222" t="s">
        <v>3911</v>
      </c>
      <c r="G327" s="43"/>
      <c r="H327" s="43"/>
      <c r="I327" s="223"/>
      <c r="J327" s="43"/>
      <c r="K327" s="43"/>
      <c r="L327" s="47"/>
      <c r="M327" s="224"/>
      <c r="N327" s="225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167</v>
      </c>
      <c r="AU327" s="20" t="s">
        <v>84</v>
      </c>
    </row>
    <row r="328" s="2" customFormat="1" ht="21.75" customHeight="1">
      <c r="A328" s="41"/>
      <c r="B328" s="42"/>
      <c r="C328" s="272" t="s">
        <v>1043</v>
      </c>
      <c r="D328" s="272" t="s">
        <v>244</v>
      </c>
      <c r="E328" s="273" t="s">
        <v>3913</v>
      </c>
      <c r="F328" s="274" t="s">
        <v>3914</v>
      </c>
      <c r="G328" s="275" t="s">
        <v>3094</v>
      </c>
      <c r="H328" s="276">
        <v>392</v>
      </c>
      <c r="I328" s="277"/>
      <c r="J328" s="278">
        <f>ROUND(I328*H328,2)</f>
        <v>0</v>
      </c>
      <c r="K328" s="274" t="s">
        <v>247</v>
      </c>
      <c r="L328" s="279"/>
      <c r="M328" s="280" t="s">
        <v>19</v>
      </c>
      <c r="N328" s="281" t="s">
        <v>45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228</v>
      </c>
      <c r="AT328" s="219" t="s">
        <v>244</v>
      </c>
      <c r="AU328" s="219" t="s">
        <v>84</v>
      </c>
      <c r="AY328" s="20" t="s">
        <v>158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82</v>
      </c>
      <c r="BK328" s="220">
        <f>ROUND(I328*H328,2)</f>
        <v>0</v>
      </c>
      <c r="BL328" s="20" t="s">
        <v>165</v>
      </c>
      <c r="BM328" s="219" t="s">
        <v>3915</v>
      </c>
    </row>
    <row r="329" s="2" customFormat="1">
      <c r="A329" s="41"/>
      <c r="B329" s="42"/>
      <c r="C329" s="43"/>
      <c r="D329" s="221" t="s">
        <v>167</v>
      </c>
      <c r="E329" s="43"/>
      <c r="F329" s="222" t="s">
        <v>3914</v>
      </c>
      <c r="G329" s="43"/>
      <c r="H329" s="43"/>
      <c r="I329" s="223"/>
      <c r="J329" s="43"/>
      <c r="K329" s="43"/>
      <c r="L329" s="47"/>
      <c r="M329" s="224"/>
      <c r="N329" s="22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167</v>
      </c>
      <c r="AU329" s="20" t="s">
        <v>84</v>
      </c>
    </row>
    <row r="330" s="2" customFormat="1" ht="16.5" customHeight="1">
      <c r="A330" s="41"/>
      <c r="B330" s="42"/>
      <c r="C330" s="208" t="s">
        <v>1048</v>
      </c>
      <c r="D330" s="208" t="s">
        <v>160</v>
      </c>
      <c r="E330" s="209" t="s">
        <v>3749</v>
      </c>
      <c r="F330" s="210" t="s">
        <v>3750</v>
      </c>
      <c r="G330" s="211" t="s">
        <v>3094</v>
      </c>
      <c r="H330" s="212">
        <v>5</v>
      </c>
      <c r="I330" s="213"/>
      <c r="J330" s="214">
        <f>ROUND(I330*H330,2)</f>
        <v>0</v>
      </c>
      <c r="K330" s="210" t="s">
        <v>164</v>
      </c>
      <c r="L330" s="47"/>
      <c r="M330" s="215" t="s">
        <v>19</v>
      </c>
      <c r="N330" s="216" t="s">
        <v>45</v>
      </c>
      <c r="O330" s="87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165</v>
      </c>
      <c r="AT330" s="219" t="s">
        <v>160</v>
      </c>
      <c r="AU330" s="219" t="s">
        <v>84</v>
      </c>
      <c r="AY330" s="20" t="s">
        <v>158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82</v>
      </c>
      <c r="BK330" s="220">
        <f>ROUND(I330*H330,2)</f>
        <v>0</v>
      </c>
      <c r="BL330" s="20" t="s">
        <v>165</v>
      </c>
      <c r="BM330" s="219" t="s">
        <v>3916</v>
      </c>
    </row>
    <row r="331" s="2" customFormat="1">
      <c r="A331" s="41"/>
      <c r="B331" s="42"/>
      <c r="C331" s="43"/>
      <c r="D331" s="221" t="s">
        <v>167</v>
      </c>
      <c r="E331" s="43"/>
      <c r="F331" s="222" t="s">
        <v>3750</v>
      </c>
      <c r="G331" s="43"/>
      <c r="H331" s="43"/>
      <c r="I331" s="223"/>
      <c r="J331" s="43"/>
      <c r="K331" s="43"/>
      <c r="L331" s="47"/>
      <c r="M331" s="224"/>
      <c r="N331" s="225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167</v>
      </c>
      <c r="AU331" s="20" t="s">
        <v>84</v>
      </c>
    </row>
    <row r="332" s="2" customFormat="1">
      <c r="A332" s="41"/>
      <c r="B332" s="42"/>
      <c r="C332" s="43"/>
      <c r="D332" s="226" t="s">
        <v>168</v>
      </c>
      <c r="E332" s="43"/>
      <c r="F332" s="227" t="s">
        <v>3752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168</v>
      </c>
      <c r="AU332" s="20" t="s">
        <v>84</v>
      </c>
    </row>
    <row r="333" s="2" customFormat="1" ht="16.5" customHeight="1">
      <c r="A333" s="41"/>
      <c r="B333" s="42"/>
      <c r="C333" s="272" t="s">
        <v>1053</v>
      </c>
      <c r="D333" s="272" t="s">
        <v>244</v>
      </c>
      <c r="E333" s="273" t="s">
        <v>3917</v>
      </c>
      <c r="F333" s="274" t="s">
        <v>3754</v>
      </c>
      <c r="G333" s="275" t="s">
        <v>3094</v>
      </c>
      <c r="H333" s="276">
        <v>5</v>
      </c>
      <c r="I333" s="277"/>
      <c r="J333" s="278">
        <f>ROUND(I333*H333,2)</f>
        <v>0</v>
      </c>
      <c r="K333" s="274" t="s">
        <v>247</v>
      </c>
      <c r="L333" s="279"/>
      <c r="M333" s="280" t="s">
        <v>19</v>
      </c>
      <c r="N333" s="281" t="s">
        <v>45</v>
      </c>
      <c r="O333" s="87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9" t="s">
        <v>228</v>
      </c>
      <c r="AT333" s="219" t="s">
        <v>244</v>
      </c>
      <c r="AU333" s="219" t="s">
        <v>84</v>
      </c>
      <c r="AY333" s="20" t="s">
        <v>158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82</v>
      </c>
      <c r="BK333" s="220">
        <f>ROUND(I333*H333,2)</f>
        <v>0</v>
      </c>
      <c r="BL333" s="20" t="s">
        <v>165</v>
      </c>
      <c r="BM333" s="219" t="s">
        <v>3918</v>
      </c>
    </row>
    <row r="334" s="2" customFormat="1">
      <c r="A334" s="41"/>
      <c r="B334" s="42"/>
      <c r="C334" s="43"/>
      <c r="D334" s="221" t="s">
        <v>167</v>
      </c>
      <c r="E334" s="43"/>
      <c r="F334" s="222" t="s">
        <v>3754</v>
      </c>
      <c r="G334" s="43"/>
      <c r="H334" s="43"/>
      <c r="I334" s="223"/>
      <c r="J334" s="43"/>
      <c r="K334" s="43"/>
      <c r="L334" s="47"/>
      <c r="M334" s="224"/>
      <c r="N334" s="225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167</v>
      </c>
      <c r="AU334" s="20" t="s">
        <v>84</v>
      </c>
    </row>
    <row r="335" s="2" customFormat="1" ht="16.5" customHeight="1">
      <c r="A335" s="41"/>
      <c r="B335" s="42"/>
      <c r="C335" s="208" t="s">
        <v>1058</v>
      </c>
      <c r="D335" s="208" t="s">
        <v>160</v>
      </c>
      <c r="E335" s="209" t="s">
        <v>3919</v>
      </c>
      <c r="F335" s="210" t="s">
        <v>3920</v>
      </c>
      <c r="G335" s="211" t="s">
        <v>3094</v>
      </c>
      <c r="H335" s="212">
        <v>1</v>
      </c>
      <c r="I335" s="213"/>
      <c r="J335" s="214">
        <f>ROUND(I335*H335,2)</f>
        <v>0</v>
      </c>
      <c r="K335" s="210" t="s">
        <v>247</v>
      </c>
      <c r="L335" s="47"/>
      <c r="M335" s="215" t="s">
        <v>19</v>
      </c>
      <c r="N335" s="216" t="s">
        <v>45</v>
      </c>
      <c r="O335" s="87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165</v>
      </c>
      <c r="AT335" s="219" t="s">
        <v>160</v>
      </c>
      <c r="AU335" s="219" t="s">
        <v>84</v>
      </c>
      <c r="AY335" s="20" t="s">
        <v>158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82</v>
      </c>
      <c r="BK335" s="220">
        <f>ROUND(I335*H335,2)</f>
        <v>0</v>
      </c>
      <c r="BL335" s="20" t="s">
        <v>165</v>
      </c>
      <c r="BM335" s="219" t="s">
        <v>3921</v>
      </c>
    </row>
    <row r="336" s="2" customFormat="1">
      <c r="A336" s="41"/>
      <c r="B336" s="42"/>
      <c r="C336" s="43"/>
      <c r="D336" s="221" t="s">
        <v>167</v>
      </c>
      <c r="E336" s="43"/>
      <c r="F336" s="222" t="s">
        <v>3920</v>
      </c>
      <c r="G336" s="43"/>
      <c r="H336" s="43"/>
      <c r="I336" s="223"/>
      <c r="J336" s="43"/>
      <c r="K336" s="43"/>
      <c r="L336" s="47"/>
      <c r="M336" s="224"/>
      <c r="N336" s="22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167</v>
      </c>
      <c r="AU336" s="20" t="s">
        <v>84</v>
      </c>
    </row>
    <row r="337" s="2" customFormat="1" ht="16.5" customHeight="1">
      <c r="A337" s="41"/>
      <c r="B337" s="42"/>
      <c r="C337" s="208" t="s">
        <v>1062</v>
      </c>
      <c r="D337" s="208" t="s">
        <v>160</v>
      </c>
      <c r="E337" s="209" t="s">
        <v>3922</v>
      </c>
      <c r="F337" s="210" t="s">
        <v>3923</v>
      </c>
      <c r="G337" s="211" t="s">
        <v>3094</v>
      </c>
      <c r="H337" s="212">
        <v>58</v>
      </c>
      <c r="I337" s="213"/>
      <c r="J337" s="214">
        <f>ROUND(I337*H337,2)</f>
        <v>0</v>
      </c>
      <c r="K337" s="210" t="s">
        <v>164</v>
      </c>
      <c r="L337" s="47"/>
      <c r="M337" s="215" t="s">
        <v>19</v>
      </c>
      <c r="N337" s="216" t="s">
        <v>45</v>
      </c>
      <c r="O337" s="87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9" t="s">
        <v>165</v>
      </c>
      <c r="AT337" s="219" t="s">
        <v>160</v>
      </c>
      <c r="AU337" s="219" t="s">
        <v>84</v>
      </c>
      <c r="AY337" s="20" t="s">
        <v>158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82</v>
      </c>
      <c r="BK337" s="220">
        <f>ROUND(I337*H337,2)</f>
        <v>0</v>
      </c>
      <c r="BL337" s="20" t="s">
        <v>165</v>
      </c>
      <c r="BM337" s="219" t="s">
        <v>3924</v>
      </c>
    </row>
    <row r="338" s="2" customFormat="1">
      <c r="A338" s="41"/>
      <c r="B338" s="42"/>
      <c r="C338" s="43"/>
      <c r="D338" s="221" t="s">
        <v>167</v>
      </c>
      <c r="E338" s="43"/>
      <c r="F338" s="222" t="s">
        <v>3923</v>
      </c>
      <c r="G338" s="43"/>
      <c r="H338" s="43"/>
      <c r="I338" s="223"/>
      <c r="J338" s="43"/>
      <c r="K338" s="43"/>
      <c r="L338" s="47"/>
      <c r="M338" s="224"/>
      <c r="N338" s="225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167</v>
      </c>
      <c r="AU338" s="20" t="s">
        <v>84</v>
      </c>
    </row>
    <row r="339" s="2" customFormat="1">
      <c r="A339" s="41"/>
      <c r="B339" s="42"/>
      <c r="C339" s="43"/>
      <c r="D339" s="226" t="s">
        <v>168</v>
      </c>
      <c r="E339" s="43"/>
      <c r="F339" s="227" t="s">
        <v>3925</v>
      </c>
      <c r="G339" s="43"/>
      <c r="H339" s="43"/>
      <c r="I339" s="223"/>
      <c r="J339" s="43"/>
      <c r="K339" s="43"/>
      <c r="L339" s="47"/>
      <c r="M339" s="224"/>
      <c r="N339" s="22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168</v>
      </c>
      <c r="AU339" s="20" t="s">
        <v>84</v>
      </c>
    </row>
    <row r="340" s="2" customFormat="1" ht="16.5" customHeight="1">
      <c r="A340" s="41"/>
      <c r="B340" s="42"/>
      <c r="C340" s="208" t="s">
        <v>1071</v>
      </c>
      <c r="D340" s="208" t="s">
        <v>160</v>
      </c>
      <c r="E340" s="209" t="s">
        <v>3926</v>
      </c>
      <c r="F340" s="210" t="s">
        <v>3927</v>
      </c>
      <c r="G340" s="211" t="s">
        <v>3094</v>
      </c>
      <c r="H340" s="212">
        <v>1</v>
      </c>
      <c r="I340" s="213"/>
      <c r="J340" s="214">
        <f>ROUND(I340*H340,2)</f>
        <v>0</v>
      </c>
      <c r="K340" s="210" t="s">
        <v>247</v>
      </c>
      <c r="L340" s="47"/>
      <c r="M340" s="215" t="s">
        <v>19</v>
      </c>
      <c r="N340" s="216" t="s">
        <v>45</v>
      </c>
      <c r="O340" s="87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9" t="s">
        <v>165</v>
      </c>
      <c r="AT340" s="219" t="s">
        <v>160</v>
      </c>
      <c r="AU340" s="219" t="s">
        <v>84</v>
      </c>
      <c r="AY340" s="20" t="s">
        <v>158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82</v>
      </c>
      <c r="BK340" s="220">
        <f>ROUND(I340*H340,2)</f>
        <v>0</v>
      </c>
      <c r="BL340" s="20" t="s">
        <v>165</v>
      </c>
      <c r="BM340" s="219" t="s">
        <v>3928</v>
      </c>
    </row>
    <row r="341" s="2" customFormat="1">
      <c r="A341" s="41"/>
      <c r="B341" s="42"/>
      <c r="C341" s="43"/>
      <c r="D341" s="221" t="s">
        <v>167</v>
      </c>
      <c r="E341" s="43"/>
      <c r="F341" s="222" t="s">
        <v>3927</v>
      </c>
      <c r="G341" s="43"/>
      <c r="H341" s="43"/>
      <c r="I341" s="223"/>
      <c r="J341" s="43"/>
      <c r="K341" s="43"/>
      <c r="L341" s="47"/>
      <c r="M341" s="224"/>
      <c r="N341" s="225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167</v>
      </c>
      <c r="AU341" s="20" t="s">
        <v>84</v>
      </c>
    </row>
    <row r="342" s="2" customFormat="1" ht="16.5" customHeight="1">
      <c r="A342" s="41"/>
      <c r="B342" s="42"/>
      <c r="C342" s="208" t="s">
        <v>1079</v>
      </c>
      <c r="D342" s="208" t="s">
        <v>160</v>
      </c>
      <c r="E342" s="209" t="s">
        <v>3929</v>
      </c>
      <c r="F342" s="210" t="s">
        <v>3930</v>
      </c>
      <c r="G342" s="211" t="s">
        <v>3094</v>
      </c>
      <c r="H342" s="212">
        <v>1</v>
      </c>
      <c r="I342" s="213"/>
      <c r="J342" s="214">
        <f>ROUND(I342*H342,2)</f>
        <v>0</v>
      </c>
      <c r="K342" s="210" t="s">
        <v>164</v>
      </c>
      <c r="L342" s="47"/>
      <c r="M342" s="215" t="s">
        <v>19</v>
      </c>
      <c r="N342" s="216" t="s">
        <v>45</v>
      </c>
      <c r="O342" s="87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9" t="s">
        <v>165</v>
      </c>
      <c r="AT342" s="219" t="s">
        <v>160</v>
      </c>
      <c r="AU342" s="219" t="s">
        <v>84</v>
      </c>
      <c r="AY342" s="20" t="s">
        <v>158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82</v>
      </c>
      <c r="BK342" s="220">
        <f>ROUND(I342*H342,2)</f>
        <v>0</v>
      </c>
      <c r="BL342" s="20" t="s">
        <v>165</v>
      </c>
      <c r="BM342" s="219" t="s">
        <v>3931</v>
      </c>
    </row>
    <row r="343" s="2" customFormat="1">
      <c r="A343" s="41"/>
      <c r="B343" s="42"/>
      <c r="C343" s="43"/>
      <c r="D343" s="221" t="s">
        <v>167</v>
      </c>
      <c r="E343" s="43"/>
      <c r="F343" s="222" t="s">
        <v>3930</v>
      </c>
      <c r="G343" s="43"/>
      <c r="H343" s="43"/>
      <c r="I343" s="223"/>
      <c r="J343" s="43"/>
      <c r="K343" s="43"/>
      <c r="L343" s="47"/>
      <c r="M343" s="224"/>
      <c r="N343" s="22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167</v>
      </c>
      <c r="AU343" s="20" t="s">
        <v>84</v>
      </c>
    </row>
    <row r="344" s="2" customFormat="1">
      <c r="A344" s="41"/>
      <c r="B344" s="42"/>
      <c r="C344" s="43"/>
      <c r="D344" s="226" t="s">
        <v>168</v>
      </c>
      <c r="E344" s="43"/>
      <c r="F344" s="227" t="s">
        <v>3932</v>
      </c>
      <c r="G344" s="43"/>
      <c r="H344" s="43"/>
      <c r="I344" s="223"/>
      <c r="J344" s="43"/>
      <c r="K344" s="43"/>
      <c r="L344" s="47"/>
      <c r="M344" s="224"/>
      <c r="N344" s="225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168</v>
      </c>
      <c r="AU344" s="20" t="s">
        <v>84</v>
      </c>
    </row>
    <row r="345" s="2" customFormat="1" ht="16.5" customHeight="1">
      <c r="A345" s="41"/>
      <c r="B345" s="42"/>
      <c r="C345" s="208" t="s">
        <v>1088</v>
      </c>
      <c r="D345" s="208" t="s">
        <v>160</v>
      </c>
      <c r="E345" s="209" t="s">
        <v>3933</v>
      </c>
      <c r="F345" s="210" t="s">
        <v>3934</v>
      </c>
      <c r="G345" s="211" t="s">
        <v>3094</v>
      </c>
      <c r="H345" s="212">
        <v>58</v>
      </c>
      <c r="I345" s="213"/>
      <c r="J345" s="214">
        <f>ROUND(I345*H345,2)</f>
        <v>0</v>
      </c>
      <c r="K345" s="210" t="s">
        <v>164</v>
      </c>
      <c r="L345" s="47"/>
      <c r="M345" s="215" t="s">
        <v>19</v>
      </c>
      <c r="N345" s="216" t="s">
        <v>45</v>
      </c>
      <c r="O345" s="87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165</v>
      </c>
      <c r="AT345" s="219" t="s">
        <v>160</v>
      </c>
      <c r="AU345" s="219" t="s">
        <v>84</v>
      </c>
      <c r="AY345" s="20" t="s">
        <v>158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82</v>
      </c>
      <c r="BK345" s="220">
        <f>ROUND(I345*H345,2)</f>
        <v>0</v>
      </c>
      <c r="BL345" s="20" t="s">
        <v>165</v>
      </c>
      <c r="BM345" s="219" t="s">
        <v>3935</v>
      </c>
    </row>
    <row r="346" s="2" customFormat="1">
      <c r="A346" s="41"/>
      <c r="B346" s="42"/>
      <c r="C346" s="43"/>
      <c r="D346" s="221" t="s">
        <v>167</v>
      </c>
      <c r="E346" s="43"/>
      <c r="F346" s="222" t="s">
        <v>3934</v>
      </c>
      <c r="G346" s="43"/>
      <c r="H346" s="43"/>
      <c r="I346" s="223"/>
      <c r="J346" s="43"/>
      <c r="K346" s="43"/>
      <c r="L346" s="47"/>
      <c r="M346" s="224"/>
      <c r="N346" s="225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167</v>
      </c>
      <c r="AU346" s="20" t="s">
        <v>84</v>
      </c>
    </row>
    <row r="347" s="2" customFormat="1">
      <c r="A347" s="41"/>
      <c r="B347" s="42"/>
      <c r="C347" s="43"/>
      <c r="D347" s="226" t="s">
        <v>168</v>
      </c>
      <c r="E347" s="43"/>
      <c r="F347" s="227" t="s">
        <v>3936</v>
      </c>
      <c r="G347" s="43"/>
      <c r="H347" s="43"/>
      <c r="I347" s="223"/>
      <c r="J347" s="43"/>
      <c r="K347" s="43"/>
      <c r="L347" s="47"/>
      <c r="M347" s="224"/>
      <c r="N347" s="22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168</v>
      </c>
      <c r="AU347" s="20" t="s">
        <v>84</v>
      </c>
    </row>
    <row r="348" s="2" customFormat="1" ht="37.8" customHeight="1">
      <c r="A348" s="41"/>
      <c r="B348" s="42"/>
      <c r="C348" s="208" t="s">
        <v>1105</v>
      </c>
      <c r="D348" s="208" t="s">
        <v>160</v>
      </c>
      <c r="E348" s="209" t="s">
        <v>3937</v>
      </c>
      <c r="F348" s="210" t="s">
        <v>3772</v>
      </c>
      <c r="G348" s="211" t="s">
        <v>3094</v>
      </c>
      <c r="H348" s="212">
        <v>1</v>
      </c>
      <c r="I348" s="213"/>
      <c r="J348" s="214">
        <f>ROUND(I348*H348,2)</f>
        <v>0</v>
      </c>
      <c r="K348" s="210" t="s">
        <v>247</v>
      </c>
      <c r="L348" s="47"/>
      <c r="M348" s="215" t="s">
        <v>19</v>
      </c>
      <c r="N348" s="216" t="s">
        <v>45</v>
      </c>
      <c r="O348" s="87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9" t="s">
        <v>165</v>
      </c>
      <c r="AT348" s="219" t="s">
        <v>160</v>
      </c>
      <c r="AU348" s="219" t="s">
        <v>84</v>
      </c>
      <c r="AY348" s="20" t="s">
        <v>158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82</v>
      </c>
      <c r="BK348" s="220">
        <f>ROUND(I348*H348,2)</f>
        <v>0</v>
      </c>
      <c r="BL348" s="20" t="s">
        <v>165</v>
      </c>
      <c r="BM348" s="219" t="s">
        <v>3938</v>
      </c>
    </row>
    <row r="349" s="2" customFormat="1">
      <c r="A349" s="41"/>
      <c r="B349" s="42"/>
      <c r="C349" s="43"/>
      <c r="D349" s="221" t="s">
        <v>167</v>
      </c>
      <c r="E349" s="43"/>
      <c r="F349" s="222" t="s">
        <v>3772</v>
      </c>
      <c r="G349" s="43"/>
      <c r="H349" s="43"/>
      <c r="I349" s="223"/>
      <c r="J349" s="43"/>
      <c r="K349" s="43"/>
      <c r="L349" s="47"/>
      <c r="M349" s="224"/>
      <c r="N349" s="22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167</v>
      </c>
      <c r="AU349" s="20" t="s">
        <v>84</v>
      </c>
    </row>
    <row r="350" s="2" customFormat="1" ht="37.8" customHeight="1">
      <c r="A350" s="41"/>
      <c r="B350" s="42"/>
      <c r="C350" s="208" t="s">
        <v>1111</v>
      </c>
      <c r="D350" s="208" t="s">
        <v>160</v>
      </c>
      <c r="E350" s="209" t="s">
        <v>3939</v>
      </c>
      <c r="F350" s="210" t="s">
        <v>3940</v>
      </c>
      <c r="G350" s="211" t="s">
        <v>3094</v>
      </c>
      <c r="H350" s="212">
        <v>1</v>
      </c>
      <c r="I350" s="213"/>
      <c r="J350" s="214">
        <f>ROUND(I350*H350,2)</f>
        <v>0</v>
      </c>
      <c r="K350" s="210" t="s">
        <v>247</v>
      </c>
      <c r="L350" s="47"/>
      <c r="M350" s="215" t="s">
        <v>19</v>
      </c>
      <c r="N350" s="216" t="s">
        <v>45</v>
      </c>
      <c r="O350" s="87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9" t="s">
        <v>165</v>
      </c>
      <c r="AT350" s="219" t="s">
        <v>160</v>
      </c>
      <c r="AU350" s="219" t="s">
        <v>84</v>
      </c>
      <c r="AY350" s="20" t="s">
        <v>158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82</v>
      </c>
      <c r="BK350" s="220">
        <f>ROUND(I350*H350,2)</f>
        <v>0</v>
      </c>
      <c r="BL350" s="20" t="s">
        <v>165</v>
      </c>
      <c r="BM350" s="219" t="s">
        <v>3941</v>
      </c>
    </row>
    <row r="351" s="2" customFormat="1">
      <c r="A351" s="41"/>
      <c r="B351" s="42"/>
      <c r="C351" s="43"/>
      <c r="D351" s="221" t="s">
        <v>167</v>
      </c>
      <c r="E351" s="43"/>
      <c r="F351" s="222" t="s">
        <v>3942</v>
      </c>
      <c r="G351" s="43"/>
      <c r="H351" s="43"/>
      <c r="I351" s="223"/>
      <c r="J351" s="43"/>
      <c r="K351" s="43"/>
      <c r="L351" s="47"/>
      <c r="M351" s="224"/>
      <c r="N351" s="225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167</v>
      </c>
      <c r="AU351" s="20" t="s">
        <v>84</v>
      </c>
    </row>
    <row r="352" s="2" customFormat="1" ht="16.5" customHeight="1">
      <c r="A352" s="41"/>
      <c r="B352" s="42"/>
      <c r="C352" s="208" t="s">
        <v>1118</v>
      </c>
      <c r="D352" s="208" t="s">
        <v>160</v>
      </c>
      <c r="E352" s="209" t="s">
        <v>3943</v>
      </c>
      <c r="F352" s="210" t="s">
        <v>3778</v>
      </c>
      <c r="G352" s="211" t="s">
        <v>3094</v>
      </c>
      <c r="H352" s="212">
        <v>1</v>
      </c>
      <c r="I352" s="213"/>
      <c r="J352" s="214">
        <f>ROUND(I352*H352,2)</f>
        <v>0</v>
      </c>
      <c r="K352" s="210" t="s">
        <v>247</v>
      </c>
      <c r="L352" s="47"/>
      <c r="M352" s="215" t="s">
        <v>19</v>
      </c>
      <c r="N352" s="216" t="s">
        <v>45</v>
      </c>
      <c r="O352" s="87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165</v>
      </c>
      <c r="AT352" s="219" t="s">
        <v>160</v>
      </c>
      <c r="AU352" s="219" t="s">
        <v>84</v>
      </c>
      <c r="AY352" s="20" t="s">
        <v>158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82</v>
      </c>
      <c r="BK352" s="220">
        <f>ROUND(I352*H352,2)</f>
        <v>0</v>
      </c>
      <c r="BL352" s="20" t="s">
        <v>165</v>
      </c>
      <c r="BM352" s="219" t="s">
        <v>3944</v>
      </c>
    </row>
    <row r="353" s="2" customFormat="1">
      <c r="A353" s="41"/>
      <c r="B353" s="42"/>
      <c r="C353" s="43"/>
      <c r="D353" s="221" t="s">
        <v>167</v>
      </c>
      <c r="E353" s="43"/>
      <c r="F353" s="222" t="s">
        <v>3778</v>
      </c>
      <c r="G353" s="43"/>
      <c r="H353" s="43"/>
      <c r="I353" s="223"/>
      <c r="J353" s="43"/>
      <c r="K353" s="43"/>
      <c r="L353" s="47"/>
      <c r="M353" s="224"/>
      <c r="N353" s="225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167</v>
      </c>
      <c r="AU353" s="20" t="s">
        <v>84</v>
      </c>
    </row>
    <row r="354" s="2" customFormat="1" ht="16.5" customHeight="1">
      <c r="A354" s="41"/>
      <c r="B354" s="42"/>
      <c r="C354" s="208" t="s">
        <v>1123</v>
      </c>
      <c r="D354" s="208" t="s">
        <v>160</v>
      </c>
      <c r="E354" s="209" t="s">
        <v>3945</v>
      </c>
      <c r="F354" s="210" t="s">
        <v>3781</v>
      </c>
      <c r="G354" s="211" t="s">
        <v>3094</v>
      </c>
      <c r="H354" s="212">
        <v>1</v>
      </c>
      <c r="I354" s="213"/>
      <c r="J354" s="214">
        <f>ROUND(I354*H354,2)</f>
        <v>0</v>
      </c>
      <c r="K354" s="210" t="s">
        <v>247</v>
      </c>
      <c r="L354" s="47"/>
      <c r="M354" s="215" t="s">
        <v>19</v>
      </c>
      <c r="N354" s="216" t="s">
        <v>45</v>
      </c>
      <c r="O354" s="87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9" t="s">
        <v>165</v>
      </c>
      <c r="AT354" s="219" t="s">
        <v>160</v>
      </c>
      <c r="AU354" s="219" t="s">
        <v>84</v>
      </c>
      <c r="AY354" s="20" t="s">
        <v>158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82</v>
      </c>
      <c r="BK354" s="220">
        <f>ROUND(I354*H354,2)</f>
        <v>0</v>
      </c>
      <c r="BL354" s="20" t="s">
        <v>165</v>
      </c>
      <c r="BM354" s="219" t="s">
        <v>3946</v>
      </c>
    </row>
    <row r="355" s="2" customFormat="1">
      <c r="A355" s="41"/>
      <c r="B355" s="42"/>
      <c r="C355" s="43"/>
      <c r="D355" s="221" t="s">
        <v>167</v>
      </c>
      <c r="E355" s="43"/>
      <c r="F355" s="222" t="s">
        <v>3781</v>
      </c>
      <c r="G355" s="43"/>
      <c r="H355" s="43"/>
      <c r="I355" s="223"/>
      <c r="J355" s="43"/>
      <c r="K355" s="43"/>
      <c r="L355" s="47"/>
      <c r="M355" s="224"/>
      <c r="N355" s="225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167</v>
      </c>
      <c r="AU355" s="20" t="s">
        <v>84</v>
      </c>
    </row>
    <row r="356" s="12" customFormat="1" ht="22.8" customHeight="1">
      <c r="A356" s="12"/>
      <c r="B356" s="192"/>
      <c r="C356" s="193"/>
      <c r="D356" s="194" t="s">
        <v>73</v>
      </c>
      <c r="E356" s="206" t="s">
        <v>3947</v>
      </c>
      <c r="F356" s="206" t="s">
        <v>3948</v>
      </c>
      <c r="G356" s="193"/>
      <c r="H356" s="193"/>
      <c r="I356" s="196"/>
      <c r="J356" s="207">
        <f>BK356</f>
        <v>0</v>
      </c>
      <c r="K356" s="193"/>
      <c r="L356" s="198"/>
      <c r="M356" s="199"/>
      <c r="N356" s="200"/>
      <c r="O356" s="200"/>
      <c r="P356" s="201">
        <f>SUM(P357:P423)</f>
        <v>0</v>
      </c>
      <c r="Q356" s="200"/>
      <c r="R356" s="201">
        <f>SUM(R357:R423)</f>
        <v>0</v>
      </c>
      <c r="S356" s="200"/>
      <c r="T356" s="202">
        <f>SUM(T357:T423)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3" t="s">
        <v>84</v>
      </c>
      <c r="AT356" s="204" t="s">
        <v>73</v>
      </c>
      <c r="AU356" s="204" t="s">
        <v>82</v>
      </c>
      <c r="AY356" s="203" t="s">
        <v>158</v>
      </c>
      <c r="BK356" s="205">
        <f>SUM(BK357:BK423)</f>
        <v>0</v>
      </c>
    </row>
    <row r="357" s="2" customFormat="1" ht="16.5" customHeight="1">
      <c r="A357" s="41"/>
      <c r="B357" s="42"/>
      <c r="C357" s="208" t="s">
        <v>1127</v>
      </c>
      <c r="D357" s="208" t="s">
        <v>160</v>
      </c>
      <c r="E357" s="209" t="s">
        <v>3949</v>
      </c>
      <c r="F357" s="210" t="s">
        <v>3950</v>
      </c>
      <c r="G357" s="211" t="s">
        <v>3094</v>
      </c>
      <c r="H357" s="212">
        <v>1</v>
      </c>
      <c r="I357" s="213"/>
      <c r="J357" s="214">
        <f>ROUND(I357*H357,2)</f>
        <v>0</v>
      </c>
      <c r="K357" s="210" t="s">
        <v>164</v>
      </c>
      <c r="L357" s="47"/>
      <c r="M357" s="215" t="s">
        <v>19</v>
      </c>
      <c r="N357" s="216" t="s">
        <v>45</v>
      </c>
      <c r="O357" s="87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9" t="s">
        <v>165</v>
      </c>
      <c r="AT357" s="219" t="s">
        <v>160</v>
      </c>
      <c r="AU357" s="219" t="s">
        <v>84</v>
      </c>
      <c r="AY357" s="20" t="s">
        <v>158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82</v>
      </c>
      <c r="BK357" s="220">
        <f>ROUND(I357*H357,2)</f>
        <v>0</v>
      </c>
      <c r="BL357" s="20" t="s">
        <v>165</v>
      </c>
      <c r="BM357" s="219" t="s">
        <v>3951</v>
      </c>
    </row>
    <row r="358" s="2" customFormat="1">
      <c r="A358" s="41"/>
      <c r="B358" s="42"/>
      <c r="C358" s="43"/>
      <c r="D358" s="221" t="s">
        <v>167</v>
      </c>
      <c r="E358" s="43"/>
      <c r="F358" s="222" t="s">
        <v>3950</v>
      </c>
      <c r="G358" s="43"/>
      <c r="H358" s="43"/>
      <c r="I358" s="223"/>
      <c r="J358" s="43"/>
      <c r="K358" s="43"/>
      <c r="L358" s="47"/>
      <c r="M358" s="224"/>
      <c r="N358" s="225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167</v>
      </c>
      <c r="AU358" s="20" t="s">
        <v>84</v>
      </c>
    </row>
    <row r="359" s="2" customFormat="1">
      <c r="A359" s="41"/>
      <c r="B359" s="42"/>
      <c r="C359" s="43"/>
      <c r="D359" s="226" t="s">
        <v>168</v>
      </c>
      <c r="E359" s="43"/>
      <c r="F359" s="227" t="s">
        <v>3952</v>
      </c>
      <c r="G359" s="43"/>
      <c r="H359" s="43"/>
      <c r="I359" s="223"/>
      <c r="J359" s="43"/>
      <c r="K359" s="43"/>
      <c r="L359" s="47"/>
      <c r="M359" s="224"/>
      <c r="N359" s="22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168</v>
      </c>
      <c r="AU359" s="20" t="s">
        <v>84</v>
      </c>
    </row>
    <row r="360" s="2" customFormat="1" ht="16.5" customHeight="1">
      <c r="A360" s="41"/>
      <c r="B360" s="42"/>
      <c r="C360" s="272" t="s">
        <v>1133</v>
      </c>
      <c r="D360" s="272" t="s">
        <v>244</v>
      </c>
      <c r="E360" s="273" t="s">
        <v>3953</v>
      </c>
      <c r="F360" s="274" t="s">
        <v>3954</v>
      </c>
      <c r="G360" s="275" t="s">
        <v>3094</v>
      </c>
      <c r="H360" s="276">
        <v>1</v>
      </c>
      <c r="I360" s="277"/>
      <c r="J360" s="278">
        <f>ROUND(I360*H360,2)</f>
        <v>0</v>
      </c>
      <c r="K360" s="274" t="s">
        <v>247</v>
      </c>
      <c r="L360" s="279"/>
      <c r="M360" s="280" t="s">
        <v>19</v>
      </c>
      <c r="N360" s="281" t="s">
        <v>45</v>
      </c>
      <c r="O360" s="87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9" t="s">
        <v>228</v>
      </c>
      <c r="AT360" s="219" t="s">
        <v>244</v>
      </c>
      <c r="AU360" s="219" t="s">
        <v>84</v>
      </c>
      <c r="AY360" s="20" t="s">
        <v>158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82</v>
      </c>
      <c r="BK360" s="220">
        <f>ROUND(I360*H360,2)</f>
        <v>0</v>
      </c>
      <c r="BL360" s="20" t="s">
        <v>165</v>
      </c>
      <c r="BM360" s="219" t="s">
        <v>3955</v>
      </c>
    </row>
    <row r="361" s="2" customFormat="1">
      <c r="A361" s="41"/>
      <c r="B361" s="42"/>
      <c r="C361" s="43"/>
      <c r="D361" s="221" t="s">
        <v>167</v>
      </c>
      <c r="E361" s="43"/>
      <c r="F361" s="222" t="s">
        <v>3954</v>
      </c>
      <c r="G361" s="43"/>
      <c r="H361" s="43"/>
      <c r="I361" s="223"/>
      <c r="J361" s="43"/>
      <c r="K361" s="43"/>
      <c r="L361" s="47"/>
      <c r="M361" s="224"/>
      <c r="N361" s="225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167</v>
      </c>
      <c r="AU361" s="20" t="s">
        <v>84</v>
      </c>
    </row>
    <row r="362" s="2" customFormat="1" ht="16.5" customHeight="1">
      <c r="A362" s="41"/>
      <c r="B362" s="42"/>
      <c r="C362" s="208" t="s">
        <v>1141</v>
      </c>
      <c r="D362" s="208" t="s">
        <v>160</v>
      </c>
      <c r="E362" s="209" t="s">
        <v>3956</v>
      </c>
      <c r="F362" s="210" t="s">
        <v>3957</v>
      </c>
      <c r="G362" s="211" t="s">
        <v>3094</v>
      </c>
      <c r="H362" s="212">
        <v>1</v>
      </c>
      <c r="I362" s="213"/>
      <c r="J362" s="214">
        <f>ROUND(I362*H362,2)</f>
        <v>0</v>
      </c>
      <c r="K362" s="210" t="s">
        <v>164</v>
      </c>
      <c r="L362" s="47"/>
      <c r="M362" s="215" t="s">
        <v>19</v>
      </c>
      <c r="N362" s="216" t="s">
        <v>45</v>
      </c>
      <c r="O362" s="87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9" t="s">
        <v>165</v>
      </c>
      <c r="AT362" s="219" t="s">
        <v>160</v>
      </c>
      <c r="AU362" s="219" t="s">
        <v>84</v>
      </c>
      <c r="AY362" s="20" t="s">
        <v>158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82</v>
      </c>
      <c r="BK362" s="220">
        <f>ROUND(I362*H362,2)</f>
        <v>0</v>
      </c>
      <c r="BL362" s="20" t="s">
        <v>165</v>
      </c>
      <c r="BM362" s="219" t="s">
        <v>3958</v>
      </c>
    </row>
    <row r="363" s="2" customFormat="1">
      <c r="A363" s="41"/>
      <c r="B363" s="42"/>
      <c r="C363" s="43"/>
      <c r="D363" s="221" t="s">
        <v>167</v>
      </c>
      <c r="E363" s="43"/>
      <c r="F363" s="222" t="s">
        <v>3957</v>
      </c>
      <c r="G363" s="43"/>
      <c r="H363" s="43"/>
      <c r="I363" s="223"/>
      <c r="J363" s="43"/>
      <c r="K363" s="43"/>
      <c r="L363" s="47"/>
      <c r="M363" s="224"/>
      <c r="N363" s="225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167</v>
      </c>
      <c r="AU363" s="20" t="s">
        <v>84</v>
      </c>
    </row>
    <row r="364" s="2" customFormat="1">
      <c r="A364" s="41"/>
      <c r="B364" s="42"/>
      <c r="C364" s="43"/>
      <c r="D364" s="226" t="s">
        <v>168</v>
      </c>
      <c r="E364" s="43"/>
      <c r="F364" s="227" t="s">
        <v>3959</v>
      </c>
      <c r="G364" s="43"/>
      <c r="H364" s="43"/>
      <c r="I364" s="223"/>
      <c r="J364" s="43"/>
      <c r="K364" s="43"/>
      <c r="L364" s="47"/>
      <c r="M364" s="224"/>
      <c r="N364" s="225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168</v>
      </c>
      <c r="AU364" s="20" t="s">
        <v>84</v>
      </c>
    </row>
    <row r="365" s="2" customFormat="1" ht="16.5" customHeight="1">
      <c r="A365" s="41"/>
      <c r="B365" s="42"/>
      <c r="C365" s="272" t="s">
        <v>1149</v>
      </c>
      <c r="D365" s="272" t="s">
        <v>244</v>
      </c>
      <c r="E365" s="273" t="s">
        <v>3960</v>
      </c>
      <c r="F365" s="274" t="s">
        <v>3961</v>
      </c>
      <c r="G365" s="275" t="s">
        <v>3094</v>
      </c>
      <c r="H365" s="276">
        <v>1</v>
      </c>
      <c r="I365" s="277"/>
      <c r="J365" s="278">
        <f>ROUND(I365*H365,2)</f>
        <v>0</v>
      </c>
      <c r="K365" s="274" t="s">
        <v>247</v>
      </c>
      <c r="L365" s="279"/>
      <c r="M365" s="280" t="s">
        <v>19</v>
      </c>
      <c r="N365" s="281" t="s">
        <v>45</v>
      </c>
      <c r="O365" s="87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9" t="s">
        <v>228</v>
      </c>
      <c r="AT365" s="219" t="s">
        <v>244</v>
      </c>
      <c r="AU365" s="219" t="s">
        <v>84</v>
      </c>
      <c r="AY365" s="20" t="s">
        <v>158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82</v>
      </c>
      <c r="BK365" s="220">
        <f>ROUND(I365*H365,2)</f>
        <v>0</v>
      </c>
      <c r="BL365" s="20" t="s">
        <v>165</v>
      </c>
      <c r="BM365" s="219" t="s">
        <v>3962</v>
      </c>
    </row>
    <row r="366" s="2" customFormat="1">
      <c r="A366" s="41"/>
      <c r="B366" s="42"/>
      <c r="C366" s="43"/>
      <c r="D366" s="221" t="s">
        <v>167</v>
      </c>
      <c r="E366" s="43"/>
      <c r="F366" s="222" t="s">
        <v>3961</v>
      </c>
      <c r="G366" s="43"/>
      <c r="H366" s="43"/>
      <c r="I366" s="223"/>
      <c r="J366" s="43"/>
      <c r="K366" s="43"/>
      <c r="L366" s="47"/>
      <c r="M366" s="224"/>
      <c r="N366" s="225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167</v>
      </c>
      <c r="AU366" s="20" t="s">
        <v>84</v>
      </c>
    </row>
    <row r="367" s="2" customFormat="1" ht="16.5" customHeight="1">
      <c r="A367" s="41"/>
      <c r="B367" s="42"/>
      <c r="C367" s="208" t="s">
        <v>1159</v>
      </c>
      <c r="D367" s="208" t="s">
        <v>160</v>
      </c>
      <c r="E367" s="209" t="s">
        <v>3963</v>
      </c>
      <c r="F367" s="210" t="s">
        <v>3964</v>
      </c>
      <c r="G367" s="211" t="s">
        <v>3094</v>
      </c>
      <c r="H367" s="212">
        <v>1</v>
      </c>
      <c r="I367" s="213"/>
      <c r="J367" s="214">
        <f>ROUND(I367*H367,2)</f>
        <v>0</v>
      </c>
      <c r="K367" s="210" t="s">
        <v>164</v>
      </c>
      <c r="L367" s="47"/>
      <c r="M367" s="215" t="s">
        <v>19</v>
      </c>
      <c r="N367" s="216" t="s">
        <v>45</v>
      </c>
      <c r="O367" s="87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165</v>
      </c>
      <c r="AT367" s="219" t="s">
        <v>160</v>
      </c>
      <c r="AU367" s="219" t="s">
        <v>84</v>
      </c>
      <c r="AY367" s="20" t="s">
        <v>158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82</v>
      </c>
      <c r="BK367" s="220">
        <f>ROUND(I367*H367,2)</f>
        <v>0</v>
      </c>
      <c r="BL367" s="20" t="s">
        <v>165</v>
      </c>
      <c r="BM367" s="219" t="s">
        <v>3965</v>
      </c>
    </row>
    <row r="368" s="2" customFormat="1">
      <c r="A368" s="41"/>
      <c r="B368" s="42"/>
      <c r="C368" s="43"/>
      <c r="D368" s="221" t="s">
        <v>167</v>
      </c>
      <c r="E368" s="43"/>
      <c r="F368" s="222" t="s">
        <v>3964</v>
      </c>
      <c r="G368" s="43"/>
      <c r="H368" s="43"/>
      <c r="I368" s="223"/>
      <c r="J368" s="43"/>
      <c r="K368" s="43"/>
      <c r="L368" s="47"/>
      <c r="M368" s="224"/>
      <c r="N368" s="22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167</v>
      </c>
      <c r="AU368" s="20" t="s">
        <v>84</v>
      </c>
    </row>
    <row r="369" s="2" customFormat="1">
      <c r="A369" s="41"/>
      <c r="B369" s="42"/>
      <c r="C369" s="43"/>
      <c r="D369" s="226" t="s">
        <v>168</v>
      </c>
      <c r="E369" s="43"/>
      <c r="F369" s="227" t="s">
        <v>3966</v>
      </c>
      <c r="G369" s="43"/>
      <c r="H369" s="43"/>
      <c r="I369" s="223"/>
      <c r="J369" s="43"/>
      <c r="K369" s="43"/>
      <c r="L369" s="47"/>
      <c r="M369" s="224"/>
      <c r="N369" s="225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168</v>
      </c>
      <c r="AU369" s="20" t="s">
        <v>84</v>
      </c>
    </row>
    <row r="370" s="2" customFormat="1" ht="16.5" customHeight="1">
      <c r="A370" s="41"/>
      <c r="B370" s="42"/>
      <c r="C370" s="272" t="s">
        <v>1171</v>
      </c>
      <c r="D370" s="272" t="s">
        <v>244</v>
      </c>
      <c r="E370" s="273" t="s">
        <v>3967</v>
      </c>
      <c r="F370" s="274" t="s">
        <v>3968</v>
      </c>
      <c r="G370" s="275" t="s">
        <v>3094</v>
      </c>
      <c r="H370" s="276">
        <v>1</v>
      </c>
      <c r="I370" s="277"/>
      <c r="J370" s="278">
        <f>ROUND(I370*H370,2)</f>
        <v>0</v>
      </c>
      <c r="K370" s="274" t="s">
        <v>247</v>
      </c>
      <c r="L370" s="279"/>
      <c r="M370" s="280" t="s">
        <v>19</v>
      </c>
      <c r="N370" s="281" t="s">
        <v>45</v>
      </c>
      <c r="O370" s="87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9" t="s">
        <v>228</v>
      </c>
      <c r="AT370" s="219" t="s">
        <v>244</v>
      </c>
      <c r="AU370" s="219" t="s">
        <v>84</v>
      </c>
      <c r="AY370" s="20" t="s">
        <v>158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82</v>
      </c>
      <c r="BK370" s="220">
        <f>ROUND(I370*H370,2)</f>
        <v>0</v>
      </c>
      <c r="BL370" s="20" t="s">
        <v>165</v>
      </c>
      <c r="BM370" s="219" t="s">
        <v>3969</v>
      </c>
    </row>
    <row r="371" s="2" customFormat="1">
      <c r="A371" s="41"/>
      <c r="B371" s="42"/>
      <c r="C371" s="43"/>
      <c r="D371" s="221" t="s">
        <v>167</v>
      </c>
      <c r="E371" s="43"/>
      <c r="F371" s="222" t="s">
        <v>3968</v>
      </c>
      <c r="G371" s="43"/>
      <c r="H371" s="43"/>
      <c r="I371" s="223"/>
      <c r="J371" s="43"/>
      <c r="K371" s="43"/>
      <c r="L371" s="47"/>
      <c r="M371" s="224"/>
      <c r="N371" s="22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167</v>
      </c>
      <c r="AU371" s="20" t="s">
        <v>84</v>
      </c>
    </row>
    <row r="372" s="2" customFormat="1" ht="16.5" customHeight="1">
      <c r="A372" s="41"/>
      <c r="B372" s="42"/>
      <c r="C372" s="272" t="s">
        <v>1177</v>
      </c>
      <c r="D372" s="272" t="s">
        <v>244</v>
      </c>
      <c r="E372" s="273" t="s">
        <v>3970</v>
      </c>
      <c r="F372" s="274" t="s">
        <v>3971</v>
      </c>
      <c r="G372" s="275" t="s">
        <v>3094</v>
      </c>
      <c r="H372" s="276">
        <v>22</v>
      </c>
      <c r="I372" s="277"/>
      <c r="J372" s="278">
        <f>ROUND(I372*H372,2)</f>
        <v>0</v>
      </c>
      <c r="K372" s="274" t="s">
        <v>247</v>
      </c>
      <c r="L372" s="279"/>
      <c r="M372" s="280" t="s">
        <v>19</v>
      </c>
      <c r="N372" s="281" t="s">
        <v>45</v>
      </c>
      <c r="O372" s="87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9" t="s">
        <v>228</v>
      </c>
      <c r="AT372" s="219" t="s">
        <v>244</v>
      </c>
      <c r="AU372" s="219" t="s">
        <v>84</v>
      </c>
      <c r="AY372" s="20" t="s">
        <v>158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82</v>
      </c>
      <c r="BK372" s="220">
        <f>ROUND(I372*H372,2)</f>
        <v>0</v>
      </c>
      <c r="BL372" s="20" t="s">
        <v>165</v>
      </c>
      <c r="BM372" s="219" t="s">
        <v>3972</v>
      </c>
    </row>
    <row r="373" s="2" customFormat="1">
      <c r="A373" s="41"/>
      <c r="B373" s="42"/>
      <c r="C373" s="43"/>
      <c r="D373" s="221" t="s">
        <v>167</v>
      </c>
      <c r="E373" s="43"/>
      <c r="F373" s="222" t="s">
        <v>3971</v>
      </c>
      <c r="G373" s="43"/>
      <c r="H373" s="43"/>
      <c r="I373" s="223"/>
      <c r="J373" s="43"/>
      <c r="K373" s="43"/>
      <c r="L373" s="47"/>
      <c r="M373" s="224"/>
      <c r="N373" s="225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167</v>
      </c>
      <c r="AU373" s="20" t="s">
        <v>84</v>
      </c>
    </row>
    <row r="374" s="2" customFormat="1" ht="16.5" customHeight="1">
      <c r="A374" s="41"/>
      <c r="B374" s="42"/>
      <c r="C374" s="272" t="s">
        <v>1183</v>
      </c>
      <c r="D374" s="272" t="s">
        <v>244</v>
      </c>
      <c r="E374" s="273" t="s">
        <v>3973</v>
      </c>
      <c r="F374" s="274" t="s">
        <v>3974</v>
      </c>
      <c r="G374" s="275" t="s">
        <v>3094</v>
      </c>
      <c r="H374" s="276">
        <v>22</v>
      </c>
      <c r="I374" s="277"/>
      <c r="J374" s="278">
        <f>ROUND(I374*H374,2)</f>
        <v>0</v>
      </c>
      <c r="K374" s="274" t="s">
        <v>247</v>
      </c>
      <c r="L374" s="279"/>
      <c r="M374" s="280" t="s">
        <v>19</v>
      </c>
      <c r="N374" s="281" t="s">
        <v>45</v>
      </c>
      <c r="O374" s="87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9" t="s">
        <v>228</v>
      </c>
      <c r="AT374" s="219" t="s">
        <v>244</v>
      </c>
      <c r="AU374" s="219" t="s">
        <v>84</v>
      </c>
      <c r="AY374" s="20" t="s">
        <v>158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82</v>
      </c>
      <c r="BK374" s="220">
        <f>ROUND(I374*H374,2)</f>
        <v>0</v>
      </c>
      <c r="BL374" s="20" t="s">
        <v>165</v>
      </c>
      <c r="BM374" s="219" t="s">
        <v>3975</v>
      </c>
    </row>
    <row r="375" s="2" customFormat="1">
      <c r="A375" s="41"/>
      <c r="B375" s="42"/>
      <c r="C375" s="43"/>
      <c r="D375" s="221" t="s">
        <v>167</v>
      </c>
      <c r="E375" s="43"/>
      <c r="F375" s="222" t="s">
        <v>3974</v>
      </c>
      <c r="G375" s="43"/>
      <c r="H375" s="43"/>
      <c r="I375" s="223"/>
      <c r="J375" s="43"/>
      <c r="K375" s="43"/>
      <c r="L375" s="47"/>
      <c r="M375" s="224"/>
      <c r="N375" s="22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167</v>
      </c>
      <c r="AU375" s="20" t="s">
        <v>84</v>
      </c>
    </row>
    <row r="376" s="2" customFormat="1" ht="16.5" customHeight="1">
      <c r="A376" s="41"/>
      <c r="B376" s="42"/>
      <c r="C376" s="208" t="s">
        <v>1189</v>
      </c>
      <c r="D376" s="208" t="s">
        <v>160</v>
      </c>
      <c r="E376" s="209" t="s">
        <v>3976</v>
      </c>
      <c r="F376" s="210" t="s">
        <v>3977</v>
      </c>
      <c r="G376" s="211" t="s">
        <v>3094</v>
      </c>
      <c r="H376" s="212">
        <v>11</v>
      </c>
      <c r="I376" s="213"/>
      <c r="J376" s="214">
        <f>ROUND(I376*H376,2)</f>
        <v>0</v>
      </c>
      <c r="K376" s="210" t="s">
        <v>164</v>
      </c>
      <c r="L376" s="47"/>
      <c r="M376" s="215" t="s">
        <v>19</v>
      </c>
      <c r="N376" s="216" t="s">
        <v>45</v>
      </c>
      <c r="O376" s="87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9" t="s">
        <v>165</v>
      </c>
      <c r="AT376" s="219" t="s">
        <v>160</v>
      </c>
      <c r="AU376" s="219" t="s">
        <v>84</v>
      </c>
      <c r="AY376" s="20" t="s">
        <v>158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82</v>
      </c>
      <c r="BK376" s="220">
        <f>ROUND(I376*H376,2)</f>
        <v>0</v>
      </c>
      <c r="BL376" s="20" t="s">
        <v>165</v>
      </c>
      <c r="BM376" s="219" t="s">
        <v>3978</v>
      </c>
    </row>
    <row r="377" s="2" customFormat="1">
      <c r="A377" s="41"/>
      <c r="B377" s="42"/>
      <c r="C377" s="43"/>
      <c r="D377" s="221" t="s">
        <v>167</v>
      </c>
      <c r="E377" s="43"/>
      <c r="F377" s="222" t="s">
        <v>3977</v>
      </c>
      <c r="G377" s="43"/>
      <c r="H377" s="43"/>
      <c r="I377" s="223"/>
      <c r="J377" s="43"/>
      <c r="K377" s="43"/>
      <c r="L377" s="47"/>
      <c r="M377" s="224"/>
      <c r="N377" s="22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167</v>
      </c>
      <c r="AU377" s="20" t="s">
        <v>84</v>
      </c>
    </row>
    <row r="378" s="2" customFormat="1">
      <c r="A378" s="41"/>
      <c r="B378" s="42"/>
      <c r="C378" s="43"/>
      <c r="D378" s="226" t="s">
        <v>168</v>
      </c>
      <c r="E378" s="43"/>
      <c r="F378" s="227" t="s">
        <v>3979</v>
      </c>
      <c r="G378" s="43"/>
      <c r="H378" s="43"/>
      <c r="I378" s="223"/>
      <c r="J378" s="43"/>
      <c r="K378" s="43"/>
      <c r="L378" s="47"/>
      <c r="M378" s="224"/>
      <c r="N378" s="225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168</v>
      </c>
      <c r="AU378" s="20" t="s">
        <v>84</v>
      </c>
    </row>
    <row r="379" s="2" customFormat="1" ht="16.5" customHeight="1">
      <c r="A379" s="41"/>
      <c r="B379" s="42"/>
      <c r="C379" s="272" t="s">
        <v>1196</v>
      </c>
      <c r="D379" s="272" t="s">
        <v>244</v>
      </c>
      <c r="E379" s="273" t="s">
        <v>3980</v>
      </c>
      <c r="F379" s="274" t="s">
        <v>3981</v>
      </c>
      <c r="G379" s="275" t="s">
        <v>3094</v>
      </c>
      <c r="H379" s="276">
        <v>11</v>
      </c>
      <c r="I379" s="277"/>
      <c r="J379" s="278">
        <f>ROUND(I379*H379,2)</f>
        <v>0</v>
      </c>
      <c r="K379" s="274" t="s">
        <v>247</v>
      </c>
      <c r="L379" s="279"/>
      <c r="M379" s="280" t="s">
        <v>19</v>
      </c>
      <c r="N379" s="281" t="s">
        <v>45</v>
      </c>
      <c r="O379" s="87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9" t="s">
        <v>228</v>
      </c>
      <c r="AT379" s="219" t="s">
        <v>244</v>
      </c>
      <c r="AU379" s="219" t="s">
        <v>84</v>
      </c>
      <c r="AY379" s="20" t="s">
        <v>158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82</v>
      </c>
      <c r="BK379" s="220">
        <f>ROUND(I379*H379,2)</f>
        <v>0</v>
      </c>
      <c r="BL379" s="20" t="s">
        <v>165</v>
      </c>
      <c r="BM379" s="219" t="s">
        <v>3982</v>
      </c>
    </row>
    <row r="380" s="2" customFormat="1">
      <c r="A380" s="41"/>
      <c r="B380" s="42"/>
      <c r="C380" s="43"/>
      <c r="D380" s="221" t="s">
        <v>167</v>
      </c>
      <c r="E380" s="43"/>
      <c r="F380" s="222" t="s">
        <v>3981</v>
      </c>
      <c r="G380" s="43"/>
      <c r="H380" s="43"/>
      <c r="I380" s="223"/>
      <c r="J380" s="43"/>
      <c r="K380" s="43"/>
      <c r="L380" s="47"/>
      <c r="M380" s="224"/>
      <c r="N380" s="225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167</v>
      </c>
      <c r="AU380" s="20" t="s">
        <v>84</v>
      </c>
    </row>
    <row r="381" s="2" customFormat="1" ht="16.5" customHeight="1">
      <c r="A381" s="41"/>
      <c r="B381" s="42"/>
      <c r="C381" s="208" t="s">
        <v>1203</v>
      </c>
      <c r="D381" s="208" t="s">
        <v>160</v>
      </c>
      <c r="E381" s="209" t="s">
        <v>3983</v>
      </c>
      <c r="F381" s="210" t="s">
        <v>3984</v>
      </c>
      <c r="G381" s="211" t="s">
        <v>3094</v>
      </c>
      <c r="H381" s="212">
        <v>1</v>
      </c>
      <c r="I381" s="213"/>
      <c r="J381" s="214">
        <f>ROUND(I381*H381,2)</f>
        <v>0</v>
      </c>
      <c r="K381" s="210" t="s">
        <v>164</v>
      </c>
      <c r="L381" s="47"/>
      <c r="M381" s="215" t="s">
        <v>19</v>
      </c>
      <c r="N381" s="216" t="s">
        <v>45</v>
      </c>
      <c r="O381" s="87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9" t="s">
        <v>165</v>
      </c>
      <c r="AT381" s="219" t="s">
        <v>160</v>
      </c>
      <c r="AU381" s="219" t="s">
        <v>84</v>
      </c>
      <c r="AY381" s="20" t="s">
        <v>158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82</v>
      </c>
      <c r="BK381" s="220">
        <f>ROUND(I381*H381,2)</f>
        <v>0</v>
      </c>
      <c r="BL381" s="20" t="s">
        <v>165</v>
      </c>
      <c r="BM381" s="219" t="s">
        <v>3985</v>
      </c>
    </row>
    <row r="382" s="2" customFormat="1">
      <c r="A382" s="41"/>
      <c r="B382" s="42"/>
      <c r="C382" s="43"/>
      <c r="D382" s="221" t="s">
        <v>167</v>
      </c>
      <c r="E382" s="43"/>
      <c r="F382" s="222" t="s">
        <v>3984</v>
      </c>
      <c r="G382" s="43"/>
      <c r="H382" s="43"/>
      <c r="I382" s="223"/>
      <c r="J382" s="43"/>
      <c r="K382" s="43"/>
      <c r="L382" s="47"/>
      <c r="M382" s="224"/>
      <c r="N382" s="225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167</v>
      </c>
      <c r="AU382" s="20" t="s">
        <v>84</v>
      </c>
    </row>
    <row r="383" s="2" customFormat="1">
      <c r="A383" s="41"/>
      <c r="B383" s="42"/>
      <c r="C383" s="43"/>
      <c r="D383" s="226" t="s">
        <v>168</v>
      </c>
      <c r="E383" s="43"/>
      <c r="F383" s="227" t="s">
        <v>3986</v>
      </c>
      <c r="G383" s="43"/>
      <c r="H383" s="43"/>
      <c r="I383" s="223"/>
      <c r="J383" s="43"/>
      <c r="K383" s="43"/>
      <c r="L383" s="47"/>
      <c r="M383" s="224"/>
      <c r="N383" s="225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168</v>
      </c>
      <c r="AU383" s="20" t="s">
        <v>84</v>
      </c>
    </row>
    <row r="384" s="2" customFormat="1" ht="16.5" customHeight="1">
      <c r="A384" s="41"/>
      <c r="B384" s="42"/>
      <c r="C384" s="208" t="s">
        <v>1261</v>
      </c>
      <c r="D384" s="208" t="s">
        <v>160</v>
      </c>
      <c r="E384" s="209" t="s">
        <v>3987</v>
      </c>
      <c r="F384" s="210" t="s">
        <v>3988</v>
      </c>
      <c r="G384" s="211" t="s">
        <v>3094</v>
      </c>
      <c r="H384" s="212">
        <v>1</v>
      </c>
      <c r="I384" s="213"/>
      <c r="J384" s="214">
        <f>ROUND(I384*H384,2)</f>
        <v>0</v>
      </c>
      <c r="K384" s="210" t="s">
        <v>247</v>
      </c>
      <c r="L384" s="47"/>
      <c r="M384" s="215" t="s">
        <v>19</v>
      </c>
      <c r="N384" s="216" t="s">
        <v>45</v>
      </c>
      <c r="O384" s="87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9" t="s">
        <v>165</v>
      </c>
      <c r="AT384" s="219" t="s">
        <v>160</v>
      </c>
      <c r="AU384" s="219" t="s">
        <v>84</v>
      </c>
      <c r="AY384" s="20" t="s">
        <v>158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82</v>
      </c>
      <c r="BK384" s="220">
        <f>ROUND(I384*H384,2)</f>
        <v>0</v>
      </c>
      <c r="BL384" s="20" t="s">
        <v>165</v>
      </c>
      <c r="BM384" s="219" t="s">
        <v>3989</v>
      </c>
    </row>
    <row r="385" s="2" customFormat="1">
      <c r="A385" s="41"/>
      <c r="B385" s="42"/>
      <c r="C385" s="43"/>
      <c r="D385" s="221" t="s">
        <v>167</v>
      </c>
      <c r="E385" s="43"/>
      <c r="F385" s="222" t="s">
        <v>3988</v>
      </c>
      <c r="G385" s="43"/>
      <c r="H385" s="43"/>
      <c r="I385" s="223"/>
      <c r="J385" s="43"/>
      <c r="K385" s="43"/>
      <c r="L385" s="47"/>
      <c r="M385" s="224"/>
      <c r="N385" s="225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167</v>
      </c>
      <c r="AU385" s="20" t="s">
        <v>84</v>
      </c>
    </row>
    <row r="386" s="2" customFormat="1" ht="16.5" customHeight="1">
      <c r="A386" s="41"/>
      <c r="B386" s="42"/>
      <c r="C386" s="272" t="s">
        <v>1268</v>
      </c>
      <c r="D386" s="272" t="s">
        <v>244</v>
      </c>
      <c r="E386" s="273" t="s">
        <v>3990</v>
      </c>
      <c r="F386" s="274" t="s">
        <v>3991</v>
      </c>
      <c r="G386" s="275" t="s">
        <v>3094</v>
      </c>
      <c r="H386" s="276">
        <v>1</v>
      </c>
      <c r="I386" s="277"/>
      <c r="J386" s="278">
        <f>ROUND(I386*H386,2)</f>
        <v>0</v>
      </c>
      <c r="K386" s="274" t="s">
        <v>247</v>
      </c>
      <c r="L386" s="279"/>
      <c r="M386" s="280" t="s">
        <v>19</v>
      </c>
      <c r="N386" s="281" t="s">
        <v>45</v>
      </c>
      <c r="O386" s="87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9" t="s">
        <v>228</v>
      </c>
      <c r="AT386" s="219" t="s">
        <v>244</v>
      </c>
      <c r="AU386" s="219" t="s">
        <v>84</v>
      </c>
      <c r="AY386" s="20" t="s">
        <v>158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82</v>
      </c>
      <c r="BK386" s="220">
        <f>ROUND(I386*H386,2)</f>
        <v>0</v>
      </c>
      <c r="BL386" s="20" t="s">
        <v>165</v>
      </c>
      <c r="BM386" s="219" t="s">
        <v>3992</v>
      </c>
    </row>
    <row r="387" s="2" customFormat="1">
      <c r="A387" s="41"/>
      <c r="B387" s="42"/>
      <c r="C387" s="43"/>
      <c r="D387" s="221" t="s">
        <v>167</v>
      </c>
      <c r="E387" s="43"/>
      <c r="F387" s="222" t="s">
        <v>3991</v>
      </c>
      <c r="G387" s="43"/>
      <c r="H387" s="43"/>
      <c r="I387" s="223"/>
      <c r="J387" s="43"/>
      <c r="K387" s="43"/>
      <c r="L387" s="47"/>
      <c r="M387" s="224"/>
      <c r="N387" s="225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167</v>
      </c>
      <c r="AU387" s="20" t="s">
        <v>84</v>
      </c>
    </row>
    <row r="388" s="2" customFormat="1" ht="16.5" customHeight="1">
      <c r="A388" s="41"/>
      <c r="B388" s="42"/>
      <c r="C388" s="208" t="s">
        <v>1273</v>
      </c>
      <c r="D388" s="208" t="s">
        <v>160</v>
      </c>
      <c r="E388" s="209" t="s">
        <v>3695</v>
      </c>
      <c r="F388" s="210" t="s">
        <v>3696</v>
      </c>
      <c r="G388" s="211" t="s">
        <v>316</v>
      </c>
      <c r="H388" s="212">
        <v>1800</v>
      </c>
      <c r="I388" s="213"/>
      <c r="J388" s="214">
        <f>ROUND(I388*H388,2)</f>
        <v>0</v>
      </c>
      <c r="K388" s="210" t="s">
        <v>164</v>
      </c>
      <c r="L388" s="47"/>
      <c r="M388" s="215" t="s">
        <v>19</v>
      </c>
      <c r="N388" s="216" t="s">
        <v>45</v>
      </c>
      <c r="O388" s="87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9" t="s">
        <v>165</v>
      </c>
      <c r="AT388" s="219" t="s">
        <v>160</v>
      </c>
      <c r="AU388" s="219" t="s">
        <v>84</v>
      </c>
      <c r="AY388" s="20" t="s">
        <v>158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82</v>
      </c>
      <c r="BK388" s="220">
        <f>ROUND(I388*H388,2)</f>
        <v>0</v>
      </c>
      <c r="BL388" s="20" t="s">
        <v>165</v>
      </c>
      <c r="BM388" s="219" t="s">
        <v>3993</v>
      </c>
    </row>
    <row r="389" s="2" customFormat="1">
      <c r="A389" s="41"/>
      <c r="B389" s="42"/>
      <c r="C389" s="43"/>
      <c r="D389" s="221" t="s">
        <v>167</v>
      </c>
      <c r="E389" s="43"/>
      <c r="F389" s="222" t="s">
        <v>3696</v>
      </c>
      <c r="G389" s="43"/>
      <c r="H389" s="43"/>
      <c r="I389" s="223"/>
      <c r="J389" s="43"/>
      <c r="K389" s="43"/>
      <c r="L389" s="47"/>
      <c r="M389" s="224"/>
      <c r="N389" s="225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167</v>
      </c>
      <c r="AU389" s="20" t="s">
        <v>84</v>
      </c>
    </row>
    <row r="390" s="2" customFormat="1">
      <c r="A390" s="41"/>
      <c r="B390" s="42"/>
      <c r="C390" s="43"/>
      <c r="D390" s="226" t="s">
        <v>168</v>
      </c>
      <c r="E390" s="43"/>
      <c r="F390" s="227" t="s">
        <v>3698</v>
      </c>
      <c r="G390" s="43"/>
      <c r="H390" s="43"/>
      <c r="I390" s="223"/>
      <c r="J390" s="43"/>
      <c r="K390" s="43"/>
      <c r="L390" s="47"/>
      <c r="M390" s="224"/>
      <c r="N390" s="225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168</v>
      </c>
      <c r="AU390" s="20" t="s">
        <v>84</v>
      </c>
    </row>
    <row r="391" s="2" customFormat="1" ht="16.5" customHeight="1">
      <c r="A391" s="41"/>
      <c r="B391" s="42"/>
      <c r="C391" s="272" t="s">
        <v>1279</v>
      </c>
      <c r="D391" s="272" t="s">
        <v>244</v>
      </c>
      <c r="E391" s="273" t="s">
        <v>3994</v>
      </c>
      <c r="F391" s="274" t="s">
        <v>3995</v>
      </c>
      <c r="G391" s="275" t="s">
        <v>316</v>
      </c>
      <c r="H391" s="276">
        <v>1800</v>
      </c>
      <c r="I391" s="277"/>
      <c r="J391" s="278">
        <f>ROUND(I391*H391,2)</f>
        <v>0</v>
      </c>
      <c r="K391" s="274" t="s">
        <v>247</v>
      </c>
      <c r="L391" s="279"/>
      <c r="M391" s="280" t="s">
        <v>19</v>
      </c>
      <c r="N391" s="281" t="s">
        <v>45</v>
      </c>
      <c r="O391" s="87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9" t="s">
        <v>228</v>
      </c>
      <c r="AT391" s="219" t="s">
        <v>244</v>
      </c>
      <c r="AU391" s="219" t="s">
        <v>84</v>
      </c>
      <c r="AY391" s="20" t="s">
        <v>158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82</v>
      </c>
      <c r="BK391" s="220">
        <f>ROUND(I391*H391,2)</f>
        <v>0</v>
      </c>
      <c r="BL391" s="20" t="s">
        <v>165</v>
      </c>
      <c r="BM391" s="219" t="s">
        <v>3996</v>
      </c>
    </row>
    <row r="392" s="2" customFormat="1">
      <c r="A392" s="41"/>
      <c r="B392" s="42"/>
      <c r="C392" s="43"/>
      <c r="D392" s="221" t="s">
        <v>167</v>
      </c>
      <c r="E392" s="43"/>
      <c r="F392" s="222" t="s">
        <v>3995</v>
      </c>
      <c r="G392" s="43"/>
      <c r="H392" s="43"/>
      <c r="I392" s="223"/>
      <c r="J392" s="43"/>
      <c r="K392" s="43"/>
      <c r="L392" s="47"/>
      <c r="M392" s="224"/>
      <c r="N392" s="225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167</v>
      </c>
      <c r="AU392" s="20" t="s">
        <v>84</v>
      </c>
    </row>
    <row r="393" s="2" customFormat="1" ht="16.5" customHeight="1">
      <c r="A393" s="41"/>
      <c r="B393" s="42"/>
      <c r="C393" s="208" t="s">
        <v>1284</v>
      </c>
      <c r="D393" s="208" t="s">
        <v>160</v>
      </c>
      <c r="E393" s="209" t="s">
        <v>3717</v>
      </c>
      <c r="F393" s="210" t="s">
        <v>3718</v>
      </c>
      <c r="G393" s="211" t="s">
        <v>316</v>
      </c>
      <c r="H393" s="212">
        <v>162</v>
      </c>
      <c r="I393" s="213"/>
      <c r="J393" s="214">
        <f>ROUND(I393*H393,2)</f>
        <v>0</v>
      </c>
      <c r="K393" s="210" t="s">
        <v>164</v>
      </c>
      <c r="L393" s="47"/>
      <c r="M393" s="215" t="s">
        <v>19</v>
      </c>
      <c r="N393" s="216" t="s">
        <v>45</v>
      </c>
      <c r="O393" s="87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9" t="s">
        <v>165</v>
      </c>
      <c r="AT393" s="219" t="s">
        <v>160</v>
      </c>
      <c r="AU393" s="219" t="s">
        <v>84</v>
      </c>
      <c r="AY393" s="20" t="s">
        <v>158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82</v>
      </c>
      <c r="BK393" s="220">
        <f>ROUND(I393*H393,2)</f>
        <v>0</v>
      </c>
      <c r="BL393" s="20" t="s">
        <v>165</v>
      </c>
      <c r="BM393" s="219" t="s">
        <v>3997</v>
      </c>
    </row>
    <row r="394" s="2" customFormat="1">
      <c r="A394" s="41"/>
      <c r="B394" s="42"/>
      <c r="C394" s="43"/>
      <c r="D394" s="221" t="s">
        <v>167</v>
      </c>
      <c r="E394" s="43"/>
      <c r="F394" s="222" t="s">
        <v>3718</v>
      </c>
      <c r="G394" s="43"/>
      <c r="H394" s="43"/>
      <c r="I394" s="223"/>
      <c r="J394" s="43"/>
      <c r="K394" s="43"/>
      <c r="L394" s="47"/>
      <c r="M394" s="224"/>
      <c r="N394" s="225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167</v>
      </c>
      <c r="AU394" s="20" t="s">
        <v>84</v>
      </c>
    </row>
    <row r="395" s="2" customFormat="1">
      <c r="A395" s="41"/>
      <c r="B395" s="42"/>
      <c r="C395" s="43"/>
      <c r="D395" s="226" t="s">
        <v>168</v>
      </c>
      <c r="E395" s="43"/>
      <c r="F395" s="227" t="s">
        <v>3720</v>
      </c>
      <c r="G395" s="43"/>
      <c r="H395" s="43"/>
      <c r="I395" s="223"/>
      <c r="J395" s="43"/>
      <c r="K395" s="43"/>
      <c r="L395" s="47"/>
      <c r="M395" s="224"/>
      <c r="N395" s="225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168</v>
      </c>
      <c r="AU395" s="20" t="s">
        <v>84</v>
      </c>
    </row>
    <row r="396" s="2" customFormat="1" ht="16.5" customHeight="1">
      <c r="A396" s="41"/>
      <c r="B396" s="42"/>
      <c r="C396" s="272" t="s">
        <v>1290</v>
      </c>
      <c r="D396" s="272" t="s">
        <v>244</v>
      </c>
      <c r="E396" s="273" t="s">
        <v>3998</v>
      </c>
      <c r="F396" s="274" t="s">
        <v>3725</v>
      </c>
      <c r="G396" s="275" t="s">
        <v>316</v>
      </c>
      <c r="H396" s="276">
        <v>57</v>
      </c>
      <c r="I396" s="277"/>
      <c r="J396" s="278">
        <f>ROUND(I396*H396,2)</f>
        <v>0</v>
      </c>
      <c r="K396" s="274" t="s">
        <v>247</v>
      </c>
      <c r="L396" s="279"/>
      <c r="M396" s="280" t="s">
        <v>19</v>
      </c>
      <c r="N396" s="281" t="s">
        <v>45</v>
      </c>
      <c r="O396" s="87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9" t="s">
        <v>228</v>
      </c>
      <c r="AT396" s="219" t="s">
        <v>244</v>
      </c>
      <c r="AU396" s="219" t="s">
        <v>84</v>
      </c>
      <c r="AY396" s="20" t="s">
        <v>158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82</v>
      </c>
      <c r="BK396" s="220">
        <f>ROUND(I396*H396,2)</f>
        <v>0</v>
      </c>
      <c r="BL396" s="20" t="s">
        <v>165</v>
      </c>
      <c r="BM396" s="219" t="s">
        <v>3999</v>
      </c>
    </row>
    <row r="397" s="2" customFormat="1">
      <c r="A397" s="41"/>
      <c r="B397" s="42"/>
      <c r="C397" s="43"/>
      <c r="D397" s="221" t="s">
        <v>167</v>
      </c>
      <c r="E397" s="43"/>
      <c r="F397" s="222" t="s">
        <v>3725</v>
      </c>
      <c r="G397" s="43"/>
      <c r="H397" s="43"/>
      <c r="I397" s="223"/>
      <c r="J397" s="43"/>
      <c r="K397" s="43"/>
      <c r="L397" s="47"/>
      <c r="M397" s="224"/>
      <c r="N397" s="225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167</v>
      </c>
      <c r="AU397" s="20" t="s">
        <v>84</v>
      </c>
    </row>
    <row r="398" s="2" customFormat="1" ht="16.5" customHeight="1">
      <c r="A398" s="41"/>
      <c r="B398" s="42"/>
      <c r="C398" s="272" t="s">
        <v>1297</v>
      </c>
      <c r="D398" s="272" t="s">
        <v>244</v>
      </c>
      <c r="E398" s="273" t="s">
        <v>4000</v>
      </c>
      <c r="F398" s="274" t="s">
        <v>3728</v>
      </c>
      <c r="G398" s="275" t="s">
        <v>316</v>
      </c>
      <c r="H398" s="276">
        <v>30</v>
      </c>
      <c r="I398" s="277"/>
      <c r="J398" s="278">
        <f>ROUND(I398*H398,2)</f>
        <v>0</v>
      </c>
      <c r="K398" s="274" t="s">
        <v>247</v>
      </c>
      <c r="L398" s="279"/>
      <c r="M398" s="280" t="s">
        <v>19</v>
      </c>
      <c r="N398" s="281" t="s">
        <v>45</v>
      </c>
      <c r="O398" s="87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9" t="s">
        <v>228</v>
      </c>
      <c r="AT398" s="219" t="s">
        <v>244</v>
      </c>
      <c r="AU398" s="219" t="s">
        <v>84</v>
      </c>
      <c r="AY398" s="20" t="s">
        <v>158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82</v>
      </c>
      <c r="BK398" s="220">
        <f>ROUND(I398*H398,2)</f>
        <v>0</v>
      </c>
      <c r="BL398" s="20" t="s">
        <v>165</v>
      </c>
      <c r="BM398" s="219" t="s">
        <v>4001</v>
      </c>
    </row>
    <row r="399" s="2" customFormat="1">
      <c r="A399" s="41"/>
      <c r="B399" s="42"/>
      <c r="C399" s="43"/>
      <c r="D399" s="221" t="s">
        <v>167</v>
      </c>
      <c r="E399" s="43"/>
      <c r="F399" s="222" t="s">
        <v>3728</v>
      </c>
      <c r="G399" s="43"/>
      <c r="H399" s="43"/>
      <c r="I399" s="223"/>
      <c r="J399" s="43"/>
      <c r="K399" s="43"/>
      <c r="L399" s="47"/>
      <c r="M399" s="224"/>
      <c r="N399" s="225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167</v>
      </c>
      <c r="AU399" s="20" t="s">
        <v>84</v>
      </c>
    </row>
    <row r="400" s="2" customFormat="1" ht="16.5" customHeight="1">
      <c r="A400" s="41"/>
      <c r="B400" s="42"/>
      <c r="C400" s="272" t="s">
        <v>1306</v>
      </c>
      <c r="D400" s="272" t="s">
        <v>244</v>
      </c>
      <c r="E400" s="273" t="s">
        <v>4002</v>
      </c>
      <c r="F400" s="274" t="s">
        <v>4003</v>
      </c>
      <c r="G400" s="275" t="s">
        <v>316</v>
      </c>
      <c r="H400" s="276">
        <v>75</v>
      </c>
      <c r="I400" s="277"/>
      <c r="J400" s="278">
        <f>ROUND(I400*H400,2)</f>
        <v>0</v>
      </c>
      <c r="K400" s="274" t="s">
        <v>247</v>
      </c>
      <c r="L400" s="279"/>
      <c r="M400" s="280" t="s">
        <v>19</v>
      </c>
      <c r="N400" s="281" t="s">
        <v>45</v>
      </c>
      <c r="O400" s="87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9" t="s">
        <v>228</v>
      </c>
      <c r="AT400" s="219" t="s">
        <v>244</v>
      </c>
      <c r="AU400" s="219" t="s">
        <v>84</v>
      </c>
      <c r="AY400" s="20" t="s">
        <v>158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82</v>
      </c>
      <c r="BK400" s="220">
        <f>ROUND(I400*H400,2)</f>
        <v>0</v>
      </c>
      <c r="BL400" s="20" t="s">
        <v>165</v>
      </c>
      <c r="BM400" s="219" t="s">
        <v>4004</v>
      </c>
    </row>
    <row r="401" s="2" customFormat="1">
      <c r="A401" s="41"/>
      <c r="B401" s="42"/>
      <c r="C401" s="43"/>
      <c r="D401" s="221" t="s">
        <v>167</v>
      </c>
      <c r="E401" s="43"/>
      <c r="F401" s="222" t="s">
        <v>4003</v>
      </c>
      <c r="G401" s="43"/>
      <c r="H401" s="43"/>
      <c r="I401" s="223"/>
      <c r="J401" s="43"/>
      <c r="K401" s="43"/>
      <c r="L401" s="47"/>
      <c r="M401" s="224"/>
      <c r="N401" s="225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167</v>
      </c>
      <c r="AU401" s="20" t="s">
        <v>84</v>
      </c>
    </row>
    <row r="402" s="2" customFormat="1" ht="16.5" customHeight="1">
      <c r="A402" s="41"/>
      <c r="B402" s="42"/>
      <c r="C402" s="208" t="s">
        <v>1311</v>
      </c>
      <c r="D402" s="208" t="s">
        <v>160</v>
      </c>
      <c r="E402" s="209" t="s">
        <v>3749</v>
      </c>
      <c r="F402" s="210" t="s">
        <v>3750</v>
      </c>
      <c r="G402" s="211" t="s">
        <v>3094</v>
      </c>
      <c r="H402" s="212">
        <v>3</v>
      </c>
      <c r="I402" s="213"/>
      <c r="J402" s="214">
        <f>ROUND(I402*H402,2)</f>
        <v>0</v>
      </c>
      <c r="K402" s="210" t="s">
        <v>164</v>
      </c>
      <c r="L402" s="47"/>
      <c r="M402" s="215" t="s">
        <v>19</v>
      </c>
      <c r="N402" s="216" t="s">
        <v>45</v>
      </c>
      <c r="O402" s="87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9" t="s">
        <v>165</v>
      </c>
      <c r="AT402" s="219" t="s">
        <v>160</v>
      </c>
      <c r="AU402" s="219" t="s">
        <v>84</v>
      </c>
      <c r="AY402" s="20" t="s">
        <v>158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82</v>
      </c>
      <c r="BK402" s="220">
        <f>ROUND(I402*H402,2)</f>
        <v>0</v>
      </c>
      <c r="BL402" s="20" t="s">
        <v>165</v>
      </c>
      <c r="BM402" s="219" t="s">
        <v>4005</v>
      </c>
    </row>
    <row r="403" s="2" customFormat="1">
      <c r="A403" s="41"/>
      <c r="B403" s="42"/>
      <c r="C403" s="43"/>
      <c r="D403" s="221" t="s">
        <v>167</v>
      </c>
      <c r="E403" s="43"/>
      <c r="F403" s="222" t="s">
        <v>3750</v>
      </c>
      <c r="G403" s="43"/>
      <c r="H403" s="43"/>
      <c r="I403" s="223"/>
      <c r="J403" s="43"/>
      <c r="K403" s="43"/>
      <c r="L403" s="47"/>
      <c r="M403" s="224"/>
      <c r="N403" s="22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167</v>
      </c>
      <c r="AU403" s="20" t="s">
        <v>84</v>
      </c>
    </row>
    <row r="404" s="2" customFormat="1">
      <c r="A404" s="41"/>
      <c r="B404" s="42"/>
      <c r="C404" s="43"/>
      <c r="D404" s="226" t="s">
        <v>168</v>
      </c>
      <c r="E404" s="43"/>
      <c r="F404" s="227" t="s">
        <v>3752</v>
      </c>
      <c r="G404" s="43"/>
      <c r="H404" s="43"/>
      <c r="I404" s="223"/>
      <c r="J404" s="43"/>
      <c r="K404" s="43"/>
      <c r="L404" s="47"/>
      <c r="M404" s="224"/>
      <c r="N404" s="225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168</v>
      </c>
      <c r="AU404" s="20" t="s">
        <v>84</v>
      </c>
    </row>
    <row r="405" s="2" customFormat="1" ht="16.5" customHeight="1">
      <c r="A405" s="41"/>
      <c r="B405" s="42"/>
      <c r="C405" s="272" t="s">
        <v>1316</v>
      </c>
      <c r="D405" s="272" t="s">
        <v>244</v>
      </c>
      <c r="E405" s="273" t="s">
        <v>4006</v>
      </c>
      <c r="F405" s="274" t="s">
        <v>3754</v>
      </c>
      <c r="G405" s="275" t="s">
        <v>3094</v>
      </c>
      <c r="H405" s="276">
        <v>3</v>
      </c>
      <c r="I405" s="277"/>
      <c r="J405" s="278">
        <f>ROUND(I405*H405,2)</f>
        <v>0</v>
      </c>
      <c r="K405" s="274" t="s">
        <v>247</v>
      </c>
      <c r="L405" s="279"/>
      <c r="M405" s="280" t="s">
        <v>19</v>
      </c>
      <c r="N405" s="281" t="s">
        <v>45</v>
      </c>
      <c r="O405" s="87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9" t="s">
        <v>228</v>
      </c>
      <c r="AT405" s="219" t="s">
        <v>244</v>
      </c>
      <c r="AU405" s="219" t="s">
        <v>84</v>
      </c>
      <c r="AY405" s="20" t="s">
        <v>158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82</v>
      </c>
      <c r="BK405" s="220">
        <f>ROUND(I405*H405,2)</f>
        <v>0</v>
      </c>
      <c r="BL405" s="20" t="s">
        <v>165</v>
      </c>
      <c r="BM405" s="219" t="s">
        <v>4007</v>
      </c>
    </row>
    <row r="406" s="2" customFormat="1">
      <c r="A406" s="41"/>
      <c r="B406" s="42"/>
      <c r="C406" s="43"/>
      <c r="D406" s="221" t="s">
        <v>167</v>
      </c>
      <c r="E406" s="43"/>
      <c r="F406" s="222" t="s">
        <v>3754</v>
      </c>
      <c r="G406" s="43"/>
      <c r="H406" s="43"/>
      <c r="I406" s="223"/>
      <c r="J406" s="43"/>
      <c r="K406" s="43"/>
      <c r="L406" s="47"/>
      <c r="M406" s="224"/>
      <c r="N406" s="22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167</v>
      </c>
      <c r="AU406" s="20" t="s">
        <v>84</v>
      </c>
    </row>
    <row r="407" s="2" customFormat="1" ht="16.5" customHeight="1">
      <c r="A407" s="41"/>
      <c r="B407" s="42"/>
      <c r="C407" s="208" t="s">
        <v>1323</v>
      </c>
      <c r="D407" s="208" t="s">
        <v>160</v>
      </c>
      <c r="E407" s="209" t="s">
        <v>4008</v>
      </c>
      <c r="F407" s="210" t="s">
        <v>4009</v>
      </c>
      <c r="G407" s="211" t="s">
        <v>3094</v>
      </c>
      <c r="H407" s="212">
        <v>22</v>
      </c>
      <c r="I407" s="213"/>
      <c r="J407" s="214">
        <f>ROUND(I407*H407,2)</f>
        <v>0</v>
      </c>
      <c r="K407" s="210" t="s">
        <v>164</v>
      </c>
      <c r="L407" s="47"/>
      <c r="M407" s="215" t="s">
        <v>19</v>
      </c>
      <c r="N407" s="216" t="s">
        <v>45</v>
      </c>
      <c r="O407" s="87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9" t="s">
        <v>165</v>
      </c>
      <c r="AT407" s="219" t="s">
        <v>160</v>
      </c>
      <c r="AU407" s="219" t="s">
        <v>84</v>
      </c>
      <c r="AY407" s="20" t="s">
        <v>158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82</v>
      </c>
      <c r="BK407" s="220">
        <f>ROUND(I407*H407,2)</f>
        <v>0</v>
      </c>
      <c r="BL407" s="20" t="s">
        <v>165</v>
      </c>
      <c r="BM407" s="219" t="s">
        <v>4010</v>
      </c>
    </row>
    <row r="408" s="2" customFormat="1">
      <c r="A408" s="41"/>
      <c r="B408" s="42"/>
      <c r="C408" s="43"/>
      <c r="D408" s="221" t="s">
        <v>167</v>
      </c>
      <c r="E408" s="43"/>
      <c r="F408" s="222" t="s">
        <v>4009</v>
      </c>
      <c r="G408" s="43"/>
      <c r="H408" s="43"/>
      <c r="I408" s="223"/>
      <c r="J408" s="43"/>
      <c r="K408" s="43"/>
      <c r="L408" s="47"/>
      <c r="M408" s="224"/>
      <c r="N408" s="225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167</v>
      </c>
      <c r="AU408" s="20" t="s">
        <v>84</v>
      </c>
    </row>
    <row r="409" s="2" customFormat="1">
      <c r="A409" s="41"/>
      <c r="B409" s="42"/>
      <c r="C409" s="43"/>
      <c r="D409" s="226" t="s">
        <v>168</v>
      </c>
      <c r="E409" s="43"/>
      <c r="F409" s="227" t="s">
        <v>4011</v>
      </c>
      <c r="G409" s="43"/>
      <c r="H409" s="43"/>
      <c r="I409" s="223"/>
      <c r="J409" s="43"/>
      <c r="K409" s="43"/>
      <c r="L409" s="47"/>
      <c r="M409" s="224"/>
      <c r="N409" s="22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168</v>
      </c>
      <c r="AU409" s="20" t="s">
        <v>84</v>
      </c>
    </row>
    <row r="410" s="2" customFormat="1" ht="16.5" customHeight="1">
      <c r="A410" s="41"/>
      <c r="B410" s="42"/>
      <c r="C410" s="208" t="s">
        <v>1326</v>
      </c>
      <c r="D410" s="208" t="s">
        <v>160</v>
      </c>
      <c r="E410" s="209" t="s">
        <v>4012</v>
      </c>
      <c r="F410" s="210" t="s">
        <v>4013</v>
      </c>
      <c r="G410" s="211" t="s">
        <v>3094</v>
      </c>
      <c r="H410" s="212">
        <v>1</v>
      </c>
      <c r="I410" s="213"/>
      <c r="J410" s="214">
        <f>ROUND(I410*H410,2)</f>
        <v>0</v>
      </c>
      <c r="K410" s="210" t="s">
        <v>164</v>
      </c>
      <c r="L410" s="47"/>
      <c r="M410" s="215" t="s">
        <v>19</v>
      </c>
      <c r="N410" s="216" t="s">
        <v>45</v>
      </c>
      <c r="O410" s="87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9" t="s">
        <v>165</v>
      </c>
      <c r="AT410" s="219" t="s">
        <v>160</v>
      </c>
      <c r="AU410" s="219" t="s">
        <v>84</v>
      </c>
      <c r="AY410" s="20" t="s">
        <v>158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82</v>
      </c>
      <c r="BK410" s="220">
        <f>ROUND(I410*H410,2)</f>
        <v>0</v>
      </c>
      <c r="BL410" s="20" t="s">
        <v>165</v>
      </c>
      <c r="BM410" s="219" t="s">
        <v>4014</v>
      </c>
    </row>
    <row r="411" s="2" customFormat="1">
      <c r="A411" s="41"/>
      <c r="B411" s="42"/>
      <c r="C411" s="43"/>
      <c r="D411" s="221" t="s">
        <v>167</v>
      </c>
      <c r="E411" s="43"/>
      <c r="F411" s="222" t="s">
        <v>4013</v>
      </c>
      <c r="G411" s="43"/>
      <c r="H411" s="43"/>
      <c r="I411" s="223"/>
      <c r="J411" s="43"/>
      <c r="K411" s="43"/>
      <c r="L411" s="47"/>
      <c r="M411" s="224"/>
      <c r="N411" s="225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167</v>
      </c>
      <c r="AU411" s="20" t="s">
        <v>84</v>
      </c>
    </row>
    <row r="412" s="2" customFormat="1">
      <c r="A412" s="41"/>
      <c r="B412" s="42"/>
      <c r="C412" s="43"/>
      <c r="D412" s="226" t="s">
        <v>168</v>
      </c>
      <c r="E412" s="43"/>
      <c r="F412" s="227" t="s">
        <v>4015</v>
      </c>
      <c r="G412" s="43"/>
      <c r="H412" s="43"/>
      <c r="I412" s="223"/>
      <c r="J412" s="43"/>
      <c r="K412" s="43"/>
      <c r="L412" s="47"/>
      <c r="M412" s="224"/>
      <c r="N412" s="225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168</v>
      </c>
      <c r="AU412" s="20" t="s">
        <v>84</v>
      </c>
    </row>
    <row r="413" s="2" customFormat="1" ht="16.5" customHeight="1">
      <c r="A413" s="41"/>
      <c r="B413" s="42"/>
      <c r="C413" s="208" t="s">
        <v>1332</v>
      </c>
      <c r="D413" s="208" t="s">
        <v>160</v>
      </c>
      <c r="E413" s="209" t="s">
        <v>4016</v>
      </c>
      <c r="F413" s="210" t="s">
        <v>4017</v>
      </c>
      <c r="G413" s="211" t="s">
        <v>3094</v>
      </c>
      <c r="H413" s="212">
        <v>22</v>
      </c>
      <c r="I413" s="213"/>
      <c r="J413" s="214">
        <f>ROUND(I413*H413,2)</f>
        <v>0</v>
      </c>
      <c r="K413" s="210" t="s">
        <v>164</v>
      </c>
      <c r="L413" s="47"/>
      <c r="M413" s="215" t="s">
        <v>19</v>
      </c>
      <c r="N413" s="216" t="s">
        <v>45</v>
      </c>
      <c r="O413" s="87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9" t="s">
        <v>165</v>
      </c>
      <c r="AT413" s="219" t="s">
        <v>160</v>
      </c>
      <c r="AU413" s="219" t="s">
        <v>84</v>
      </c>
      <c r="AY413" s="20" t="s">
        <v>158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82</v>
      </c>
      <c r="BK413" s="220">
        <f>ROUND(I413*H413,2)</f>
        <v>0</v>
      </c>
      <c r="BL413" s="20" t="s">
        <v>165</v>
      </c>
      <c r="BM413" s="219" t="s">
        <v>4018</v>
      </c>
    </row>
    <row r="414" s="2" customFormat="1">
      <c r="A414" s="41"/>
      <c r="B414" s="42"/>
      <c r="C414" s="43"/>
      <c r="D414" s="221" t="s">
        <v>167</v>
      </c>
      <c r="E414" s="43"/>
      <c r="F414" s="222" t="s">
        <v>4017</v>
      </c>
      <c r="G414" s="43"/>
      <c r="H414" s="43"/>
      <c r="I414" s="223"/>
      <c r="J414" s="43"/>
      <c r="K414" s="43"/>
      <c r="L414" s="47"/>
      <c r="M414" s="224"/>
      <c r="N414" s="225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167</v>
      </c>
      <c r="AU414" s="20" t="s">
        <v>84</v>
      </c>
    </row>
    <row r="415" s="2" customFormat="1">
      <c r="A415" s="41"/>
      <c r="B415" s="42"/>
      <c r="C415" s="43"/>
      <c r="D415" s="226" t="s">
        <v>168</v>
      </c>
      <c r="E415" s="43"/>
      <c r="F415" s="227" t="s">
        <v>4019</v>
      </c>
      <c r="G415" s="43"/>
      <c r="H415" s="43"/>
      <c r="I415" s="223"/>
      <c r="J415" s="43"/>
      <c r="K415" s="43"/>
      <c r="L415" s="47"/>
      <c r="M415" s="224"/>
      <c r="N415" s="225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168</v>
      </c>
      <c r="AU415" s="20" t="s">
        <v>84</v>
      </c>
    </row>
    <row r="416" s="2" customFormat="1" ht="37.8" customHeight="1">
      <c r="A416" s="41"/>
      <c r="B416" s="42"/>
      <c r="C416" s="208" t="s">
        <v>1337</v>
      </c>
      <c r="D416" s="208" t="s">
        <v>160</v>
      </c>
      <c r="E416" s="209" t="s">
        <v>4020</v>
      </c>
      <c r="F416" s="210" t="s">
        <v>3772</v>
      </c>
      <c r="G416" s="211" t="s">
        <v>3094</v>
      </c>
      <c r="H416" s="212">
        <v>1</v>
      </c>
      <c r="I416" s="213"/>
      <c r="J416" s="214">
        <f>ROUND(I416*H416,2)</f>
        <v>0</v>
      </c>
      <c r="K416" s="210" t="s">
        <v>247</v>
      </c>
      <c r="L416" s="47"/>
      <c r="M416" s="215" t="s">
        <v>19</v>
      </c>
      <c r="N416" s="216" t="s">
        <v>45</v>
      </c>
      <c r="O416" s="87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9" t="s">
        <v>165</v>
      </c>
      <c r="AT416" s="219" t="s">
        <v>160</v>
      </c>
      <c r="AU416" s="219" t="s">
        <v>84</v>
      </c>
      <c r="AY416" s="20" t="s">
        <v>158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82</v>
      </c>
      <c r="BK416" s="220">
        <f>ROUND(I416*H416,2)</f>
        <v>0</v>
      </c>
      <c r="BL416" s="20" t="s">
        <v>165</v>
      </c>
      <c r="BM416" s="219" t="s">
        <v>4021</v>
      </c>
    </row>
    <row r="417" s="2" customFormat="1">
      <c r="A417" s="41"/>
      <c r="B417" s="42"/>
      <c r="C417" s="43"/>
      <c r="D417" s="221" t="s">
        <v>167</v>
      </c>
      <c r="E417" s="43"/>
      <c r="F417" s="222" t="s">
        <v>3772</v>
      </c>
      <c r="G417" s="43"/>
      <c r="H417" s="43"/>
      <c r="I417" s="223"/>
      <c r="J417" s="43"/>
      <c r="K417" s="43"/>
      <c r="L417" s="47"/>
      <c r="M417" s="224"/>
      <c r="N417" s="225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167</v>
      </c>
      <c r="AU417" s="20" t="s">
        <v>84</v>
      </c>
    </row>
    <row r="418" s="2" customFormat="1" ht="37.8" customHeight="1">
      <c r="A418" s="41"/>
      <c r="B418" s="42"/>
      <c r="C418" s="208" t="s">
        <v>1343</v>
      </c>
      <c r="D418" s="208" t="s">
        <v>160</v>
      </c>
      <c r="E418" s="209" t="s">
        <v>4022</v>
      </c>
      <c r="F418" s="210" t="s">
        <v>3775</v>
      </c>
      <c r="G418" s="211" t="s">
        <v>3094</v>
      </c>
      <c r="H418" s="212">
        <v>1</v>
      </c>
      <c r="I418" s="213"/>
      <c r="J418" s="214">
        <f>ROUND(I418*H418,2)</f>
        <v>0</v>
      </c>
      <c r="K418" s="210" t="s">
        <v>247</v>
      </c>
      <c r="L418" s="47"/>
      <c r="M418" s="215" t="s">
        <v>19</v>
      </c>
      <c r="N418" s="216" t="s">
        <v>45</v>
      </c>
      <c r="O418" s="87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9" t="s">
        <v>165</v>
      </c>
      <c r="AT418" s="219" t="s">
        <v>160</v>
      </c>
      <c r="AU418" s="219" t="s">
        <v>84</v>
      </c>
      <c r="AY418" s="20" t="s">
        <v>158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82</v>
      </c>
      <c r="BK418" s="220">
        <f>ROUND(I418*H418,2)</f>
        <v>0</v>
      </c>
      <c r="BL418" s="20" t="s">
        <v>165</v>
      </c>
      <c r="BM418" s="219" t="s">
        <v>4023</v>
      </c>
    </row>
    <row r="419" s="2" customFormat="1">
      <c r="A419" s="41"/>
      <c r="B419" s="42"/>
      <c r="C419" s="43"/>
      <c r="D419" s="221" t="s">
        <v>167</v>
      </c>
      <c r="E419" s="43"/>
      <c r="F419" s="222" t="s">
        <v>3775</v>
      </c>
      <c r="G419" s="43"/>
      <c r="H419" s="43"/>
      <c r="I419" s="223"/>
      <c r="J419" s="43"/>
      <c r="K419" s="43"/>
      <c r="L419" s="47"/>
      <c r="M419" s="224"/>
      <c r="N419" s="225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167</v>
      </c>
      <c r="AU419" s="20" t="s">
        <v>84</v>
      </c>
    </row>
    <row r="420" s="2" customFormat="1" ht="16.5" customHeight="1">
      <c r="A420" s="41"/>
      <c r="B420" s="42"/>
      <c r="C420" s="208" t="s">
        <v>1346</v>
      </c>
      <c r="D420" s="208" t="s">
        <v>160</v>
      </c>
      <c r="E420" s="209" t="s">
        <v>4024</v>
      </c>
      <c r="F420" s="210" t="s">
        <v>3778</v>
      </c>
      <c r="G420" s="211" t="s">
        <v>3094</v>
      </c>
      <c r="H420" s="212">
        <v>1</v>
      </c>
      <c r="I420" s="213"/>
      <c r="J420" s="214">
        <f>ROUND(I420*H420,2)</f>
        <v>0</v>
      </c>
      <c r="K420" s="210" t="s">
        <v>247</v>
      </c>
      <c r="L420" s="47"/>
      <c r="M420" s="215" t="s">
        <v>19</v>
      </c>
      <c r="N420" s="216" t="s">
        <v>45</v>
      </c>
      <c r="O420" s="87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9" t="s">
        <v>165</v>
      </c>
      <c r="AT420" s="219" t="s">
        <v>160</v>
      </c>
      <c r="AU420" s="219" t="s">
        <v>84</v>
      </c>
      <c r="AY420" s="20" t="s">
        <v>158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82</v>
      </c>
      <c r="BK420" s="220">
        <f>ROUND(I420*H420,2)</f>
        <v>0</v>
      </c>
      <c r="BL420" s="20" t="s">
        <v>165</v>
      </c>
      <c r="BM420" s="219" t="s">
        <v>4025</v>
      </c>
    </row>
    <row r="421" s="2" customFormat="1">
      <c r="A421" s="41"/>
      <c r="B421" s="42"/>
      <c r="C421" s="43"/>
      <c r="D421" s="221" t="s">
        <v>167</v>
      </c>
      <c r="E421" s="43"/>
      <c r="F421" s="222" t="s">
        <v>3778</v>
      </c>
      <c r="G421" s="43"/>
      <c r="H421" s="43"/>
      <c r="I421" s="223"/>
      <c r="J421" s="43"/>
      <c r="K421" s="43"/>
      <c r="L421" s="47"/>
      <c r="M421" s="224"/>
      <c r="N421" s="225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167</v>
      </c>
      <c r="AU421" s="20" t="s">
        <v>84</v>
      </c>
    </row>
    <row r="422" s="2" customFormat="1" ht="16.5" customHeight="1">
      <c r="A422" s="41"/>
      <c r="B422" s="42"/>
      <c r="C422" s="208" t="s">
        <v>1352</v>
      </c>
      <c r="D422" s="208" t="s">
        <v>160</v>
      </c>
      <c r="E422" s="209" t="s">
        <v>4026</v>
      </c>
      <c r="F422" s="210" t="s">
        <v>3781</v>
      </c>
      <c r="G422" s="211" t="s">
        <v>3094</v>
      </c>
      <c r="H422" s="212">
        <v>1</v>
      </c>
      <c r="I422" s="213"/>
      <c r="J422" s="214">
        <f>ROUND(I422*H422,2)</f>
        <v>0</v>
      </c>
      <c r="K422" s="210" t="s">
        <v>247</v>
      </c>
      <c r="L422" s="47"/>
      <c r="M422" s="215" t="s">
        <v>19</v>
      </c>
      <c r="N422" s="216" t="s">
        <v>45</v>
      </c>
      <c r="O422" s="87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9" t="s">
        <v>165</v>
      </c>
      <c r="AT422" s="219" t="s">
        <v>160</v>
      </c>
      <c r="AU422" s="219" t="s">
        <v>84</v>
      </c>
      <c r="AY422" s="20" t="s">
        <v>158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82</v>
      </c>
      <c r="BK422" s="220">
        <f>ROUND(I422*H422,2)</f>
        <v>0</v>
      </c>
      <c r="BL422" s="20" t="s">
        <v>165</v>
      </c>
      <c r="BM422" s="219" t="s">
        <v>4027</v>
      </c>
    </row>
    <row r="423" s="2" customFormat="1">
      <c r="A423" s="41"/>
      <c r="B423" s="42"/>
      <c r="C423" s="43"/>
      <c r="D423" s="221" t="s">
        <v>167</v>
      </c>
      <c r="E423" s="43"/>
      <c r="F423" s="222" t="s">
        <v>3781</v>
      </c>
      <c r="G423" s="43"/>
      <c r="H423" s="43"/>
      <c r="I423" s="223"/>
      <c r="J423" s="43"/>
      <c r="K423" s="43"/>
      <c r="L423" s="47"/>
      <c r="M423" s="224"/>
      <c r="N423" s="225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167</v>
      </c>
      <c r="AU423" s="20" t="s">
        <v>84</v>
      </c>
    </row>
    <row r="424" s="12" customFormat="1" ht="22.8" customHeight="1">
      <c r="A424" s="12"/>
      <c r="B424" s="192"/>
      <c r="C424" s="193"/>
      <c r="D424" s="194" t="s">
        <v>73</v>
      </c>
      <c r="E424" s="206" t="s">
        <v>4028</v>
      </c>
      <c r="F424" s="206" t="s">
        <v>4029</v>
      </c>
      <c r="G424" s="193"/>
      <c r="H424" s="193"/>
      <c r="I424" s="196"/>
      <c r="J424" s="207">
        <f>BK424</f>
        <v>0</v>
      </c>
      <c r="K424" s="193"/>
      <c r="L424" s="198"/>
      <c r="M424" s="199"/>
      <c r="N424" s="200"/>
      <c r="O424" s="200"/>
      <c r="P424" s="201">
        <f>SUM(P425:P534)</f>
        <v>0</v>
      </c>
      <c r="Q424" s="200"/>
      <c r="R424" s="201">
        <f>SUM(R425:R534)</f>
        <v>0</v>
      </c>
      <c r="S424" s="200"/>
      <c r="T424" s="202">
        <f>SUM(T425:T534)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3" t="s">
        <v>84</v>
      </c>
      <c r="AT424" s="204" t="s">
        <v>73</v>
      </c>
      <c r="AU424" s="204" t="s">
        <v>82</v>
      </c>
      <c r="AY424" s="203" t="s">
        <v>158</v>
      </c>
      <c r="BK424" s="205">
        <f>SUM(BK425:BK534)</f>
        <v>0</v>
      </c>
    </row>
    <row r="425" s="2" customFormat="1" ht="16.5" customHeight="1">
      <c r="A425" s="41"/>
      <c r="B425" s="42"/>
      <c r="C425" s="208" t="s">
        <v>1358</v>
      </c>
      <c r="D425" s="208" t="s">
        <v>160</v>
      </c>
      <c r="E425" s="209" t="s">
        <v>4030</v>
      </c>
      <c r="F425" s="210" t="s">
        <v>4031</v>
      </c>
      <c r="G425" s="211" t="s">
        <v>3094</v>
      </c>
      <c r="H425" s="212">
        <v>1</v>
      </c>
      <c r="I425" s="213"/>
      <c r="J425" s="214">
        <f>ROUND(I425*H425,2)</f>
        <v>0</v>
      </c>
      <c r="K425" s="210" t="s">
        <v>164</v>
      </c>
      <c r="L425" s="47"/>
      <c r="M425" s="215" t="s">
        <v>19</v>
      </c>
      <c r="N425" s="216" t="s">
        <v>45</v>
      </c>
      <c r="O425" s="87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9" t="s">
        <v>165</v>
      </c>
      <c r="AT425" s="219" t="s">
        <v>160</v>
      </c>
      <c r="AU425" s="219" t="s">
        <v>84</v>
      </c>
      <c r="AY425" s="20" t="s">
        <v>158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82</v>
      </c>
      <c r="BK425" s="220">
        <f>ROUND(I425*H425,2)</f>
        <v>0</v>
      </c>
      <c r="BL425" s="20" t="s">
        <v>165</v>
      </c>
      <c r="BM425" s="219" t="s">
        <v>4032</v>
      </c>
    </row>
    <row r="426" s="2" customFormat="1">
      <c r="A426" s="41"/>
      <c r="B426" s="42"/>
      <c r="C426" s="43"/>
      <c r="D426" s="221" t="s">
        <v>167</v>
      </c>
      <c r="E426" s="43"/>
      <c r="F426" s="222" t="s">
        <v>4031</v>
      </c>
      <c r="G426" s="43"/>
      <c r="H426" s="43"/>
      <c r="I426" s="223"/>
      <c r="J426" s="43"/>
      <c r="K426" s="43"/>
      <c r="L426" s="47"/>
      <c r="M426" s="224"/>
      <c r="N426" s="225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167</v>
      </c>
      <c r="AU426" s="20" t="s">
        <v>84</v>
      </c>
    </row>
    <row r="427" s="2" customFormat="1">
      <c r="A427" s="41"/>
      <c r="B427" s="42"/>
      <c r="C427" s="43"/>
      <c r="D427" s="226" t="s">
        <v>168</v>
      </c>
      <c r="E427" s="43"/>
      <c r="F427" s="227" t="s">
        <v>4033</v>
      </c>
      <c r="G427" s="43"/>
      <c r="H427" s="43"/>
      <c r="I427" s="223"/>
      <c r="J427" s="43"/>
      <c r="K427" s="43"/>
      <c r="L427" s="47"/>
      <c r="M427" s="224"/>
      <c r="N427" s="225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168</v>
      </c>
      <c r="AU427" s="20" t="s">
        <v>84</v>
      </c>
    </row>
    <row r="428" s="2" customFormat="1" ht="16.5" customHeight="1">
      <c r="A428" s="41"/>
      <c r="B428" s="42"/>
      <c r="C428" s="208" t="s">
        <v>1363</v>
      </c>
      <c r="D428" s="208" t="s">
        <v>160</v>
      </c>
      <c r="E428" s="209" t="s">
        <v>4034</v>
      </c>
      <c r="F428" s="210" t="s">
        <v>4035</v>
      </c>
      <c r="G428" s="211" t="s">
        <v>3094</v>
      </c>
      <c r="H428" s="212">
        <v>9</v>
      </c>
      <c r="I428" s="213"/>
      <c r="J428" s="214">
        <f>ROUND(I428*H428,2)</f>
        <v>0</v>
      </c>
      <c r="K428" s="210" t="s">
        <v>164</v>
      </c>
      <c r="L428" s="47"/>
      <c r="M428" s="215" t="s">
        <v>19</v>
      </c>
      <c r="N428" s="216" t="s">
        <v>45</v>
      </c>
      <c r="O428" s="87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9" t="s">
        <v>165</v>
      </c>
      <c r="AT428" s="219" t="s">
        <v>160</v>
      </c>
      <c r="AU428" s="219" t="s">
        <v>84</v>
      </c>
      <c r="AY428" s="20" t="s">
        <v>158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82</v>
      </c>
      <c r="BK428" s="220">
        <f>ROUND(I428*H428,2)</f>
        <v>0</v>
      </c>
      <c r="BL428" s="20" t="s">
        <v>165</v>
      </c>
      <c r="BM428" s="219" t="s">
        <v>4036</v>
      </c>
    </row>
    <row r="429" s="2" customFormat="1">
      <c r="A429" s="41"/>
      <c r="B429" s="42"/>
      <c r="C429" s="43"/>
      <c r="D429" s="221" t="s">
        <v>167</v>
      </c>
      <c r="E429" s="43"/>
      <c r="F429" s="222" t="s">
        <v>4035</v>
      </c>
      <c r="G429" s="43"/>
      <c r="H429" s="43"/>
      <c r="I429" s="223"/>
      <c r="J429" s="43"/>
      <c r="K429" s="43"/>
      <c r="L429" s="47"/>
      <c r="M429" s="224"/>
      <c r="N429" s="225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167</v>
      </c>
      <c r="AU429" s="20" t="s">
        <v>84</v>
      </c>
    </row>
    <row r="430" s="2" customFormat="1">
      <c r="A430" s="41"/>
      <c r="B430" s="42"/>
      <c r="C430" s="43"/>
      <c r="D430" s="226" t="s">
        <v>168</v>
      </c>
      <c r="E430" s="43"/>
      <c r="F430" s="227" t="s">
        <v>4037</v>
      </c>
      <c r="G430" s="43"/>
      <c r="H430" s="43"/>
      <c r="I430" s="223"/>
      <c r="J430" s="43"/>
      <c r="K430" s="43"/>
      <c r="L430" s="47"/>
      <c r="M430" s="224"/>
      <c r="N430" s="225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168</v>
      </c>
      <c r="AU430" s="20" t="s">
        <v>84</v>
      </c>
    </row>
    <row r="431" s="2" customFormat="1" ht="37.8" customHeight="1">
      <c r="A431" s="41"/>
      <c r="B431" s="42"/>
      <c r="C431" s="272" t="s">
        <v>1370</v>
      </c>
      <c r="D431" s="272" t="s">
        <v>244</v>
      </c>
      <c r="E431" s="273" t="s">
        <v>4038</v>
      </c>
      <c r="F431" s="274" t="s">
        <v>4039</v>
      </c>
      <c r="G431" s="275" t="s">
        <v>3094</v>
      </c>
      <c r="H431" s="276">
        <v>5</v>
      </c>
      <c r="I431" s="277"/>
      <c r="J431" s="278">
        <f>ROUND(I431*H431,2)</f>
        <v>0</v>
      </c>
      <c r="K431" s="274" t="s">
        <v>247</v>
      </c>
      <c r="L431" s="279"/>
      <c r="M431" s="280" t="s">
        <v>19</v>
      </c>
      <c r="N431" s="281" t="s">
        <v>45</v>
      </c>
      <c r="O431" s="87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9" t="s">
        <v>228</v>
      </c>
      <c r="AT431" s="219" t="s">
        <v>244</v>
      </c>
      <c r="AU431" s="219" t="s">
        <v>84</v>
      </c>
      <c r="AY431" s="20" t="s">
        <v>158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82</v>
      </c>
      <c r="BK431" s="220">
        <f>ROUND(I431*H431,2)</f>
        <v>0</v>
      </c>
      <c r="BL431" s="20" t="s">
        <v>165</v>
      </c>
      <c r="BM431" s="219" t="s">
        <v>4040</v>
      </c>
    </row>
    <row r="432" s="2" customFormat="1">
      <c r="A432" s="41"/>
      <c r="B432" s="42"/>
      <c r="C432" s="43"/>
      <c r="D432" s="221" t="s">
        <v>167</v>
      </c>
      <c r="E432" s="43"/>
      <c r="F432" s="222" t="s">
        <v>4041</v>
      </c>
      <c r="G432" s="43"/>
      <c r="H432" s="43"/>
      <c r="I432" s="223"/>
      <c r="J432" s="43"/>
      <c r="K432" s="43"/>
      <c r="L432" s="47"/>
      <c r="M432" s="224"/>
      <c r="N432" s="225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167</v>
      </c>
      <c r="AU432" s="20" t="s">
        <v>84</v>
      </c>
    </row>
    <row r="433" s="2" customFormat="1" ht="16.5" customHeight="1">
      <c r="A433" s="41"/>
      <c r="B433" s="42"/>
      <c r="C433" s="208" t="s">
        <v>1375</v>
      </c>
      <c r="D433" s="208" t="s">
        <v>160</v>
      </c>
      <c r="E433" s="209" t="s">
        <v>4042</v>
      </c>
      <c r="F433" s="210" t="s">
        <v>4043</v>
      </c>
      <c r="G433" s="211" t="s">
        <v>3094</v>
      </c>
      <c r="H433" s="212">
        <v>10</v>
      </c>
      <c r="I433" s="213"/>
      <c r="J433" s="214">
        <f>ROUND(I433*H433,2)</f>
        <v>0</v>
      </c>
      <c r="K433" s="210" t="s">
        <v>164</v>
      </c>
      <c r="L433" s="47"/>
      <c r="M433" s="215" t="s">
        <v>19</v>
      </c>
      <c r="N433" s="216" t="s">
        <v>45</v>
      </c>
      <c r="O433" s="87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9" t="s">
        <v>165</v>
      </c>
      <c r="AT433" s="219" t="s">
        <v>160</v>
      </c>
      <c r="AU433" s="219" t="s">
        <v>84</v>
      </c>
      <c r="AY433" s="20" t="s">
        <v>158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82</v>
      </c>
      <c r="BK433" s="220">
        <f>ROUND(I433*H433,2)</f>
        <v>0</v>
      </c>
      <c r="BL433" s="20" t="s">
        <v>165</v>
      </c>
      <c r="BM433" s="219" t="s">
        <v>4044</v>
      </c>
    </row>
    <row r="434" s="2" customFormat="1">
      <c r="A434" s="41"/>
      <c r="B434" s="42"/>
      <c r="C434" s="43"/>
      <c r="D434" s="221" t="s">
        <v>167</v>
      </c>
      <c r="E434" s="43"/>
      <c r="F434" s="222" t="s">
        <v>4043</v>
      </c>
      <c r="G434" s="43"/>
      <c r="H434" s="43"/>
      <c r="I434" s="223"/>
      <c r="J434" s="43"/>
      <c r="K434" s="43"/>
      <c r="L434" s="47"/>
      <c r="M434" s="224"/>
      <c r="N434" s="225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167</v>
      </c>
      <c r="AU434" s="20" t="s">
        <v>84</v>
      </c>
    </row>
    <row r="435" s="2" customFormat="1">
      <c r="A435" s="41"/>
      <c r="B435" s="42"/>
      <c r="C435" s="43"/>
      <c r="D435" s="226" t="s">
        <v>168</v>
      </c>
      <c r="E435" s="43"/>
      <c r="F435" s="227" t="s">
        <v>4045</v>
      </c>
      <c r="G435" s="43"/>
      <c r="H435" s="43"/>
      <c r="I435" s="223"/>
      <c r="J435" s="43"/>
      <c r="K435" s="43"/>
      <c r="L435" s="47"/>
      <c r="M435" s="224"/>
      <c r="N435" s="225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168</v>
      </c>
      <c r="AU435" s="20" t="s">
        <v>84</v>
      </c>
    </row>
    <row r="436" s="2" customFormat="1" ht="16.5" customHeight="1">
      <c r="A436" s="41"/>
      <c r="B436" s="42"/>
      <c r="C436" s="208" t="s">
        <v>1396</v>
      </c>
      <c r="D436" s="208" t="s">
        <v>160</v>
      </c>
      <c r="E436" s="209" t="s">
        <v>4046</v>
      </c>
      <c r="F436" s="210" t="s">
        <v>4047</v>
      </c>
      <c r="G436" s="211" t="s">
        <v>3094</v>
      </c>
      <c r="H436" s="212">
        <v>1</v>
      </c>
      <c r="I436" s="213"/>
      <c r="J436" s="214">
        <f>ROUND(I436*H436,2)</f>
        <v>0</v>
      </c>
      <c r="K436" s="210" t="s">
        <v>164</v>
      </c>
      <c r="L436" s="47"/>
      <c r="M436" s="215" t="s">
        <v>19</v>
      </c>
      <c r="N436" s="216" t="s">
        <v>45</v>
      </c>
      <c r="O436" s="87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9" t="s">
        <v>165</v>
      </c>
      <c r="AT436" s="219" t="s">
        <v>160</v>
      </c>
      <c r="AU436" s="219" t="s">
        <v>84</v>
      </c>
      <c r="AY436" s="20" t="s">
        <v>158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82</v>
      </c>
      <c r="BK436" s="220">
        <f>ROUND(I436*H436,2)</f>
        <v>0</v>
      </c>
      <c r="BL436" s="20" t="s">
        <v>165</v>
      </c>
      <c r="BM436" s="219" t="s">
        <v>4048</v>
      </c>
    </row>
    <row r="437" s="2" customFormat="1">
      <c r="A437" s="41"/>
      <c r="B437" s="42"/>
      <c r="C437" s="43"/>
      <c r="D437" s="221" t="s">
        <v>167</v>
      </c>
      <c r="E437" s="43"/>
      <c r="F437" s="222" t="s">
        <v>4047</v>
      </c>
      <c r="G437" s="43"/>
      <c r="H437" s="43"/>
      <c r="I437" s="223"/>
      <c r="J437" s="43"/>
      <c r="K437" s="43"/>
      <c r="L437" s="47"/>
      <c r="M437" s="224"/>
      <c r="N437" s="225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167</v>
      </c>
      <c r="AU437" s="20" t="s">
        <v>84</v>
      </c>
    </row>
    <row r="438" s="2" customFormat="1">
      <c r="A438" s="41"/>
      <c r="B438" s="42"/>
      <c r="C438" s="43"/>
      <c r="D438" s="226" t="s">
        <v>168</v>
      </c>
      <c r="E438" s="43"/>
      <c r="F438" s="227" t="s">
        <v>4049</v>
      </c>
      <c r="G438" s="43"/>
      <c r="H438" s="43"/>
      <c r="I438" s="223"/>
      <c r="J438" s="43"/>
      <c r="K438" s="43"/>
      <c r="L438" s="47"/>
      <c r="M438" s="224"/>
      <c r="N438" s="225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168</v>
      </c>
      <c r="AU438" s="20" t="s">
        <v>84</v>
      </c>
    </row>
    <row r="439" s="2" customFormat="1" ht="33" customHeight="1">
      <c r="A439" s="41"/>
      <c r="B439" s="42"/>
      <c r="C439" s="272" t="s">
        <v>1403</v>
      </c>
      <c r="D439" s="272" t="s">
        <v>244</v>
      </c>
      <c r="E439" s="273" t="s">
        <v>4050</v>
      </c>
      <c r="F439" s="274" t="s">
        <v>4051</v>
      </c>
      <c r="G439" s="275" t="s">
        <v>3094</v>
      </c>
      <c r="H439" s="276">
        <v>1</v>
      </c>
      <c r="I439" s="277"/>
      <c r="J439" s="278">
        <f>ROUND(I439*H439,2)</f>
        <v>0</v>
      </c>
      <c r="K439" s="274" t="s">
        <v>247</v>
      </c>
      <c r="L439" s="279"/>
      <c r="M439" s="280" t="s">
        <v>19</v>
      </c>
      <c r="N439" s="281" t="s">
        <v>45</v>
      </c>
      <c r="O439" s="87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9" t="s">
        <v>228</v>
      </c>
      <c r="AT439" s="219" t="s">
        <v>244</v>
      </c>
      <c r="AU439" s="219" t="s">
        <v>84</v>
      </c>
      <c r="AY439" s="20" t="s">
        <v>158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82</v>
      </c>
      <c r="BK439" s="220">
        <f>ROUND(I439*H439,2)</f>
        <v>0</v>
      </c>
      <c r="BL439" s="20" t="s">
        <v>165</v>
      </c>
      <c r="BM439" s="219" t="s">
        <v>4052</v>
      </c>
    </row>
    <row r="440" s="2" customFormat="1">
      <c r="A440" s="41"/>
      <c r="B440" s="42"/>
      <c r="C440" s="43"/>
      <c r="D440" s="221" t="s">
        <v>167</v>
      </c>
      <c r="E440" s="43"/>
      <c r="F440" s="222" t="s">
        <v>4051</v>
      </c>
      <c r="G440" s="43"/>
      <c r="H440" s="43"/>
      <c r="I440" s="223"/>
      <c r="J440" s="43"/>
      <c r="K440" s="43"/>
      <c r="L440" s="47"/>
      <c r="M440" s="224"/>
      <c r="N440" s="225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167</v>
      </c>
      <c r="AU440" s="20" t="s">
        <v>84</v>
      </c>
    </row>
    <row r="441" s="2" customFormat="1" ht="21.75" customHeight="1">
      <c r="A441" s="41"/>
      <c r="B441" s="42"/>
      <c r="C441" s="272" t="s">
        <v>1408</v>
      </c>
      <c r="D441" s="272" t="s">
        <v>244</v>
      </c>
      <c r="E441" s="273" t="s">
        <v>4053</v>
      </c>
      <c r="F441" s="274" t="s">
        <v>4054</v>
      </c>
      <c r="G441" s="275" t="s">
        <v>3094</v>
      </c>
      <c r="H441" s="276">
        <v>2</v>
      </c>
      <c r="I441" s="277"/>
      <c r="J441" s="278">
        <f>ROUND(I441*H441,2)</f>
        <v>0</v>
      </c>
      <c r="K441" s="274" t="s">
        <v>247</v>
      </c>
      <c r="L441" s="279"/>
      <c r="M441" s="280" t="s">
        <v>19</v>
      </c>
      <c r="N441" s="281" t="s">
        <v>45</v>
      </c>
      <c r="O441" s="87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9" t="s">
        <v>228</v>
      </c>
      <c r="AT441" s="219" t="s">
        <v>244</v>
      </c>
      <c r="AU441" s="219" t="s">
        <v>84</v>
      </c>
      <c r="AY441" s="20" t="s">
        <v>158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82</v>
      </c>
      <c r="BK441" s="220">
        <f>ROUND(I441*H441,2)</f>
        <v>0</v>
      </c>
      <c r="BL441" s="20" t="s">
        <v>165</v>
      </c>
      <c r="BM441" s="219" t="s">
        <v>4055</v>
      </c>
    </row>
    <row r="442" s="2" customFormat="1">
      <c r="A442" s="41"/>
      <c r="B442" s="42"/>
      <c r="C442" s="43"/>
      <c r="D442" s="221" t="s">
        <v>167</v>
      </c>
      <c r="E442" s="43"/>
      <c r="F442" s="222" t="s">
        <v>4054</v>
      </c>
      <c r="G442" s="43"/>
      <c r="H442" s="43"/>
      <c r="I442" s="223"/>
      <c r="J442" s="43"/>
      <c r="K442" s="43"/>
      <c r="L442" s="47"/>
      <c r="M442" s="224"/>
      <c r="N442" s="225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167</v>
      </c>
      <c r="AU442" s="20" t="s">
        <v>84</v>
      </c>
    </row>
    <row r="443" s="2" customFormat="1" ht="16.5" customHeight="1">
      <c r="A443" s="41"/>
      <c r="B443" s="42"/>
      <c r="C443" s="272" t="s">
        <v>1413</v>
      </c>
      <c r="D443" s="272" t="s">
        <v>244</v>
      </c>
      <c r="E443" s="273" t="s">
        <v>4056</v>
      </c>
      <c r="F443" s="274" t="s">
        <v>4057</v>
      </c>
      <c r="G443" s="275" t="s">
        <v>3094</v>
      </c>
      <c r="H443" s="276">
        <v>1</v>
      </c>
      <c r="I443" s="277"/>
      <c r="J443" s="278">
        <f>ROUND(I443*H443,2)</f>
        <v>0</v>
      </c>
      <c r="K443" s="274" t="s">
        <v>247</v>
      </c>
      <c r="L443" s="279"/>
      <c r="M443" s="280" t="s">
        <v>19</v>
      </c>
      <c r="N443" s="281" t="s">
        <v>45</v>
      </c>
      <c r="O443" s="87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9" t="s">
        <v>228</v>
      </c>
      <c r="AT443" s="219" t="s">
        <v>244</v>
      </c>
      <c r="AU443" s="219" t="s">
        <v>84</v>
      </c>
      <c r="AY443" s="20" t="s">
        <v>158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82</v>
      </c>
      <c r="BK443" s="220">
        <f>ROUND(I443*H443,2)</f>
        <v>0</v>
      </c>
      <c r="BL443" s="20" t="s">
        <v>165</v>
      </c>
      <c r="BM443" s="219" t="s">
        <v>4058</v>
      </c>
    </row>
    <row r="444" s="2" customFormat="1">
      <c r="A444" s="41"/>
      <c r="B444" s="42"/>
      <c r="C444" s="43"/>
      <c r="D444" s="221" t="s">
        <v>167</v>
      </c>
      <c r="E444" s="43"/>
      <c r="F444" s="222" t="s">
        <v>4057</v>
      </c>
      <c r="G444" s="43"/>
      <c r="H444" s="43"/>
      <c r="I444" s="223"/>
      <c r="J444" s="43"/>
      <c r="K444" s="43"/>
      <c r="L444" s="47"/>
      <c r="M444" s="224"/>
      <c r="N444" s="225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167</v>
      </c>
      <c r="AU444" s="20" t="s">
        <v>84</v>
      </c>
    </row>
    <row r="445" s="2" customFormat="1" ht="16.5" customHeight="1">
      <c r="A445" s="41"/>
      <c r="B445" s="42"/>
      <c r="C445" s="208" t="s">
        <v>1418</v>
      </c>
      <c r="D445" s="208" t="s">
        <v>160</v>
      </c>
      <c r="E445" s="209" t="s">
        <v>4059</v>
      </c>
      <c r="F445" s="210" t="s">
        <v>4060</v>
      </c>
      <c r="G445" s="211" t="s">
        <v>3094</v>
      </c>
      <c r="H445" s="212">
        <v>1</v>
      </c>
      <c r="I445" s="213"/>
      <c r="J445" s="214">
        <f>ROUND(I445*H445,2)</f>
        <v>0</v>
      </c>
      <c r="K445" s="210" t="s">
        <v>164</v>
      </c>
      <c r="L445" s="47"/>
      <c r="M445" s="215" t="s">
        <v>19</v>
      </c>
      <c r="N445" s="216" t="s">
        <v>45</v>
      </c>
      <c r="O445" s="87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9" t="s">
        <v>165</v>
      </c>
      <c r="AT445" s="219" t="s">
        <v>160</v>
      </c>
      <c r="AU445" s="219" t="s">
        <v>84</v>
      </c>
      <c r="AY445" s="20" t="s">
        <v>158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82</v>
      </c>
      <c r="BK445" s="220">
        <f>ROUND(I445*H445,2)</f>
        <v>0</v>
      </c>
      <c r="BL445" s="20" t="s">
        <v>165</v>
      </c>
      <c r="BM445" s="219" t="s">
        <v>4061</v>
      </c>
    </row>
    <row r="446" s="2" customFormat="1">
      <c r="A446" s="41"/>
      <c r="B446" s="42"/>
      <c r="C446" s="43"/>
      <c r="D446" s="221" t="s">
        <v>167</v>
      </c>
      <c r="E446" s="43"/>
      <c r="F446" s="222" t="s">
        <v>4060</v>
      </c>
      <c r="G446" s="43"/>
      <c r="H446" s="43"/>
      <c r="I446" s="223"/>
      <c r="J446" s="43"/>
      <c r="K446" s="43"/>
      <c r="L446" s="47"/>
      <c r="M446" s="224"/>
      <c r="N446" s="225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167</v>
      </c>
      <c r="AU446" s="20" t="s">
        <v>84</v>
      </c>
    </row>
    <row r="447" s="2" customFormat="1">
      <c r="A447" s="41"/>
      <c r="B447" s="42"/>
      <c r="C447" s="43"/>
      <c r="D447" s="226" t="s">
        <v>168</v>
      </c>
      <c r="E447" s="43"/>
      <c r="F447" s="227" t="s">
        <v>4062</v>
      </c>
      <c r="G447" s="43"/>
      <c r="H447" s="43"/>
      <c r="I447" s="223"/>
      <c r="J447" s="43"/>
      <c r="K447" s="43"/>
      <c r="L447" s="47"/>
      <c r="M447" s="224"/>
      <c r="N447" s="225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168</v>
      </c>
      <c r="AU447" s="20" t="s">
        <v>84</v>
      </c>
    </row>
    <row r="448" s="2" customFormat="1" ht="24.15" customHeight="1">
      <c r="A448" s="41"/>
      <c r="B448" s="42"/>
      <c r="C448" s="272" t="s">
        <v>1424</v>
      </c>
      <c r="D448" s="272" t="s">
        <v>244</v>
      </c>
      <c r="E448" s="273" t="s">
        <v>4063</v>
      </c>
      <c r="F448" s="274" t="s">
        <v>4064</v>
      </c>
      <c r="G448" s="275" t="s">
        <v>3094</v>
      </c>
      <c r="H448" s="276">
        <v>1</v>
      </c>
      <c r="I448" s="277"/>
      <c r="J448" s="278">
        <f>ROUND(I448*H448,2)</f>
        <v>0</v>
      </c>
      <c r="K448" s="274" t="s">
        <v>247</v>
      </c>
      <c r="L448" s="279"/>
      <c r="M448" s="280" t="s">
        <v>19</v>
      </c>
      <c r="N448" s="281" t="s">
        <v>45</v>
      </c>
      <c r="O448" s="87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9" t="s">
        <v>228</v>
      </c>
      <c r="AT448" s="219" t="s">
        <v>244</v>
      </c>
      <c r="AU448" s="219" t="s">
        <v>84</v>
      </c>
      <c r="AY448" s="20" t="s">
        <v>158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82</v>
      </c>
      <c r="BK448" s="220">
        <f>ROUND(I448*H448,2)</f>
        <v>0</v>
      </c>
      <c r="BL448" s="20" t="s">
        <v>165</v>
      </c>
      <c r="BM448" s="219" t="s">
        <v>4065</v>
      </c>
    </row>
    <row r="449" s="2" customFormat="1">
      <c r="A449" s="41"/>
      <c r="B449" s="42"/>
      <c r="C449" s="43"/>
      <c r="D449" s="221" t="s">
        <v>167</v>
      </c>
      <c r="E449" s="43"/>
      <c r="F449" s="222" t="s">
        <v>4064</v>
      </c>
      <c r="G449" s="43"/>
      <c r="H449" s="43"/>
      <c r="I449" s="223"/>
      <c r="J449" s="43"/>
      <c r="K449" s="43"/>
      <c r="L449" s="47"/>
      <c r="M449" s="224"/>
      <c r="N449" s="225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167</v>
      </c>
      <c r="AU449" s="20" t="s">
        <v>84</v>
      </c>
    </row>
    <row r="450" s="2" customFormat="1" ht="16.5" customHeight="1">
      <c r="A450" s="41"/>
      <c r="B450" s="42"/>
      <c r="C450" s="208" t="s">
        <v>1429</v>
      </c>
      <c r="D450" s="208" t="s">
        <v>160</v>
      </c>
      <c r="E450" s="209" t="s">
        <v>4066</v>
      </c>
      <c r="F450" s="210" t="s">
        <v>4067</v>
      </c>
      <c r="G450" s="211" t="s">
        <v>3094</v>
      </c>
      <c r="H450" s="212">
        <v>2</v>
      </c>
      <c r="I450" s="213"/>
      <c r="J450" s="214">
        <f>ROUND(I450*H450,2)</f>
        <v>0</v>
      </c>
      <c r="K450" s="210" t="s">
        <v>164</v>
      </c>
      <c r="L450" s="47"/>
      <c r="M450" s="215" t="s">
        <v>19</v>
      </c>
      <c r="N450" s="216" t="s">
        <v>45</v>
      </c>
      <c r="O450" s="87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9" t="s">
        <v>165</v>
      </c>
      <c r="AT450" s="219" t="s">
        <v>160</v>
      </c>
      <c r="AU450" s="219" t="s">
        <v>84</v>
      </c>
      <c r="AY450" s="20" t="s">
        <v>158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82</v>
      </c>
      <c r="BK450" s="220">
        <f>ROUND(I450*H450,2)</f>
        <v>0</v>
      </c>
      <c r="BL450" s="20" t="s">
        <v>165</v>
      </c>
      <c r="BM450" s="219" t="s">
        <v>4068</v>
      </c>
    </row>
    <row r="451" s="2" customFormat="1">
      <c r="A451" s="41"/>
      <c r="B451" s="42"/>
      <c r="C451" s="43"/>
      <c r="D451" s="221" t="s">
        <v>167</v>
      </c>
      <c r="E451" s="43"/>
      <c r="F451" s="222" t="s">
        <v>4067</v>
      </c>
      <c r="G451" s="43"/>
      <c r="H451" s="43"/>
      <c r="I451" s="223"/>
      <c r="J451" s="43"/>
      <c r="K451" s="43"/>
      <c r="L451" s="47"/>
      <c r="M451" s="224"/>
      <c r="N451" s="225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167</v>
      </c>
      <c r="AU451" s="20" t="s">
        <v>84</v>
      </c>
    </row>
    <row r="452" s="2" customFormat="1">
      <c r="A452" s="41"/>
      <c r="B452" s="42"/>
      <c r="C452" s="43"/>
      <c r="D452" s="226" t="s">
        <v>168</v>
      </c>
      <c r="E452" s="43"/>
      <c r="F452" s="227" t="s">
        <v>4069</v>
      </c>
      <c r="G452" s="43"/>
      <c r="H452" s="43"/>
      <c r="I452" s="223"/>
      <c r="J452" s="43"/>
      <c r="K452" s="43"/>
      <c r="L452" s="47"/>
      <c r="M452" s="224"/>
      <c r="N452" s="225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168</v>
      </c>
      <c r="AU452" s="20" t="s">
        <v>84</v>
      </c>
    </row>
    <row r="453" s="2" customFormat="1" ht="16.5" customHeight="1">
      <c r="A453" s="41"/>
      <c r="B453" s="42"/>
      <c r="C453" s="272" t="s">
        <v>1436</v>
      </c>
      <c r="D453" s="272" t="s">
        <v>244</v>
      </c>
      <c r="E453" s="273" t="s">
        <v>4070</v>
      </c>
      <c r="F453" s="274" t="s">
        <v>4071</v>
      </c>
      <c r="G453" s="275" t="s">
        <v>3094</v>
      </c>
      <c r="H453" s="276">
        <v>2</v>
      </c>
      <c r="I453" s="277"/>
      <c r="J453" s="278">
        <f>ROUND(I453*H453,2)</f>
        <v>0</v>
      </c>
      <c r="K453" s="274" t="s">
        <v>247</v>
      </c>
      <c r="L453" s="279"/>
      <c r="M453" s="280" t="s">
        <v>19</v>
      </c>
      <c r="N453" s="281" t="s">
        <v>45</v>
      </c>
      <c r="O453" s="87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9" t="s">
        <v>228</v>
      </c>
      <c r="AT453" s="219" t="s">
        <v>244</v>
      </c>
      <c r="AU453" s="219" t="s">
        <v>84</v>
      </c>
      <c r="AY453" s="20" t="s">
        <v>158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82</v>
      </c>
      <c r="BK453" s="220">
        <f>ROUND(I453*H453,2)</f>
        <v>0</v>
      </c>
      <c r="BL453" s="20" t="s">
        <v>165</v>
      </c>
      <c r="BM453" s="219" t="s">
        <v>4072</v>
      </c>
    </row>
    <row r="454" s="2" customFormat="1">
      <c r="A454" s="41"/>
      <c r="B454" s="42"/>
      <c r="C454" s="43"/>
      <c r="D454" s="221" t="s">
        <v>167</v>
      </c>
      <c r="E454" s="43"/>
      <c r="F454" s="222" t="s">
        <v>4071</v>
      </c>
      <c r="G454" s="43"/>
      <c r="H454" s="43"/>
      <c r="I454" s="223"/>
      <c r="J454" s="43"/>
      <c r="K454" s="43"/>
      <c r="L454" s="47"/>
      <c r="M454" s="224"/>
      <c r="N454" s="225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167</v>
      </c>
      <c r="AU454" s="20" t="s">
        <v>84</v>
      </c>
    </row>
    <row r="455" s="2" customFormat="1" ht="16.5" customHeight="1">
      <c r="A455" s="41"/>
      <c r="B455" s="42"/>
      <c r="C455" s="208" t="s">
        <v>1441</v>
      </c>
      <c r="D455" s="208" t="s">
        <v>160</v>
      </c>
      <c r="E455" s="209" t="s">
        <v>3949</v>
      </c>
      <c r="F455" s="210" t="s">
        <v>3950</v>
      </c>
      <c r="G455" s="211" t="s">
        <v>3094</v>
      </c>
      <c r="H455" s="212">
        <v>1</v>
      </c>
      <c r="I455" s="213"/>
      <c r="J455" s="214">
        <f>ROUND(I455*H455,2)</f>
        <v>0</v>
      </c>
      <c r="K455" s="210" t="s">
        <v>164</v>
      </c>
      <c r="L455" s="47"/>
      <c r="M455" s="215" t="s">
        <v>19</v>
      </c>
      <c r="N455" s="216" t="s">
        <v>45</v>
      </c>
      <c r="O455" s="87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9" t="s">
        <v>165</v>
      </c>
      <c r="AT455" s="219" t="s">
        <v>160</v>
      </c>
      <c r="AU455" s="219" t="s">
        <v>84</v>
      </c>
      <c r="AY455" s="20" t="s">
        <v>158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82</v>
      </c>
      <c r="BK455" s="220">
        <f>ROUND(I455*H455,2)</f>
        <v>0</v>
      </c>
      <c r="BL455" s="20" t="s">
        <v>165</v>
      </c>
      <c r="BM455" s="219" t="s">
        <v>4073</v>
      </c>
    </row>
    <row r="456" s="2" customFormat="1">
      <c r="A456" s="41"/>
      <c r="B456" s="42"/>
      <c r="C456" s="43"/>
      <c r="D456" s="221" t="s">
        <v>167</v>
      </c>
      <c r="E456" s="43"/>
      <c r="F456" s="222" t="s">
        <v>3950</v>
      </c>
      <c r="G456" s="43"/>
      <c r="H456" s="43"/>
      <c r="I456" s="223"/>
      <c r="J456" s="43"/>
      <c r="K456" s="43"/>
      <c r="L456" s="47"/>
      <c r="M456" s="224"/>
      <c r="N456" s="225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167</v>
      </c>
      <c r="AU456" s="20" t="s">
        <v>84</v>
      </c>
    </row>
    <row r="457" s="2" customFormat="1">
      <c r="A457" s="41"/>
      <c r="B457" s="42"/>
      <c r="C457" s="43"/>
      <c r="D457" s="226" t="s">
        <v>168</v>
      </c>
      <c r="E457" s="43"/>
      <c r="F457" s="227" t="s">
        <v>3952</v>
      </c>
      <c r="G457" s="43"/>
      <c r="H457" s="43"/>
      <c r="I457" s="223"/>
      <c r="J457" s="43"/>
      <c r="K457" s="43"/>
      <c r="L457" s="47"/>
      <c r="M457" s="224"/>
      <c r="N457" s="225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168</v>
      </c>
      <c r="AU457" s="20" t="s">
        <v>84</v>
      </c>
    </row>
    <row r="458" s="2" customFormat="1" ht="16.5" customHeight="1">
      <c r="A458" s="41"/>
      <c r="B458" s="42"/>
      <c r="C458" s="272" t="s">
        <v>1446</v>
      </c>
      <c r="D458" s="272" t="s">
        <v>244</v>
      </c>
      <c r="E458" s="273" t="s">
        <v>4074</v>
      </c>
      <c r="F458" s="274" t="s">
        <v>3954</v>
      </c>
      <c r="G458" s="275" t="s">
        <v>3094</v>
      </c>
      <c r="H458" s="276">
        <v>1</v>
      </c>
      <c r="I458" s="277"/>
      <c r="J458" s="278">
        <f>ROUND(I458*H458,2)</f>
        <v>0</v>
      </c>
      <c r="K458" s="274" t="s">
        <v>247</v>
      </c>
      <c r="L458" s="279"/>
      <c r="M458" s="280" t="s">
        <v>19</v>
      </c>
      <c r="N458" s="281" t="s">
        <v>45</v>
      </c>
      <c r="O458" s="87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9" t="s">
        <v>228</v>
      </c>
      <c r="AT458" s="219" t="s">
        <v>244</v>
      </c>
      <c r="AU458" s="219" t="s">
        <v>84</v>
      </c>
      <c r="AY458" s="20" t="s">
        <v>158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82</v>
      </c>
      <c r="BK458" s="220">
        <f>ROUND(I458*H458,2)</f>
        <v>0</v>
      </c>
      <c r="BL458" s="20" t="s">
        <v>165</v>
      </c>
      <c r="BM458" s="219" t="s">
        <v>4075</v>
      </c>
    </row>
    <row r="459" s="2" customFormat="1">
      <c r="A459" s="41"/>
      <c r="B459" s="42"/>
      <c r="C459" s="43"/>
      <c r="D459" s="221" t="s">
        <v>167</v>
      </c>
      <c r="E459" s="43"/>
      <c r="F459" s="222" t="s">
        <v>3954</v>
      </c>
      <c r="G459" s="43"/>
      <c r="H459" s="43"/>
      <c r="I459" s="223"/>
      <c r="J459" s="43"/>
      <c r="K459" s="43"/>
      <c r="L459" s="47"/>
      <c r="M459" s="224"/>
      <c r="N459" s="225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167</v>
      </c>
      <c r="AU459" s="20" t="s">
        <v>84</v>
      </c>
    </row>
    <row r="460" s="2" customFormat="1" ht="16.5" customHeight="1">
      <c r="A460" s="41"/>
      <c r="B460" s="42"/>
      <c r="C460" s="208" t="s">
        <v>1453</v>
      </c>
      <c r="D460" s="208" t="s">
        <v>160</v>
      </c>
      <c r="E460" s="209" t="s">
        <v>3956</v>
      </c>
      <c r="F460" s="210" t="s">
        <v>3957</v>
      </c>
      <c r="G460" s="211" t="s">
        <v>3094</v>
      </c>
      <c r="H460" s="212">
        <v>1</v>
      </c>
      <c r="I460" s="213"/>
      <c r="J460" s="214">
        <f>ROUND(I460*H460,2)</f>
        <v>0</v>
      </c>
      <c r="K460" s="210" t="s">
        <v>164</v>
      </c>
      <c r="L460" s="47"/>
      <c r="M460" s="215" t="s">
        <v>19</v>
      </c>
      <c r="N460" s="216" t="s">
        <v>45</v>
      </c>
      <c r="O460" s="87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9" t="s">
        <v>165</v>
      </c>
      <c r="AT460" s="219" t="s">
        <v>160</v>
      </c>
      <c r="AU460" s="219" t="s">
        <v>84</v>
      </c>
      <c r="AY460" s="20" t="s">
        <v>158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82</v>
      </c>
      <c r="BK460" s="220">
        <f>ROUND(I460*H460,2)</f>
        <v>0</v>
      </c>
      <c r="BL460" s="20" t="s">
        <v>165</v>
      </c>
      <c r="BM460" s="219" t="s">
        <v>4076</v>
      </c>
    </row>
    <row r="461" s="2" customFormat="1">
      <c r="A461" s="41"/>
      <c r="B461" s="42"/>
      <c r="C461" s="43"/>
      <c r="D461" s="221" t="s">
        <v>167</v>
      </c>
      <c r="E461" s="43"/>
      <c r="F461" s="222" t="s">
        <v>3957</v>
      </c>
      <c r="G461" s="43"/>
      <c r="H461" s="43"/>
      <c r="I461" s="223"/>
      <c r="J461" s="43"/>
      <c r="K461" s="43"/>
      <c r="L461" s="47"/>
      <c r="M461" s="224"/>
      <c r="N461" s="225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167</v>
      </c>
      <c r="AU461" s="20" t="s">
        <v>84</v>
      </c>
    </row>
    <row r="462" s="2" customFormat="1">
      <c r="A462" s="41"/>
      <c r="B462" s="42"/>
      <c r="C462" s="43"/>
      <c r="D462" s="226" t="s">
        <v>168</v>
      </c>
      <c r="E462" s="43"/>
      <c r="F462" s="227" t="s">
        <v>3959</v>
      </c>
      <c r="G462" s="43"/>
      <c r="H462" s="43"/>
      <c r="I462" s="223"/>
      <c r="J462" s="43"/>
      <c r="K462" s="43"/>
      <c r="L462" s="47"/>
      <c r="M462" s="224"/>
      <c r="N462" s="225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168</v>
      </c>
      <c r="AU462" s="20" t="s">
        <v>84</v>
      </c>
    </row>
    <row r="463" s="2" customFormat="1" ht="16.5" customHeight="1">
      <c r="A463" s="41"/>
      <c r="B463" s="42"/>
      <c r="C463" s="272" t="s">
        <v>1459</v>
      </c>
      <c r="D463" s="272" t="s">
        <v>244</v>
      </c>
      <c r="E463" s="273" t="s">
        <v>4077</v>
      </c>
      <c r="F463" s="274" t="s">
        <v>3961</v>
      </c>
      <c r="G463" s="275" t="s">
        <v>3094</v>
      </c>
      <c r="H463" s="276">
        <v>1</v>
      </c>
      <c r="I463" s="277"/>
      <c r="J463" s="278">
        <f>ROUND(I463*H463,2)</f>
        <v>0</v>
      </c>
      <c r="K463" s="274" t="s">
        <v>247</v>
      </c>
      <c r="L463" s="279"/>
      <c r="M463" s="280" t="s">
        <v>19</v>
      </c>
      <c r="N463" s="281" t="s">
        <v>45</v>
      </c>
      <c r="O463" s="87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9" t="s">
        <v>228</v>
      </c>
      <c r="AT463" s="219" t="s">
        <v>244</v>
      </c>
      <c r="AU463" s="219" t="s">
        <v>84</v>
      </c>
      <c r="AY463" s="20" t="s">
        <v>158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82</v>
      </c>
      <c r="BK463" s="220">
        <f>ROUND(I463*H463,2)</f>
        <v>0</v>
      </c>
      <c r="BL463" s="20" t="s">
        <v>165</v>
      </c>
      <c r="BM463" s="219" t="s">
        <v>4078</v>
      </c>
    </row>
    <row r="464" s="2" customFormat="1">
      <c r="A464" s="41"/>
      <c r="B464" s="42"/>
      <c r="C464" s="43"/>
      <c r="D464" s="221" t="s">
        <v>167</v>
      </c>
      <c r="E464" s="43"/>
      <c r="F464" s="222" t="s">
        <v>3961</v>
      </c>
      <c r="G464" s="43"/>
      <c r="H464" s="43"/>
      <c r="I464" s="223"/>
      <c r="J464" s="43"/>
      <c r="K464" s="43"/>
      <c r="L464" s="47"/>
      <c r="M464" s="224"/>
      <c r="N464" s="225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167</v>
      </c>
      <c r="AU464" s="20" t="s">
        <v>84</v>
      </c>
    </row>
    <row r="465" s="2" customFormat="1" ht="16.5" customHeight="1">
      <c r="A465" s="41"/>
      <c r="B465" s="42"/>
      <c r="C465" s="208" t="s">
        <v>1464</v>
      </c>
      <c r="D465" s="208" t="s">
        <v>160</v>
      </c>
      <c r="E465" s="209" t="s">
        <v>3963</v>
      </c>
      <c r="F465" s="210" t="s">
        <v>3964</v>
      </c>
      <c r="G465" s="211" t="s">
        <v>3094</v>
      </c>
      <c r="H465" s="212">
        <v>1</v>
      </c>
      <c r="I465" s="213"/>
      <c r="J465" s="214">
        <f>ROUND(I465*H465,2)</f>
        <v>0</v>
      </c>
      <c r="K465" s="210" t="s">
        <v>164</v>
      </c>
      <c r="L465" s="47"/>
      <c r="M465" s="215" t="s">
        <v>19</v>
      </c>
      <c r="N465" s="216" t="s">
        <v>45</v>
      </c>
      <c r="O465" s="87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9" t="s">
        <v>165</v>
      </c>
      <c r="AT465" s="219" t="s">
        <v>160</v>
      </c>
      <c r="AU465" s="219" t="s">
        <v>84</v>
      </c>
      <c r="AY465" s="20" t="s">
        <v>158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82</v>
      </c>
      <c r="BK465" s="220">
        <f>ROUND(I465*H465,2)</f>
        <v>0</v>
      </c>
      <c r="BL465" s="20" t="s">
        <v>165</v>
      </c>
      <c r="BM465" s="219" t="s">
        <v>4079</v>
      </c>
    </row>
    <row r="466" s="2" customFormat="1">
      <c r="A466" s="41"/>
      <c r="B466" s="42"/>
      <c r="C466" s="43"/>
      <c r="D466" s="221" t="s">
        <v>167</v>
      </c>
      <c r="E466" s="43"/>
      <c r="F466" s="222" t="s">
        <v>3964</v>
      </c>
      <c r="G466" s="43"/>
      <c r="H466" s="43"/>
      <c r="I466" s="223"/>
      <c r="J466" s="43"/>
      <c r="K466" s="43"/>
      <c r="L466" s="47"/>
      <c r="M466" s="224"/>
      <c r="N466" s="225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167</v>
      </c>
      <c r="AU466" s="20" t="s">
        <v>84</v>
      </c>
    </row>
    <row r="467" s="2" customFormat="1">
      <c r="A467" s="41"/>
      <c r="B467" s="42"/>
      <c r="C467" s="43"/>
      <c r="D467" s="226" t="s">
        <v>168</v>
      </c>
      <c r="E467" s="43"/>
      <c r="F467" s="227" t="s">
        <v>3966</v>
      </c>
      <c r="G467" s="43"/>
      <c r="H467" s="43"/>
      <c r="I467" s="223"/>
      <c r="J467" s="43"/>
      <c r="K467" s="43"/>
      <c r="L467" s="47"/>
      <c r="M467" s="224"/>
      <c r="N467" s="225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168</v>
      </c>
      <c r="AU467" s="20" t="s">
        <v>84</v>
      </c>
    </row>
    <row r="468" s="2" customFormat="1" ht="16.5" customHeight="1">
      <c r="A468" s="41"/>
      <c r="B468" s="42"/>
      <c r="C468" s="272" t="s">
        <v>1471</v>
      </c>
      <c r="D468" s="272" t="s">
        <v>244</v>
      </c>
      <c r="E468" s="273" t="s">
        <v>4080</v>
      </c>
      <c r="F468" s="274" t="s">
        <v>3968</v>
      </c>
      <c r="G468" s="275" t="s">
        <v>3094</v>
      </c>
      <c r="H468" s="276">
        <v>1</v>
      </c>
      <c r="I468" s="277"/>
      <c r="J468" s="278">
        <f>ROUND(I468*H468,2)</f>
        <v>0</v>
      </c>
      <c r="K468" s="274" t="s">
        <v>247</v>
      </c>
      <c r="L468" s="279"/>
      <c r="M468" s="280" t="s">
        <v>19</v>
      </c>
      <c r="N468" s="281" t="s">
        <v>45</v>
      </c>
      <c r="O468" s="87"/>
      <c r="P468" s="217">
        <f>O468*H468</f>
        <v>0</v>
      </c>
      <c r="Q468" s="217">
        <v>0</v>
      </c>
      <c r="R468" s="217">
        <f>Q468*H468</f>
        <v>0</v>
      </c>
      <c r="S468" s="217">
        <v>0</v>
      </c>
      <c r="T468" s="218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9" t="s">
        <v>228</v>
      </c>
      <c r="AT468" s="219" t="s">
        <v>244</v>
      </c>
      <c r="AU468" s="219" t="s">
        <v>84</v>
      </c>
      <c r="AY468" s="20" t="s">
        <v>158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82</v>
      </c>
      <c r="BK468" s="220">
        <f>ROUND(I468*H468,2)</f>
        <v>0</v>
      </c>
      <c r="BL468" s="20" t="s">
        <v>165</v>
      </c>
      <c r="BM468" s="219" t="s">
        <v>4081</v>
      </c>
    </row>
    <row r="469" s="2" customFormat="1">
      <c r="A469" s="41"/>
      <c r="B469" s="42"/>
      <c r="C469" s="43"/>
      <c r="D469" s="221" t="s">
        <v>167</v>
      </c>
      <c r="E469" s="43"/>
      <c r="F469" s="222" t="s">
        <v>3968</v>
      </c>
      <c r="G469" s="43"/>
      <c r="H469" s="43"/>
      <c r="I469" s="223"/>
      <c r="J469" s="43"/>
      <c r="K469" s="43"/>
      <c r="L469" s="47"/>
      <c r="M469" s="224"/>
      <c r="N469" s="225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167</v>
      </c>
      <c r="AU469" s="20" t="s">
        <v>84</v>
      </c>
    </row>
    <row r="470" s="2" customFormat="1" ht="16.5" customHeight="1">
      <c r="A470" s="41"/>
      <c r="B470" s="42"/>
      <c r="C470" s="272" t="s">
        <v>1478</v>
      </c>
      <c r="D470" s="272" t="s">
        <v>244</v>
      </c>
      <c r="E470" s="273" t="s">
        <v>4082</v>
      </c>
      <c r="F470" s="274" t="s">
        <v>3971</v>
      </c>
      <c r="G470" s="275" t="s">
        <v>3094</v>
      </c>
      <c r="H470" s="276">
        <v>12</v>
      </c>
      <c r="I470" s="277"/>
      <c r="J470" s="278">
        <f>ROUND(I470*H470,2)</f>
        <v>0</v>
      </c>
      <c r="K470" s="274" t="s">
        <v>247</v>
      </c>
      <c r="L470" s="279"/>
      <c r="M470" s="280" t="s">
        <v>19</v>
      </c>
      <c r="N470" s="281" t="s">
        <v>45</v>
      </c>
      <c r="O470" s="87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9" t="s">
        <v>228</v>
      </c>
      <c r="AT470" s="219" t="s">
        <v>244</v>
      </c>
      <c r="AU470" s="219" t="s">
        <v>84</v>
      </c>
      <c r="AY470" s="20" t="s">
        <v>158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82</v>
      </c>
      <c r="BK470" s="220">
        <f>ROUND(I470*H470,2)</f>
        <v>0</v>
      </c>
      <c r="BL470" s="20" t="s">
        <v>165</v>
      </c>
      <c r="BM470" s="219" t="s">
        <v>4083</v>
      </c>
    </row>
    <row r="471" s="2" customFormat="1">
      <c r="A471" s="41"/>
      <c r="B471" s="42"/>
      <c r="C471" s="43"/>
      <c r="D471" s="221" t="s">
        <v>167</v>
      </c>
      <c r="E471" s="43"/>
      <c r="F471" s="222" t="s">
        <v>3971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167</v>
      </c>
      <c r="AU471" s="20" t="s">
        <v>84</v>
      </c>
    </row>
    <row r="472" s="2" customFormat="1" ht="16.5" customHeight="1">
      <c r="A472" s="41"/>
      <c r="B472" s="42"/>
      <c r="C472" s="272" t="s">
        <v>1484</v>
      </c>
      <c r="D472" s="272" t="s">
        <v>244</v>
      </c>
      <c r="E472" s="273" t="s">
        <v>4084</v>
      </c>
      <c r="F472" s="274" t="s">
        <v>3974</v>
      </c>
      <c r="G472" s="275" t="s">
        <v>3094</v>
      </c>
      <c r="H472" s="276">
        <v>1</v>
      </c>
      <c r="I472" s="277"/>
      <c r="J472" s="278">
        <f>ROUND(I472*H472,2)</f>
        <v>0</v>
      </c>
      <c r="K472" s="274" t="s">
        <v>247</v>
      </c>
      <c r="L472" s="279"/>
      <c r="M472" s="280" t="s">
        <v>19</v>
      </c>
      <c r="N472" s="281" t="s">
        <v>45</v>
      </c>
      <c r="O472" s="87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9" t="s">
        <v>228</v>
      </c>
      <c r="AT472" s="219" t="s">
        <v>244</v>
      </c>
      <c r="AU472" s="219" t="s">
        <v>84</v>
      </c>
      <c r="AY472" s="20" t="s">
        <v>158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82</v>
      </c>
      <c r="BK472" s="220">
        <f>ROUND(I472*H472,2)</f>
        <v>0</v>
      </c>
      <c r="BL472" s="20" t="s">
        <v>165</v>
      </c>
      <c r="BM472" s="219" t="s">
        <v>4085</v>
      </c>
    </row>
    <row r="473" s="2" customFormat="1">
      <c r="A473" s="41"/>
      <c r="B473" s="42"/>
      <c r="C473" s="43"/>
      <c r="D473" s="221" t="s">
        <v>167</v>
      </c>
      <c r="E473" s="43"/>
      <c r="F473" s="222" t="s">
        <v>3974</v>
      </c>
      <c r="G473" s="43"/>
      <c r="H473" s="43"/>
      <c r="I473" s="223"/>
      <c r="J473" s="43"/>
      <c r="K473" s="43"/>
      <c r="L473" s="47"/>
      <c r="M473" s="224"/>
      <c r="N473" s="225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167</v>
      </c>
      <c r="AU473" s="20" t="s">
        <v>84</v>
      </c>
    </row>
    <row r="474" s="2" customFormat="1" ht="16.5" customHeight="1">
      <c r="A474" s="41"/>
      <c r="B474" s="42"/>
      <c r="C474" s="208" t="s">
        <v>1488</v>
      </c>
      <c r="D474" s="208" t="s">
        <v>160</v>
      </c>
      <c r="E474" s="209" t="s">
        <v>3976</v>
      </c>
      <c r="F474" s="210" t="s">
        <v>3977</v>
      </c>
      <c r="G474" s="211" t="s">
        <v>3094</v>
      </c>
      <c r="H474" s="212">
        <v>1</v>
      </c>
      <c r="I474" s="213"/>
      <c r="J474" s="214">
        <f>ROUND(I474*H474,2)</f>
        <v>0</v>
      </c>
      <c r="K474" s="210" t="s">
        <v>164</v>
      </c>
      <c r="L474" s="47"/>
      <c r="M474" s="215" t="s">
        <v>19</v>
      </c>
      <c r="N474" s="216" t="s">
        <v>45</v>
      </c>
      <c r="O474" s="87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9" t="s">
        <v>165</v>
      </c>
      <c r="AT474" s="219" t="s">
        <v>160</v>
      </c>
      <c r="AU474" s="219" t="s">
        <v>84</v>
      </c>
      <c r="AY474" s="20" t="s">
        <v>158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82</v>
      </c>
      <c r="BK474" s="220">
        <f>ROUND(I474*H474,2)</f>
        <v>0</v>
      </c>
      <c r="BL474" s="20" t="s">
        <v>165</v>
      </c>
      <c r="BM474" s="219" t="s">
        <v>4086</v>
      </c>
    </row>
    <row r="475" s="2" customFormat="1">
      <c r="A475" s="41"/>
      <c r="B475" s="42"/>
      <c r="C475" s="43"/>
      <c r="D475" s="221" t="s">
        <v>167</v>
      </c>
      <c r="E475" s="43"/>
      <c r="F475" s="222" t="s">
        <v>3977</v>
      </c>
      <c r="G475" s="43"/>
      <c r="H475" s="43"/>
      <c r="I475" s="223"/>
      <c r="J475" s="43"/>
      <c r="K475" s="43"/>
      <c r="L475" s="47"/>
      <c r="M475" s="224"/>
      <c r="N475" s="225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167</v>
      </c>
      <c r="AU475" s="20" t="s">
        <v>84</v>
      </c>
    </row>
    <row r="476" s="2" customFormat="1">
      <c r="A476" s="41"/>
      <c r="B476" s="42"/>
      <c r="C476" s="43"/>
      <c r="D476" s="226" t="s">
        <v>168</v>
      </c>
      <c r="E476" s="43"/>
      <c r="F476" s="227" t="s">
        <v>3979</v>
      </c>
      <c r="G476" s="43"/>
      <c r="H476" s="43"/>
      <c r="I476" s="223"/>
      <c r="J476" s="43"/>
      <c r="K476" s="43"/>
      <c r="L476" s="47"/>
      <c r="M476" s="224"/>
      <c r="N476" s="225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168</v>
      </c>
      <c r="AU476" s="20" t="s">
        <v>84</v>
      </c>
    </row>
    <row r="477" s="2" customFormat="1" ht="16.5" customHeight="1">
      <c r="A477" s="41"/>
      <c r="B477" s="42"/>
      <c r="C477" s="272" t="s">
        <v>1493</v>
      </c>
      <c r="D477" s="272" t="s">
        <v>244</v>
      </c>
      <c r="E477" s="273" t="s">
        <v>4087</v>
      </c>
      <c r="F477" s="274" t="s">
        <v>3981</v>
      </c>
      <c r="G477" s="275" t="s">
        <v>3094</v>
      </c>
      <c r="H477" s="276">
        <v>1</v>
      </c>
      <c r="I477" s="277"/>
      <c r="J477" s="278">
        <f>ROUND(I477*H477,2)</f>
        <v>0</v>
      </c>
      <c r="K477" s="274" t="s">
        <v>247</v>
      </c>
      <c r="L477" s="279"/>
      <c r="M477" s="280" t="s">
        <v>19</v>
      </c>
      <c r="N477" s="281" t="s">
        <v>45</v>
      </c>
      <c r="O477" s="87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9" t="s">
        <v>228</v>
      </c>
      <c r="AT477" s="219" t="s">
        <v>244</v>
      </c>
      <c r="AU477" s="219" t="s">
        <v>84</v>
      </c>
      <c r="AY477" s="20" t="s">
        <v>158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82</v>
      </c>
      <c r="BK477" s="220">
        <f>ROUND(I477*H477,2)</f>
        <v>0</v>
      </c>
      <c r="BL477" s="20" t="s">
        <v>165</v>
      </c>
      <c r="BM477" s="219" t="s">
        <v>4088</v>
      </c>
    </row>
    <row r="478" s="2" customFormat="1">
      <c r="A478" s="41"/>
      <c r="B478" s="42"/>
      <c r="C478" s="43"/>
      <c r="D478" s="221" t="s">
        <v>167</v>
      </c>
      <c r="E478" s="43"/>
      <c r="F478" s="222" t="s">
        <v>3981</v>
      </c>
      <c r="G478" s="43"/>
      <c r="H478" s="43"/>
      <c r="I478" s="223"/>
      <c r="J478" s="43"/>
      <c r="K478" s="43"/>
      <c r="L478" s="47"/>
      <c r="M478" s="224"/>
      <c r="N478" s="225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167</v>
      </c>
      <c r="AU478" s="20" t="s">
        <v>84</v>
      </c>
    </row>
    <row r="479" s="2" customFormat="1" ht="16.5" customHeight="1">
      <c r="A479" s="41"/>
      <c r="B479" s="42"/>
      <c r="C479" s="208" t="s">
        <v>1500</v>
      </c>
      <c r="D479" s="208" t="s">
        <v>160</v>
      </c>
      <c r="E479" s="209" t="s">
        <v>4089</v>
      </c>
      <c r="F479" s="210" t="s">
        <v>4090</v>
      </c>
      <c r="G479" s="211" t="s">
        <v>3094</v>
      </c>
      <c r="H479" s="212">
        <v>2</v>
      </c>
      <c r="I479" s="213"/>
      <c r="J479" s="214">
        <f>ROUND(I479*H479,2)</f>
        <v>0</v>
      </c>
      <c r="K479" s="210" t="s">
        <v>164</v>
      </c>
      <c r="L479" s="47"/>
      <c r="M479" s="215" t="s">
        <v>19</v>
      </c>
      <c r="N479" s="216" t="s">
        <v>45</v>
      </c>
      <c r="O479" s="87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9" t="s">
        <v>165</v>
      </c>
      <c r="AT479" s="219" t="s">
        <v>160</v>
      </c>
      <c r="AU479" s="219" t="s">
        <v>84</v>
      </c>
      <c r="AY479" s="20" t="s">
        <v>158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82</v>
      </c>
      <c r="BK479" s="220">
        <f>ROUND(I479*H479,2)</f>
        <v>0</v>
      </c>
      <c r="BL479" s="20" t="s">
        <v>165</v>
      </c>
      <c r="BM479" s="219" t="s">
        <v>4091</v>
      </c>
    </row>
    <row r="480" s="2" customFormat="1">
      <c r="A480" s="41"/>
      <c r="B480" s="42"/>
      <c r="C480" s="43"/>
      <c r="D480" s="221" t="s">
        <v>167</v>
      </c>
      <c r="E480" s="43"/>
      <c r="F480" s="222" t="s">
        <v>4090</v>
      </c>
      <c r="G480" s="43"/>
      <c r="H480" s="43"/>
      <c r="I480" s="223"/>
      <c r="J480" s="43"/>
      <c r="K480" s="43"/>
      <c r="L480" s="47"/>
      <c r="M480" s="224"/>
      <c r="N480" s="225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167</v>
      </c>
      <c r="AU480" s="20" t="s">
        <v>84</v>
      </c>
    </row>
    <row r="481" s="2" customFormat="1">
      <c r="A481" s="41"/>
      <c r="B481" s="42"/>
      <c r="C481" s="43"/>
      <c r="D481" s="226" t="s">
        <v>168</v>
      </c>
      <c r="E481" s="43"/>
      <c r="F481" s="227" t="s">
        <v>4092</v>
      </c>
      <c r="G481" s="43"/>
      <c r="H481" s="43"/>
      <c r="I481" s="223"/>
      <c r="J481" s="43"/>
      <c r="K481" s="43"/>
      <c r="L481" s="47"/>
      <c r="M481" s="224"/>
      <c r="N481" s="225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168</v>
      </c>
      <c r="AU481" s="20" t="s">
        <v>84</v>
      </c>
    </row>
    <row r="482" s="2" customFormat="1" ht="24.15" customHeight="1">
      <c r="A482" s="41"/>
      <c r="B482" s="42"/>
      <c r="C482" s="272" t="s">
        <v>1506</v>
      </c>
      <c r="D482" s="272" t="s">
        <v>244</v>
      </c>
      <c r="E482" s="273" t="s">
        <v>4093</v>
      </c>
      <c r="F482" s="274" t="s">
        <v>4094</v>
      </c>
      <c r="G482" s="275" t="s">
        <v>3094</v>
      </c>
      <c r="H482" s="276">
        <v>2</v>
      </c>
      <c r="I482" s="277"/>
      <c r="J482" s="278">
        <f>ROUND(I482*H482,2)</f>
        <v>0</v>
      </c>
      <c r="K482" s="274" t="s">
        <v>247</v>
      </c>
      <c r="L482" s="279"/>
      <c r="M482" s="280" t="s">
        <v>19</v>
      </c>
      <c r="N482" s="281" t="s">
        <v>45</v>
      </c>
      <c r="O482" s="87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19" t="s">
        <v>228</v>
      </c>
      <c r="AT482" s="219" t="s">
        <v>244</v>
      </c>
      <c r="AU482" s="219" t="s">
        <v>84</v>
      </c>
      <c r="AY482" s="20" t="s">
        <v>158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82</v>
      </c>
      <c r="BK482" s="220">
        <f>ROUND(I482*H482,2)</f>
        <v>0</v>
      </c>
      <c r="BL482" s="20" t="s">
        <v>165</v>
      </c>
      <c r="BM482" s="219" t="s">
        <v>4095</v>
      </c>
    </row>
    <row r="483" s="2" customFormat="1">
      <c r="A483" s="41"/>
      <c r="B483" s="42"/>
      <c r="C483" s="43"/>
      <c r="D483" s="221" t="s">
        <v>167</v>
      </c>
      <c r="E483" s="43"/>
      <c r="F483" s="222" t="s">
        <v>4094</v>
      </c>
      <c r="G483" s="43"/>
      <c r="H483" s="43"/>
      <c r="I483" s="223"/>
      <c r="J483" s="43"/>
      <c r="K483" s="43"/>
      <c r="L483" s="47"/>
      <c r="M483" s="224"/>
      <c r="N483" s="22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167</v>
      </c>
      <c r="AU483" s="20" t="s">
        <v>84</v>
      </c>
    </row>
    <row r="484" s="2" customFormat="1" ht="16.5" customHeight="1">
      <c r="A484" s="41"/>
      <c r="B484" s="42"/>
      <c r="C484" s="272" t="s">
        <v>1511</v>
      </c>
      <c r="D484" s="272" t="s">
        <v>244</v>
      </c>
      <c r="E484" s="273" t="s">
        <v>4096</v>
      </c>
      <c r="F484" s="274" t="s">
        <v>4097</v>
      </c>
      <c r="G484" s="275" t="s">
        <v>3094</v>
      </c>
      <c r="H484" s="276">
        <v>2</v>
      </c>
      <c r="I484" s="277"/>
      <c r="J484" s="278">
        <f>ROUND(I484*H484,2)</f>
        <v>0</v>
      </c>
      <c r="K484" s="274" t="s">
        <v>247</v>
      </c>
      <c r="L484" s="279"/>
      <c r="M484" s="280" t="s">
        <v>19</v>
      </c>
      <c r="N484" s="281" t="s">
        <v>45</v>
      </c>
      <c r="O484" s="87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9" t="s">
        <v>228</v>
      </c>
      <c r="AT484" s="219" t="s">
        <v>244</v>
      </c>
      <c r="AU484" s="219" t="s">
        <v>84</v>
      </c>
      <c r="AY484" s="20" t="s">
        <v>158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82</v>
      </c>
      <c r="BK484" s="220">
        <f>ROUND(I484*H484,2)</f>
        <v>0</v>
      </c>
      <c r="BL484" s="20" t="s">
        <v>165</v>
      </c>
      <c r="BM484" s="219" t="s">
        <v>4098</v>
      </c>
    </row>
    <row r="485" s="2" customFormat="1">
      <c r="A485" s="41"/>
      <c r="B485" s="42"/>
      <c r="C485" s="43"/>
      <c r="D485" s="221" t="s">
        <v>167</v>
      </c>
      <c r="E485" s="43"/>
      <c r="F485" s="222" t="s">
        <v>4097</v>
      </c>
      <c r="G485" s="43"/>
      <c r="H485" s="43"/>
      <c r="I485" s="223"/>
      <c r="J485" s="43"/>
      <c r="K485" s="43"/>
      <c r="L485" s="47"/>
      <c r="M485" s="224"/>
      <c r="N485" s="22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167</v>
      </c>
      <c r="AU485" s="20" t="s">
        <v>84</v>
      </c>
    </row>
    <row r="486" s="2" customFormat="1" ht="16.5" customHeight="1">
      <c r="A486" s="41"/>
      <c r="B486" s="42"/>
      <c r="C486" s="208" t="s">
        <v>1516</v>
      </c>
      <c r="D486" s="208" t="s">
        <v>160</v>
      </c>
      <c r="E486" s="209" t="s">
        <v>4099</v>
      </c>
      <c r="F486" s="210" t="s">
        <v>4100</v>
      </c>
      <c r="G486" s="211" t="s">
        <v>3094</v>
      </c>
      <c r="H486" s="212">
        <v>24</v>
      </c>
      <c r="I486" s="213"/>
      <c r="J486" s="214">
        <f>ROUND(I486*H486,2)</f>
        <v>0</v>
      </c>
      <c r="K486" s="210" t="s">
        <v>164</v>
      </c>
      <c r="L486" s="47"/>
      <c r="M486" s="215" t="s">
        <v>19</v>
      </c>
      <c r="N486" s="216" t="s">
        <v>45</v>
      </c>
      <c r="O486" s="87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19" t="s">
        <v>165</v>
      </c>
      <c r="AT486" s="219" t="s">
        <v>160</v>
      </c>
      <c r="AU486" s="219" t="s">
        <v>84</v>
      </c>
      <c r="AY486" s="20" t="s">
        <v>158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82</v>
      </c>
      <c r="BK486" s="220">
        <f>ROUND(I486*H486,2)</f>
        <v>0</v>
      </c>
      <c r="BL486" s="20" t="s">
        <v>165</v>
      </c>
      <c r="BM486" s="219" t="s">
        <v>4101</v>
      </c>
    </row>
    <row r="487" s="2" customFormat="1">
      <c r="A487" s="41"/>
      <c r="B487" s="42"/>
      <c r="C487" s="43"/>
      <c r="D487" s="221" t="s">
        <v>167</v>
      </c>
      <c r="E487" s="43"/>
      <c r="F487" s="222" t="s">
        <v>4100</v>
      </c>
      <c r="G487" s="43"/>
      <c r="H487" s="43"/>
      <c r="I487" s="223"/>
      <c r="J487" s="43"/>
      <c r="K487" s="43"/>
      <c r="L487" s="47"/>
      <c r="M487" s="224"/>
      <c r="N487" s="225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167</v>
      </c>
      <c r="AU487" s="20" t="s">
        <v>84</v>
      </c>
    </row>
    <row r="488" s="2" customFormat="1">
      <c r="A488" s="41"/>
      <c r="B488" s="42"/>
      <c r="C488" s="43"/>
      <c r="D488" s="226" t="s">
        <v>168</v>
      </c>
      <c r="E488" s="43"/>
      <c r="F488" s="227" t="s">
        <v>4102</v>
      </c>
      <c r="G488" s="43"/>
      <c r="H488" s="43"/>
      <c r="I488" s="223"/>
      <c r="J488" s="43"/>
      <c r="K488" s="43"/>
      <c r="L488" s="47"/>
      <c r="M488" s="224"/>
      <c r="N488" s="225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168</v>
      </c>
      <c r="AU488" s="20" t="s">
        <v>84</v>
      </c>
    </row>
    <row r="489" s="2" customFormat="1" ht="16.5" customHeight="1">
      <c r="A489" s="41"/>
      <c r="B489" s="42"/>
      <c r="C489" s="208" t="s">
        <v>1521</v>
      </c>
      <c r="D489" s="208" t="s">
        <v>160</v>
      </c>
      <c r="E489" s="209" t="s">
        <v>4103</v>
      </c>
      <c r="F489" s="210" t="s">
        <v>4104</v>
      </c>
      <c r="G489" s="211" t="s">
        <v>3094</v>
      </c>
      <c r="H489" s="212">
        <v>24</v>
      </c>
      <c r="I489" s="213"/>
      <c r="J489" s="214">
        <f>ROUND(I489*H489,2)</f>
        <v>0</v>
      </c>
      <c r="K489" s="210" t="s">
        <v>164</v>
      </c>
      <c r="L489" s="47"/>
      <c r="M489" s="215" t="s">
        <v>19</v>
      </c>
      <c r="N489" s="216" t="s">
        <v>45</v>
      </c>
      <c r="O489" s="87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9" t="s">
        <v>165</v>
      </c>
      <c r="AT489" s="219" t="s">
        <v>160</v>
      </c>
      <c r="AU489" s="219" t="s">
        <v>84</v>
      </c>
      <c r="AY489" s="20" t="s">
        <v>158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82</v>
      </c>
      <c r="BK489" s="220">
        <f>ROUND(I489*H489,2)</f>
        <v>0</v>
      </c>
      <c r="BL489" s="20" t="s">
        <v>165</v>
      </c>
      <c r="BM489" s="219" t="s">
        <v>4105</v>
      </c>
    </row>
    <row r="490" s="2" customFormat="1">
      <c r="A490" s="41"/>
      <c r="B490" s="42"/>
      <c r="C490" s="43"/>
      <c r="D490" s="221" t="s">
        <v>167</v>
      </c>
      <c r="E490" s="43"/>
      <c r="F490" s="222" t="s">
        <v>4104</v>
      </c>
      <c r="G490" s="43"/>
      <c r="H490" s="43"/>
      <c r="I490" s="223"/>
      <c r="J490" s="43"/>
      <c r="K490" s="43"/>
      <c r="L490" s="47"/>
      <c r="M490" s="224"/>
      <c r="N490" s="225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167</v>
      </c>
      <c r="AU490" s="20" t="s">
        <v>84</v>
      </c>
    </row>
    <row r="491" s="2" customFormat="1">
      <c r="A491" s="41"/>
      <c r="B491" s="42"/>
      <c r="C491" s="43"/>
      <c r="D491" s="226" t="s">
        <v>168</v>
      </c>
      <c r="E491" s="43"/>
      <c r="F491" s="227" t="s">
        <v>4106</v>
      </c>
      <c r="G491" s="43"/>
      <c r="H491" s="43"/>
      <c r="I491" s="223"/>
      <c r="J491" s="43"/>
      <c r="K491" s="43"/>
      <c r="L491" s="47"/>
      <c r="M491" s="224"/>
      <c r="N491" s="225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168</v>
      </c>
      <c r="AU491" s="20" t="s">
        <v>84</v>
      </c>
    </row>
    <row r="492" s="2" customFormat="1" ht="16.5" customHeight="1">
      <c r="A492" s="41"/>
      <c r="B492" s="42"/>
      <c r="C492" s="208" t="s">
        <v>1528</v>
      </c>
      <c r="D492" s="208" t="s">
        <v>160</v>
      </c>
      <c r="E492" s="209" t="s">
        <v>4107</v>
      </c>
      <c r="F492" s="210" t="s">
        <v>4108</v>
      </c>
      <c r="G492" s="211" t="s">
        <v>3094</v>
      </c>
      <c r="H492" s="212">
        <v>1</v>
      </c>
      <c r="I492" s="213"/>
      <c r="J492" s="214">
        <f>ROUND(I492*H492,2)</f>
        <v>0</v>
      </c>
      <c r="K492" s="210" t="s">
        <v>247</v>
      </c>
      <c r="L492" s="47"/>
      <c r="M492" s="215" t="s">
        <v>19</v>
      </c>
      <c r="N492" s="216" t="s">
        <v>45</v>
      </c>
      <c r="O492" s="87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19" t="s">
        <v>165</v>
      </c>
      <c r="AT492" s="219" t="s">
        <v>160</v>
      </c>
      <c r="AU492" s="219" t="s">
        <v>84</v>
      </c>
      <c r="AY492" s="20" t="s">
        <v>158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82</v>
      </c>
      <c r="BK492" s="220">
        <f>ROUND(I492*H492,2)</f>
        <v>0</v>
      </c>
      <c r="BL492" s="20" t="s">
        <v>165</v>
      </c>
      <c r="BM492" s="219" t="s">
        <v>4109</v>
      </c>
    </row>
    <row r="493" s="2" customFormat="1">
      <c r="A493" s="41"/>
      <c r="B493" s="42"/>
      <c r="C493" s="43"/>
      <c r="D493" s="221" t="s">
        <v>167</v>
      </c>
      <c r="E493" s="43"/>
      <c r="F493" s="222" t="s">
        <v>4108</v>
      </c>
      <c r="G493" s="43"/>
      <c r="H493" s="43"/>
      <c r="I493" s="223"/>
      <c r="J493" s="43"/>
      <c r="K493" s="43"/>
      <c r="L493" s="47"/>
      <c r="M493" s="224"/>
      <c r="N493" s="225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167</v>
      </c>
      <c r="AU493" s="20" t="s">
        <v>84</v>
      </c>
    </row>
    <row r="494" s="2" customFormat="1" ht="16.5" customHeight="1">
      <c r="A494" s="41"/>
      <c r="B494" s="42"/>
      <c r="C494" s="272" t="s">
        <v>1535</v>
      </c>
      <c r="D494" s="272" t="s">
        <v>244</v>
      </c>
      <c r="E494" s="273" t="s">
        <v>4110</v>
      </c>
      <c r="F494" s="274" t="s">
        <v>4111</v>
      </c>
      <c r="G494" s="275" t="s">
        <v>3094</v>
      </c>
      <c r="H494" s="276">
        <v>1</v>
      </c>
      <c r="I494" s="277"/>
      <c r="J494" s="278">
        <f>ROUND(I494*H494,2)</f>
        <v>0</v>
      </c>
      <c r="K494" s="274" t="s">
        <v>247</v>
      </c>
      <c r="L494" s="279"/>
      <c r="M494" s="280" t="s">
        <v>19</v>
      </c>
      <c r="N494" s="281" t="s">
        <v>45</v>
      </c>
      <c r="O494" s="87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9" t="s">
        <v>228</v>
      </c>
      <c r="AT494" s="219" t="s">
        <v>244</v>
      </c>
      <c r="AU494" s="219" t="s">
        <v>84</v>
      </c>
      <c r="AY494" s="20" t="s">
        <v>158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82</v>
      </c>
      <c r="BK494" s="220">
        <f>ROUND(I494*H494,2)</f>
        <v>0</v>
      </c>
      <c r="BL494" s="20" t="s">
        <v>165</v>
      </c>
      <c r="BM494" s="219" t="s">
        <v>4112</v>
      </c>
    </row>
    <row r="495" s="2" customFormat="1">
      <c r="A495" s="41"/>
      <c r="B495" s="42"/>
      <c r="C495" s="43"/>
      <c r="D495" s="221" t="s">
        <v>167</v>
      </c>
      <c r="E495" s="43"/>
      <c r="F495" s="222" t="s">
        <v>4111</v>
      </c>
      <c r="G495" s="43"/>
      <c r="H495" s="43"/>
      <c r="I495" s="223"/>
      <c r="J495" s="43"/>
      <c r="K495" s="43"/>
      <c r="L495" s="47"/>
      <c r="M495" s="224"/>
      <c r="N495" s="225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167</v>
      </c>
      <c r="AU495" s="20" t="s">
        <v>84</v>
      </c>
    </row>
    <row r="496" s="2" customFormat="1" ht="16.5" customHeight="1">
      <c r="A496" s="41"/>
      <c r="B496" s="42"/>
      <c r="C496" s="208" t="s">
        <v>1540</v>
      </c>
      <c r="D496" s="208" t="s">
        <v>160</v>
      </c>
      <c r="E496" s="209" t="s">
        <v>3695</v>
      </c>
      <c r="F496" s="210" t="s">
        <v>3696</v>
      </c>
      <c r="G496" s="211" t="s">
        <v>316</v>
      </c>
      <c r="H496" s="212">
        <v>450</v>
      </c>
      <c r="I496" s="213"/>
      <c r="J496" s="214">
        <f>ROUND(I496*H496,2)</f>
        <v>0</v>
      </c>
      <c r="K496" s="210" t="s">
        <v>164</v>
      </c>
      <c r="L496" s="47"/>
      <c r="M496" s="215" t="s">
        <v>19</v>
      </c>
      <c r="N496" s="216" t="s">
        <v>45</v>
      </c>
      <c r="O496" s="87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9" t="s">
        <v>165</v>
      </c>
      <c r="AT496" s="219" t="s">
        <v>160</v>
      </c>
      <c r="AU496" s="219" t="s">
        <v>84</v>
      </c>
      <c r="AY496" s="20" t="s">
        <v>158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82</v>
      </c>
      <c r="BK496" s="220">
        <f>ROUND(I496*H496,2)</f>
        <v>0</v>
      </c>
      <c r="BL496" s="20" t="s">
        <v>165</v>
      </c>
      <c r="BM496" s="219" t="s">
        <v>4113</v>
      </c>
    </row>
    <row r="497" s="2" customFormat="1">
      <c r="A497" s="41"/>
      <c r="B497" s="42"/>
      <c r="C497" s="43"/>
      <c r="D497" s="221" t="s">
        <v>167</v>
      </c>
      <c r="E497" s="43"/>
      <c r="F497" s="222" t="s">
        <v>3696</v>
      </c>
      <c r="G497" s="43"/>
      <c r="H497" s="43"/>
      <c r="I497" s="223"/>
      <c r="J497" s="43"/>
      <c r="K497" s="43"/>
      <c r="L497" s="47"/>
      <c r="M497" s="224"/>
      <c r="N497" s="225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167</v>
      </c>
      <c r="AU497" s="20" t="s">
        <v>84</v>
      </c>
    </row>
    <row r="498" s="2" customFormat="1">
      <c r="A498" s="41"/>
      <c r="B498" s="42"/>
      <c r="C498" s="43"/>
      <c r="D498" s="226" t="s">
        <v>168</v>
      </c>
      <c r="E498" s="43"/>
      <c r="F498" s="227" t="s">
        <v>3698</v>
      </c>
      <c r="G498" s="43"/>
      <c r="H498" s="43"/>
      <c r="I498" s="223"/>
      <c r="J498" s="43"/>
      <c r="K498" s="43"/>
      <c r="L498" s="47"/>
      <c r="M498" s="224"/>
      <c r="N498" s="225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168</v>
      </c>
      <c r="AU498" s="20" t="s">
        <v>84</v>
      </c>
    </row>
    <row r="499" s="2" customFormat="1" ht="16.5" customHeight="1">
      <c r="A499" s="41"/>
      <c r="B499" s="42"/>
      <c r="C499" s="272" t="s">
        <v>1545</v>
      </c>
      <c r="D499" s="272" t="s">
        <v>244</v>
      </c>
      <c r="E499" s="273" t="s">
        <v>4114</v>
      </c>
      <c r="F499" s="274" t="s">
        <v>3995</v>
      </c>
      <c r="G499" s="275" t="s">
        <v>316</v>
      </c>
      <c r="H499" s="276">
        <v>350</v>
      </c>
      <c r="I499" s="277"/>
      <c r="J499" s="278">
        <f>ROUND(I499*H499,2)</f>
        <v>0</v>
      </c>
      <c r="K499" s="274" t="s">
        <v>247</v>
      </c>
      <c r="L499" s="279"/>
      <c r="M499" s="280" t="s">
        <v>19</v>
      </c>
      <c r="N499" s="281" t="s">
        <v>45</v>
      </c>
      <c r="O499" s="87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9" t="s">
        <v>228</v>
      </c>
      <c r="AT499" s="219" t="s">
        <v>244</v>
      </c>
      <c r="AU499" s="219" t="s">
        <v>84</v>
      </c>
      <c r="AY499" s="20" t="s">
        <v>158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82</v>
      </c>
      <c r="BK499" s="220">
        <f>ROUND(I499*H499,2)</f>
        <v>0</v>
      </c>
      <c r="BL499" s="20" t="s">
        <v>165</v>
      </c>
      <c r="BM499" s="219" t="s">
        <v>4115</v>
      </c>
    </row>
    <row r="500" s="2" customFormat="1">
      <c r="A500" s="41"/>
      <c r="B500" s="42"/>
      <c r="C500" s="43"/>
      <c r="D500" s="221" t="s">
        <v>167</v>
      </c>
      <c r="E500" s="43"/>
      <c r="F500" s="222" t="s">
        <v>3995</v>
      </c>
      <c r="G500" s="43"/>
      <c r="H500" s="43"/>
      <c r="I500" s="223"/>
      <c r="J500" s="43"/>
      <c r="K500" s="43"/>
      <c r="L500" s="47"/>
      <c r="M500" s="224"/>
      <c r="N500" s="225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167</v>
      </c>
      <c r="AU500" s="20" t="s">
        <v>84</v>
      </c>
    </row>
    <row r="501" s="2" customFormat="1" ht="16.5" customHeight="1">
      <c r="A501" s="41"/>
      <c r="B501" s="42"/>
      <c r="C501" s="272" t="s">
        <v>1550</v>
      </c>
      <c r="D501" s="272" t="s">
        <v>244</v>
      </c>
      <c r="E501" s="273" t="s">
        <v>4116</v>
      </c>
      <c r="F501" s="274" t="s">
        <v>4117</v>
      </c>
      <c r="G501" s="275" t="s">
        <v>316</v>
      </c>
      <c r="H501" s="276">
        <v>100</v>
      </c>
      <c r="I501" s="277"/>
      <c r="J501" s="278">
        <f>ROUND(I501*H501,2)</f>
        <v>0</v>
      </c>
      <c r="K501" s="274" t="s">
        <v>247</v>
      </c>
      <c r="L501" s="279"/>
      <c r="M501" s="280" t="s">
        <v>19</v>
      </c>
      <c r="N501" s="281" t="s">
        <v>45</v>
      </c>
      <c r="O501" s="87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9" t="s">
        <v>228</v>
      </c>
      <c r="AT501" s="219" t="s">
        <v>244</v>
      </c>
      <c r="AU501" s="219" t="s">
        <v>84</v>
      </c>
      <c r="AY501" s="20" t="s">
        <v>158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82</v>
      </c>
      <c r="BK501" s="220">
        <f>ROUND(I501*H501,2)</f>
        <v>0</v>
      </c>
      <c r="BL501" s="20" t="s">
        <v>165</v>
      </c>
      <c r="BM501" s="219" t="s">
        <v>4118</v>
      </c>
    </row>
    <row r="502" s="2" customFormat="1">
      <c r="A502" s="41"/>
      <c r="B502" s="42"/>
      <c r="C502" s="43"/>
      <c r="D502" s="221" t="s">
        <v>167</v>
      </c>
      <c r="E502" s="43"/>
      <c r="F502" s="222" t="s">
        <v>4117</v>
      </c>
      <c r="G502" s="43"/>
      <c r="H502" s="43"/>
      <c r="I502" s="223"/>
      <c r="J502" s="43"/>
      <c r="K502" s="43"/>
      <c r="L502" s="47"/>
      <c r="M502" s="224"/>
      <c r="N502" s="225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167</v>
      </c>
      <c r="AU502" s="20" t="s">
        <v>84</v>
      </c>
    </row>
    <row r="503" s="2" customFormat="1" ht="16.5" customHeight="1">
      <c r="A503" s="41"/>
      <c r="B503" s="42"/>
      <c r="C503" s="208" t="s">
        <v>1557</v>
      </c>
      <c r="D503" s="208" t="s">
        <v>160</v>
      </c>
      <c r="E503" s="209" t="s">
        <v>3717</v>
      </c>
      <c r="F503" s="210" t="s">
        <v>3718</v>
      </c>
      <c r="G503" s="211" t="s">
        <v>316</v>
      </c>
      <c r="H503" s="212">
        <v>57</v>
      </c>
      <c r="I503" s="213"/>
      <c r="J503" s="214">
        <f>ROUND(I503*H503,2)</f>
        <v>0</v>
      </c>
      <c r="K503" s="210" t="s">
        <v>164</v>
      </c>
      <c r="L503" s="47"/>
      <c r="M503" s="215" t="s">
        <v>19</v>
      </c>
      <c r="N503" s="216" t="s">
        <v>45</v>
      </c>
      <c r="O503" s="87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9" t="s">
        <v>165</v>
      </c>
      <c r="AT503" s="219" t="s">
        <v>160</v>
      </c>
      <c r="AU503" s="219" t="s">
        <v>84</v>
      </c>
      <c r="AY503" s="20" t="s">
        <v>158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82</v>
      </c>
      <c r="BK503" s="220">
        <f>ROUND(I503*H503,2)</f>
        <v>0</v>
      </c>
      <c r="BL503" s="20" t="s">
        <v>165</v>
      </c>
      <c r="BM503" s="219" t="s">
        <v>4119</v>
      </c>
    </row>
    <row r="504" s="2" customFormat="1">
      <c r="A504" s="41"/>
      <c r="B504" s="42"/>
      <c r="C504" s="43"/>
      <c r="D504" s="221" t="s">
        <v>167</v>
      </c>
      <c r="E504" s="43"/>
      <c r="F504" s="222" t="s">
        <v>3718</v>
      </c>
      <c r="G504" s="43"/>
      <c r="H504" s="43"/>
      <c r="I504" s="223"/>
      <c r="J504" s="43"/>
      <c r="K504" s="43"/>
      <c r="L504" s="47"/>
      <c r="M504" s="224"/>
      <c r="N504" s="225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167</v>
      </c>
      <c r="AU504" s="20" t="s">
        <v>84</v>
      </c>
    </row>
    <row r="505" s="2" customFormat="1">
      <c r="A505" s="41"/>
      <c r="B505" s="42"/>
      <c r="C505" s="43"/>
      <c r="D505" s="226" t="s">
        <v>168</v>
      </c>
      <c r="E505" s="43"/>
      <c r="F505" s="227" t="s">
        <v>3720</v>
      </c>
      <c r="G505" s="43"/>
      <c r="H505" s="43"/>
      <c r="I505" s="223"/>
      <c r="J505" s="43"/>
      <c r="K505" s="43"/>
      <c r="L505" s="47"/>
      <c r="M505" s="224"/>
      <c r="N505" s="225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168</v>
      </c>
      <c r="AU505" s="20" t="s">
        <v>84</v>
      </c>
    </row>
    <row r="506" s="2" customFormat="1" ht="16.5" customHeight="1">
      <c r="A506" s="41"/>
      <c r="B506" s="42"/>
      <c r="C506" s="272" t="s">
        <v>1562</v>
      </c>
      <c r="D506" s="272" t="s">
        <v>244</v>
      </c>
      <c r="E506" s="273" t="s">
        <v>4120</v>
      </c>
      <c r="F506" s="274" t="s">
        <v>3725</v>
      </c>
      <c r="G506" s="275" t="s">
        <v>316</v>
      </c>
      <c r="H506" s="276">
        <v>45</v>
      </c>
      <c r="I506" s="277"/>
      <c r="J506" s="278">
        <f>ROUND(I506*H506,2)</f>
        <v>0</v>
      </c>
      <c r="K506" s="274" t="s">
        <v>247</v>
      </c>
      <c r="L506" s="279"/>
      <c r="M506" s="280" t="s">
        <v>19</v>
      </c>
      <c r="N506" s="281" t="s">
        <v>45</v>
      </c>
      <c r="O506" s="87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9" t="s">
        <v>228</v>
      </c>
      <c r="AT506" s="219" t="s">
        <v>244</v>
      </c>
      <c r="AU506" s="219" t="s">
        <v>84</v>
      </c>
      <c r="AY506" s="20" t="s">
        <v>158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82</v>
      </c>
      <c r="BK506" s="220">
        <f>ROUND(I506*H506,2)</f>
        <v>0</v>
      </c>
      <c r="BL506" s="20" t="s">
        <v>165</v>
      </c>
      <c r="BM506" s="219" t="s">
        <v>4121</v>
      </c>
    </row>
    <row r="507" s="2" customFormat="1">
      <c r="A507" s="41"/>
      <c r="B507" s="42"/>
      <c r="C507" s="43"/>
      <c r="D507" s="221" t="s">
        <v>167</v>
      </c>
      <c r="E507" s="43"/>
      <c r="F507" s="222" t="s">
        <v>3725</v>
      </c>
      <c r="G507" s="43"/>
      <c r="H507" s="43"/>
      <c r="I507" s="223"/>
      <c r="J507" s="43"/>
      <c r="K507" s="43"/>
      <c r="L507" s="47"/>
      <c r="M507" s="224"/>
      <c r="N507" s="225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167</v>
      </c>
      <c r="AU507" s="20" t="s">
        <v>84</v>
      </c>
    </row>
    <row r="508" s="2" customFormat="1" ht="16.5" customHeight="1">
      <c r="A508" s="41"/>
      <c r="B508" s="42"/>
      <c r="C508" s="272" t="s">
        <v>1567</v>
      </c>
      <c r="D508" s="272" t="s">
        <v>244</v>
      </c>
      <c r="E508" s="273" t="s">
        <v>4122</v>
      </c>
      <c r="F508" s="274" t="s">
        <v>3728</v>
      </c>
      <c r="G508" s="275" t="s">
        <v>316</v>
      </c>
      <c r="H508" s="276">
        <v>12</v>
      </c>
      <c r="I508" s="277"/>
      <c r="J508" s="278">
        <f>ROUND(I508*H508,2)</f>
        <v>0</v>
      </c>
      <c r="K508" s="274" t="s">
        <v>247</v>
      </c>
      <c r="L508" s="279"/>
      <c r="M508" s="280" t="s">
        <v>19</v>
      </c>
      <c r="N508" s="281" t="s">
        <v>45</v>
      </c>
      <c r="O508" s="87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9" t="s">
        <v>228</v>
      </c>
      <c r="AT508" s="219" t="s">
        <v>244</v>
      </c>
      <c r="AU508" s="219" t="s">
        <v>84</v>
      </c>
      <c r="AY508" s="20" t="s">
        <v>158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82</v>
      </c>
      <c r="BK508" s="220">
        <f>ROUND(I508*H508,2)</f>
        <v>0</v>
      </c>
      <c r="BL508" s="20" t="s">
        <v>165</v>
      </c>
      <c r="BM508" s="219" t="s">
        <v>4123</v>
      </c>
    </row>
    <row r="509" s="2" customFormat="1">
      <c r="A509" s="41"/>
      <c r="B509" s="42"/>
      <c r="C509" s="43"/>
      <c r="D509" s="221" t="s">
        <v>167</v>
      </c>
      <c r="E509" s="43"/>
      <c r="F509" s="222" t="s">
        <v>3728</v>
      </c>
      <c r="G509" s="43"/>
      <c r="H509" s="43"/>
      <c r="I509" s="223"/>
      <c r="J509" s="43"/>
      <c r="K509" s="43"/>
      <c r="L509" s="47"/>
      <c r="M509" s="224"/>
      <c r="N509" s="225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167</v>
      </c>
      <c r="AU509" s="20" t="s">
        <v>84</v>
      </c>
    </row>
    <row r="510" s="2" customFormat="1" ht="16.5" customHeight="1">
      <c r="A510" s="41"/>
      <c r="B510" s="42"/>
      <c r="C510" s="208" t="s">
        <v>1572</v>
      </c>
      <c r="D510" s="208" t="s">
        <v>160</v>
      </c>
      <c r="E510" s="209" t="s">
        <v>3749</v>
      </c>
      <c r="F510" s="210" t="s">
        <v>3750</v>
      </c>
      <c r="G510" s="211" t="s">
        <v>3094</v>
      </c>
      <c r="H510" s="212">
        <v>3</v>
      </c>
      <c r="I510" s="213"/>
      <c r="J510" s="214">
        <f>ROUND(I510*H510,2)</f>
        <v>0</v>
      </c>
      <c r="K510" s="210" t="s">
        <v>164</v>
      </c>
      <c r="L510" s="47"/>
      <c r="M510" s="215" t="s">
        <v>19</v>
      </c>
      <c r="N510" s="216" t="s">
        <v>45</v>
      </c>
      <c r="O510" s="87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9" t="s">
        <v>165</v>
      </c>
      <c r="AT510" s="219" t="s">
        <v>160</v>
      </c>
      <c r="AU510" s="219" t="s">
        <v>84</v>
      </c>
      <c r="AY510" s="20" t="s">
        <v>158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82</v>
      </c>
      <c r="BK510" s="220">
        <f>ROUND(I510*H510,2)</f>
        <v>0</v>
      </c>
      <c r="BL510" s="20" t="s">
        <v>165</v>
      </c>
      <c r="BM510" s="219" t="s">
        <v>4124</v>
      </c>
    </row>
    <row r="511" s="2" customFormat="1">
      <c r="A511" s="41"/>
      <c r="B511" s="42"/>
      <c r="C511" s="43"/>
      <c r="D511" s="221" t="s">
        <v>167</v>
      </c>
      <c r="E511" s="43"/>
      <c r="F511" s="222" t="s">
        <v>3750</v>
      </c>
      <c r="G511" s="43"/>
      <c r="H511" s="43"/>
      <c r="I511" s="223"/>
      <c r="J511" s="43"/>
      <c r="K511" s="43"/>
      <c r="L511" s="47"/>
      <c r="M511" s="224"/>
      <c r="N511" s="225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167</v>
      </c>
      <c r="AU511" s="20" t="s">
        <v>84</v>
      </c>
    </row>
    <row r="512" s="2" customFormat="1">
      <c r="A512" s="41"/>
      <c r="B512" s="42"/>
      <c r="C512" s="43"/>
      <c r="D512" s="226" t="s">
        <v>168</v>
      </c>
      <c r="E512" s="43"/>
      <c r="F512" s="227" t="s">
        <v>3752</v>
      </c>
      <c r="G512" s="43"/>
      <c r="H512" s="43"/>
      <c r="I512" s="223"/>
      <c r="J512" s="43"/>
      <c r="K512" s="43"/>
      <c r="L512" s="47"/>
      <c r="M512" s="224"/>
      <c r="N512" s="225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168</v>
      </c>
      <c r="AU512" s="20" t="s">
        <v>84</v>
      </c>
    </row>
    <row r="513" s="2" customFormat="1" ht="16.5" customHeight="1">
      <c r="A513" s="41"/>
      <c r="B513" s="42"/>
      <c r="C513" s="272" t="s">
        <v>1577</v>
      </c>
      <c r="D513" s="272" t="s">
        <v>244</v>
      </c>
      <c r="E513" s="273" t="s">
        <v>4125</v>
      </c>
      <c r="F513" s="274" t="s">
        <v>3754</v>
      </c>
      <c r="G513" s="275" t="s">
        <v>3094</v>
      </c>
      <c r="H513" s="276">
        <v>3</v>
      </c>
      <c r="I513" s="277"/>
      <c r="J513" s="278">
        <f>ROUND(I513*H513,2)</f>
        <v>0</v>
      </c>
      <c r="K513" s="274" t="s">
        <v>247</v>
      </c>
      <c r="L513" s="279"/>
      <c r="M513" s="280" t="s">
        <v>19</v>
      </c>
      <c r="N513" s="281" t="s">
        <v>45</v>
      </c>
      <c r="O513" s="87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9" t="s">
        <v>228</v>
      </c>
      <c r="AT513" s="219" t="s">
        <v>244</v>
      </c>
      <c r="AU513" s="219" t="s">
        <v>84</v>
      </c>
      <c r="AY513" s="20" t="s">
        <v>158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82</v>
      </c>
      <c r="BK513" s="220">
        <f>ROUND(I513*H513,2)</f>
        <v>0</v>
      </c>
      <c r="BL513" s="20" t="s">
        <v>165</v>
      </c>
      <c r="BM513" s="219" t="s">
        <v>4126</v>
      </c>
    </row>
    <row r="514" s="2" customFormat="1">
      <c r="A514" s="41"/>
      <c r="B514" s="42"/>
      <c r="C514" s="43"/>
      <c r="D514" s="221" t="s">
        <v>167</v>
      </c>
      <c r="E514" s="43"/>
      <c r="F514" s="222" t="s">
        <v>3754</v>
      </c>
      <c r="G514" s="43"/>
      <c r="H514" s="43"/>
      <c r="I514" s="223"/>
      <c r="J514" s="43"/>
      <c r="K514" s="43"/>
      <c r="L514" s="47"/>
      <c r="M514" s="224"/>
      <c r="N514" s="225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167</v>
      </c>
      <c r="AU514" s="20" t="s">
        <v>84</v>
      </c>
    </row>
    <row r="515" s="2" customFormat="1" ht="16.5" customHeight="1">
      <c r="A515" s="41"/>
      <c r="B515" s="42"/>
      <c r="C515" s="208" t="s">
        <v>1582</v>
      </c>
      <c r="D515" s="208" t="s">
        <v>160</v>
      </c>
      <c r="E515" s="209" t="s">
        <v>4008</v>
      </c>
      <c r="F515" s="210" t="s">
        <v>4009</v>
      </c>
      <c r="G515" s="211" t="s">
        <v>3094</v>
      </c>
      <c r="H515" s="212">
        <v>2</v>
      </c>
      <c r="I515" s="213"/>
      <c r="J515" s="214">
        <f>ROUND(I515*H515,2)</f>
        <v>0</v>
      </c>
      <c r="K515" s="210" t="s">
        <v>164</v>
      </c>
      <c r="L515" s="47"/>
      <c r="M515" s="215" t="s">
        <v>19</v>
      </c>
      <c r="N515" s="216" t="s">
        <v>45</v>
      </c>
      <c r="O515" s="87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9" t="s">
        <v>165</v>
      </c>
      <c r="AT515" s="219" t="s">
        <v>160</v>
      </c>
      <c r="AU515" s="219" t="s">
        <v>84</v>
      </c>
      <c r="AY515" s="20" t="s">
        <v>158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82</v>
      </c>
      <c r="BK515" s="220">
        <f>ROUND(I515*H515,2)</f>
        <v>0</v>
      </c>
      <c r="BL515" s="20" t="s">
        <v>165</v>
      </c>
      <c r="BM515" s="219" t="s">
        <v>4127</v>
      </c>
    </row>
    <row r="516" s="2" customFormat="1">
      <c r="A516" s="41"/>
      <c r="B516" s="42"/>
      <c r="C516" s="43"/>
      <c r="D516" s="221" t="s">
        <v>167</v>
      </c>
      <c r="E516" s="43"/>
      <c r="F516" s="222" t="s">
        <v>4009</v>
      </c>
      <c r="G516" s="43"/>
      <c r="H516" s="43"/>
      <c r="I516" s="223"/>
      <c r="J516" s="43"/>
      <c r="K516" s="43"/>
      <c r="L516" s="47"/>
      <c r="M516" s="224"/>
      <c r="N516" s="225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167</v>
      </c>
      <c r="AU516" s="20" t="s">
        <v>84</v>
      </c>
    </row>
    <row r="517" s="2" customFormat="1">
      <c r="A517" s="41"/>
      <c r="B517" s="42"/>
      <c r="C517" s="43"/>
      <c r="D517" s="226" t="s">
        <v>168</v>
      </c>
      <c r="E517" s="43"/>
      <c r="F517" s="227" t="s">
        <v>4011</v>
      </c>
      <c r="G517" s="43"/>
      <c r="H517" s="43"/>
      <c r="I517" s="223"/>
      <c r="J517" s="43"/>
      <c r="K517" s="43"/>
      <c r="L517" s="47"/>
      <c r="M517" s="224"/>
      <c r="N517" s="225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168</v>
      </c>
      <c r="AU517" s="20" t="s">
        <v>84</v>
      </c>
    </row>
    <row r="518" s="2" customFormat="1" ht="16.5" customHeight="1">
      <c r="A518" s="41"/>
      <c r="B518" s="42"/>
      <c r="C518" s="208" t="s">
        <v>1587</v>
      </c>
      <c r="D518" s="208" t="s">
        <v>160</v>
      </c>
      <c r="E518" s="209" t="s">
        <v>4012</v>
      </c>
      <c r="F518" s="210" t="s">
        <v>4013</v>
      </c>
      <c r="G518" s="211" t="s">
        <v>3094</v>
      </c>
      <c r="H518" s="212">
        <v>1</v>
      </c>
      <c r="I518" s="213"/>
      <c r="J518" s="214">
        <f>ROUND(I518*H518,2)</f>
        <v>0</v>
      </c>
      <c r="K518" s="210" t="s">
        <v>164</v>
      </c>
      <c r="L518" s="47"/>
      <c r="M518" s="215" t="s">
        <v>19</v>
      </c>
      <c r="N518" s="216" t="s">
        <v>45</v>
      </c>
      <c r="O518" s="87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9" t="s">
        <v>165</v>
      </c>
      <c r="AT518" s="219" t="s">
        <v>160</v>
      </c>
      <c r="AU518" s="219" t="s">
        <v>84</v>
      </c>
      <c r="AY518" s="20" t="s">
        <v>158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82</v>
      </c>
      <c r="BK518" s="220">
        <f>ROUND(I518*H518,2)</f>
        <v>0</v>
      </c>
      <c r="BL518" s="20" t="s">
        <v>165</v>
      </c>
      <c r="BM518" s="219" t="s">
        <v>4128</v>
      </c>
    </row>
    <row r="519" s="2" customFormat="1">
      <c r="A519" s="41"/>
      <c r="B519" s="42"/>
      <c r="C519" s="43"/>
      <c r="D519" s="221" t="s">
        <v>167</v>
      </c>
      <c r="E519" s="43"/>
      <c r="F519" s="222" t="s">
        <v>4013</v>
      </c>
      <c r="G519" s="43"/>
      <c r="H519" s="43"/>
      <c r="I519" s="223"/>
      <c r="J519" s="43"/>
      <c r="K519" s="43"/>
      <c r="L519" s="47"/>
      <c r="M519" s="224"/>
      <c r="N519" s="225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167</v>
      </c>
      <c r="AU519" s="20" t="s">
        <v>84</v>
      </c>
    </row>
    <row r="520" s="2" customFormat="1">
      <c r="A520" s="41"/>
      <c r="B520" s="42"/>
      <c r="C520" s="43"/>
      <c r="D520" s="226" t="s">
        <v>168</v>
      </c>
      <c r="E520" s="43"/>
      <c r="F520" s="227" t="s">
        <v>4015</v>
      </c>
      <c r="G520" s="43"/>
      <c r="H520" s="43"/>
      <c r="I520" s="223"/>
      <c r="J520" s="43"/>
      <c r="K520" s="43"/>
      <c r="L520" s="47"/>
      <c r="M520" s="224"/>
      <c r="N520" s="225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168</v>
      </c>
      <c r="AU520" s="20" t="s">
        <v>84</v>
      </c>
    </row>
    <row r="521" s="2" customFormat="1" ht="16.5" customHeight="1">
      <c r="A521" s="41"/>
      <c r="B521" s="42"/>
      <c r="C521" s="208" t="s">
        <v>1592</v>
      </c>
      <c r="D521" s="208" t="s">
        <v>160</v>
      </c>
      <c r="E521" s="209" t="s">
        <v>4016</v>
      </c>
      <c r="F521" s="210" t="s">
        <v>4017</v>
      </c>
      <c r="G521" s="211" t="s">
        <v>3094</v>
      </c>
      <c r="H521" s="212">
        <v>12</v>
      </c>
      <c r="I521" s="213"/>
      <c r="J521" s="214">
        <f>ROUND(I521*H521,2)</f>
        <v>0</v>
      </c>
      <c r="K521" s="210" t="s">
        <v>164</v>
      </c>
      <c r="L521" s="47"/>
      <c r="M521" s="215" t="s">
        <v>19</v>
      </c>
      <c r="N521" s="216" t="s">
        <v>45</v>
      </c>
      <c r="O521" s="87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9" t="s">
        <v>165</v>
      </c>
      <c r="AT521" s="219" t="s">
        <v>160</v>
      </c>
      <c r="AU521" s="219" t="s">
        <v>84</v>
      </c>
      <c r="AY521" s="20" t="s">
        <v>158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82</v>
      </c>
      <c r="BK521" s="220">
        <f>ROUND(I521*H521,2)</f>
        <v>0</v>
      </c>
      <c r="BL521" s="20" t="s">
        <v>165</v>
      </c>
      <c r="BM521" s="219" t="s">
        <v>4129</v>
      </c>
    </row>
    <row r="522" s="2" customFormat="1">
      <c r="A522" s="41"/>
      <c r="B522" s="42"/>
      <c r="C522" s="43"/>
      <c r="D522" s="221" t="s">
        <v>167</v>
      </c>
      <c r="E522" s="43"/>
      <c r="F522" s="222" t="s">
        <v>4017</v>
      </c>
      <c r="G522" s="43"/>
      <c r="H522" s="43"/>
      <c r="I522" s="223"/>
      <c r="J522" s="43"/>
      <c r="K522" s="43"/>
      <c r="L522" s="47"/>
      <c r="M522" s="224"/>
      <c r="N522" s="225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167</v>
      </c>
      <c r="AU522" s="20" t="s">
        <v>84</v>
      </c>
    </row>
    <row r="523" s="2" customFormat="1">
      <c r="A523" s="41"/>
      <c r="B523" s="42"/>
      <c r="C523" s="43"/>
      <c r="D523" s="226" t="s">
        <v>168</v>
      </c>
      <c r="E523" s="43"/>
      <c r="F523" s="227" t="s">
        <v>4019</v>
      </c>
      <c r="G523" s="43"/>
      <c r="H523" s="43"/>
      <c r="I523" s="223"/>
      <c r="J523" s="43"/>
      <c r="K523" s="43"/>
      <c r="L523" s="47"/>
      <c r="M523" s="224"/>
      <c r="N523" s="225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168</v>
      </c>
      <c r="AU523" s="20" t="s">
        <v>84</v>
      </c>
    </row>
    <row r="524" s="2" customFormat="1" ht="16.5" customHeight="1">
      <c r="A524" s="41"/>
      <c r="B524" s="42"/>
      <c r="C524" s="208" t="s">
        <v>1597</v>
      </c>
      <c r="D524" s="208" t="s">
        <v>160</v>
      </c>
      <c r="E524" s="209" t="s">
        <v>4130</v>
      </c>
      <c r="F524" s="210" t="s">
        <v>4131</v>
      </c>
      <c r="G524" s="211" t="s">
        <v>3094</v>
      </c>
      <c r="H524" s="212">
        <v>12</v>
      </c>
      <c r="I524" s="213"/>
      <c r="J524" s="214">
        <f>ROUND(I524*H524,2)</f>
        <v>0</v>
      </c>
      <c r="K524" s="210" t="s">
        <v>164</v>
      </c>
      <c r="L524" s="47"/>
      <c r="M524" s="215" t="s">
        <v>19</v>
      </c>
      <c r="N524" s="216" t="s">
        <v>45</v>
      </c>
      <c r="O524" s="87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19" t="s">
        <v>165</v>
      </c>
      <c r="AT524" s="219" t="s">
        <v>160</v>
      </c>
      <c r="AU524" s="219" t="s">
        <v>84</v>
      </c>
      <c r="AY524" s="20" t="s">
        <v>158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82</v>
      </c>
      <c r="BK524" s="220">
        <f>ROUND(I524*H524,2)</f>
        <v>0</v>
      </c>
      <c r="BL524" s="20" t="s">
        <v>165</v>
      </c>
      <c r="BM524" s="219" t="s">
        <v>4132</v>
      </c>
    </row>
    <row r="525" s="2" customFormat="1">
      <c r="A525" s="41"/>
      <c r="B525" s="42"/>
      <c r="C525" s="43"/>
      <c r="D525" s="221" t="s">
        <v>167</v>
      </c>
      <c r="E525" s="43"/>
      <c r="F525" s="222" t="s">
        <v>4131</v>
      </c>
      <c r="G525" s="43"/>
      <c r="H525" s="43"/>
      <c r="I525" s="223"/>
      <c r="J525" s="43"/>
      <c r="K525" s="43"/>
      <c r="L525" s="47"/>
      <c r="M525" s="224"/>
      <c r="N525" s="225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167</v>
      </c>
      <c r="AU525" s="20" t="s">
        <v>84</v>
      </c>
    </row>
    <row r="526" s="2" customFormat="1">
      <c r="A526" s="41"/>
      <c r="B526" s="42"/>
      <c r="C526" s="43"/>
      <c r="D526" s="226" t="s">
        <v>168</v>
      </c>
      <c r="E526" s="43"/>
      <c r="F526" s="227" t="s">
        <v>4133</v>
      </c>
      <c r="G526" s="43"/>
      <c r="H526" s="43"/>
      <c r="I526" s="223"/>
      <c r="J526" s="43"/>
      <c r="K526" s="43"/>
      <c r="L526" s="47"/>
      <c r="M526" s="224"/>
      <c r="N526" s="225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168</v>
      </c>
      <c r="AU526" s="20" t="s">
        <v>84</v>
      </c>
    </row>
    <row r="527" s="2" customFormat="1" ht="37.8" customHeight="1">
      <c r="A527" s="41"/>
      <c r="B527" s="42"/>
      <c r="C527" s="208" t="s">
        <v>1604</v>
      </c>
      <c r="D527" s="208" t="s">
        <v>160</v>
      </c>
      <c r="E527" s="209" t="s">
        <v>4134</v>
      </c>
      <c r="F527" s="210" t="s">
        <v>3772</v>
      </c>
      <c r="G527" s="211" t="s">
        <v>3094</v>
      </c>
      <c r="H527" s="212">
        <v>1</v>
      </c>
      <c r="I527" s="213"/>
      <c r="J527" s="214">
        <f>ROUND(I527*H527,2)</f>
        <v>0</v>
      </c>
      <c r="K527" s="210" t="s">
        <v>247</v>
      </c>
      <c r="L527" s="47"/>
      <c r="M527" s="215" t="s">
        <v>19</v>
      </c>
      <c r="N527" s="216" t="s">
        <v>45</v>
      </c>
      <c r="O527" s="87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9" t="s">
        <v>165</v>
      </c>
      <c r="AT527" s="219" t="s">
        <v>160</v>
      </c>
      <c r="AU527" s="219" t="s">
        <v>84</v>
      </c>
      <c r="AY527" s="20" t="s">
        <v>158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0" t="s">
        <v>82</v>
      </c>
      <c r="BK527" s="220">
        <f>ROUND(I527*H527,2)</f>
        <v>0</v>
      </c>
      <c r="BL527" s="20" t="s">
        <v>165</v>
      </c>
      <c r="BM527" s="219" t="s">
        <v>4135</v>
      </c>
    </row>
    <row r="528" s="2" customFormat="1">
      <c r="A528" s="41"/>
      <c r="B528" s="42"/>
      <c r="C528" s="43"/>
      <c r="D528" s="221" t="s">
        <v>167</v>
      </c>
      <c r="E528" s="43"/>
      <c r="F528" s="222" t="s">
        <v>3772</v>
      </c>
      <c r="G528" s="43"/>
      <c r="H528" s="43"/>
      <c r="I528" s="223"/>
      <c r="J528" s="43"/>
      <c r="K528" s="43"/>
      <c r="L528" s="47"/>
      <c r="M528" s="224"/>
      <c r="N528" s="225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167</v>
      </c>
      <c r="AU528" s="20" t="s">
        <v>84</v>
      </c>
    </row>
    <row r="529" s="2" customFormat="1" ht="37.8" customHeight="1">
      <c r="A529" s="41"/>
      <c r="B529" s="42"/>
      <c r="C529" s="208" t="s">
        <v>1612</v>
      </c>
      <c r="D529" s="208" t="s">
        <v>160</v>
      </c>
      <c r="E529" s="209" t="s">
        <v>4136</v>
      </c>
      <c r="F529" s="210" t="s">
        <v>3775</v>
      </c>
      <c r="G529" s="211" t="s">
        <v>3094</v>
      </c>
      <c r="H529" s="212">
        <v>1</v>
      </c>
      <c r="I529" s="213"/>
      <c r="J529" s="214">
        <f>ROUND(I529*H529,2)</f>
        <v>0</v>
      </c>
      <c r="K529" s="210" t="s">
        <v>247</v>
      </c>
      <c r="L529" s="47"/>
      <c r="M529" s="215" t="s">
        <v>19</v>
      </c>
      <c r="N529" s="216" t="s">
        <v>45</v>
      </c>
      <c r="O529" s="87"/>
      <c r="P529" s="217">
        <f>O529*H529</f>
        <v>0</v>
      </c>
      <c r="Q529" s="217">
        <v>0</v>
      </c>
      <c r="R529" s="217">
        <f>Q529*H529</f>
        <v>0</v>
      </c>
      <c r="S529" s="217">
        <v>0</v>
      </c>
      <c r="T529" s="218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9" t="s">
        <v>165</v>
      </c>
      <c r="AT529" s="219" t="s">
        <v>160</v>
      </c>
      <c r="AU529" s="219" t="s">
        <v>84</v>
      </c>
      <c r="AY529" s="20" t="s">
        <v>158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20" t="s">
        <v>82</v>
      </c>
      <c r="BK529" s="220">
        <f>ROUND(I529*H529,2)</f>
        <v>0</v>
      </c>
      <c r="BL529" s="20" t="s">
        <v>165</v>
      </c>
      <c r="BM529" s="219" t="s">
        <v>4137</v>
      </c>
    </row>
    <row r="530" s="2" customFormat="1">
      <c r="A530" s="41"/>
      <c r="B530" s="42"/>
      <c r="C530" s="43"/>
      <c r="D530" s="221" t="s">
        <v>167</v>
      </c>
      <c r="E530" s="43"/>
      <c r="F530" s="222" t="s">
        <v>3775</v>
      </c>
      <c r="G530" s="43"/>
      <c r="H530" s="43"/>
      <c r="I530" s="223"/>
      <c r="J530" s="43"/>
      <c r="K530" s="43"/>
      <c r="L530" s="47"/>
      <c r="M530" s="224"/>
      <c r="N530" s="225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167</v>
      </c>
      <c r="AU530" s="20" t="s">
        <v>84</v>
      </c>
    </row>
    <row r="531" s="2" customFormat="1" ht="16.5" customHeight="1">
      <c r="A531" s="41"/>
      <c r="B531" s="42"/>
      <c r="C531" s="208" t="s">
        <v>1616</v>
      </c>
      <c r="D531" s="208" t="s">
        <v>160</v>
      </c>
      <c r="E531" s="209" t="s">
        <v>4138</v>
      </c>
      <c r="F531" s="210" t="s">
        <v>3778</v>
      </c>
      <c r="G531" s="211" t="s">
        <v>3094</v>
      </c>
      <c r="H531" s="212">
        <v>1</v>
      </c>
      <c r="I531" s="213"/>
      <c r="J531" s="214">
        <f>ROUND(I531*H531,2)</f>
        <v>0</v>
      </c>
      <c r="K531" s="210" t="s">
        <v>247</v>
      </c>
      <c r="L531" s="47"/>
      <c r="M531" s="215" t="s">
        <v>19</v>
      </c>
      <c r="N531" s="216" t="s">
        <v>45</v>
      </c>
      <c r="O531" s="87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9" t="s">
        <v>165</v>
      </c>
      <c r="AT531" s="219" t="s">
        <v>160</v>
      </c>
      <c r="AU531" s="219" t="s">
        <v>84</v>
      </c>
      <c r="AY531" s="20" t="s">
        <v>158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0" t="s">
        <v>82</v>
      </c>
      <c r="BK531" s="220">
        <f>ROUND(I531*H531,2)</f>
        <v>0</v>
      </c>
      <c r="BL531" s="20" t="s">
        <v>165</v>
      </c>
      <c r="BM531" s="219" t="s">
        <v>4139</v>
      </c>
    </row>
    <row r="532" s="2" customFormat="1">
      <c r="A532" s="41"/>
      <c r="B532" s="42"/>
      <c r="C532" s="43"/>
      <c r="D532" s="221" t="s">
        <v>167</v>
      </c>
      <c r="E532" s="43"/>
      <c r="F532" s="222" t="s">
        <v>3778</v>
      </c>
      <c r="G532" s="43"/>
      <c r="H532" s="43"/>
      <c r="I532" s="223"/>
      <c r="J532" s="43"/>
      <c r="K532" s="43"/>
      <c r="L532" s="47"/>
      <c r="M532" s="224"/>
      <c r="N532" s="225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167</v>
      </c>
      <c r="AU532" s="20" t="s">
        <v>84</v>
      </c>
    </row>
    <row r="533" s="2" customFormat="1" ht="16.5" customHeight="1">
      <c r="A533" s="41"/>
      <c r="B533" s="42"/>
      <c r="C533" s="208" t="s">
        <v>1622</v>
      </c>
      <c r="D533" s="208" t="s">
        <v>160</v>
      </c>
      <c r="E533" s="209" t="s">
        <v>4140</v>
      </c>
      <c r="F533" s="210" t="s">
        <v>3781</v>
      </c>
      <c r="G533" s="211" t="s">
        <v>3094</v>
      </c>
      <c r="H533" s="212">
        <v>1</v>
      </c>
      <c r="I533" s="213"/>
      <c r="J533" s="214">
        <f>ROUND(I533*H533,2)</f>
        <v>0</v>
      </c>
      <c r="K533" s="210" t="s">
        <v>247</v>
      </c>
      <c r="L533" s="47"/>
      <c r="M533" s="215" t="s">
        <v>19</v>
      </c>
      <c r="N533" s="216" t="s">
        <v>45</v>
      </c>
      <c r="O533" s="87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9" t="s">
        <v>165</v>
      </c>
      <c r="AT533" s="219" t="s">
        <v>160</v>
      </c>
      <c r="AU533" s="219" t="s">
        <v>84</v>
      </c>
      <c r="AY533" s="20" t="s">
        <v>158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82</v>
      </c>
      <c r="BK533" s="220">
        <f>ROUND(I533*H533,2)</f>
        <v>0</v>
      </c>
      <c r="BL533" s="20" t="s">
        <v>165</v>
      </c>
      <c r="BM533" s="219" t="s">
        <v>4141</v>
      </c>
    </row>
    <row r="534" s="2" customFormat="1">
      <c r="A534" s="41"/>
      <c r="B534" s="42"/>
      <c r="C534" s="43"/>
      <c r="D534" s="221" t="s">
        <v>167</v>
      </c>
      <c r="E534" s="43"/>
      <c r="F534" s="222" t="s">
        <v>3781</v>
      </c>
      <c r="G534" s="43"/>
      <c r="H534" s="43"/>
      <c r="I534" s="223"/>
      <c r="J534" s="43"/>
      <c r="K534" s="43"/>
      <c r="L534" s="47"/>
      <c r="M534" s="224"/>
      <c r="N534" s="225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167</v>
      </c>
      <c r="AU534" s="20" t="s">
        <v>84</v>
      </c>
    </row>
    <row r="535" s="12" customFormat="1" ht="22.8" customHeight="1">
      <c r="A535" s="12"/>
      <c r="B535" s="192"/>
      <c r="C535" s="193"/>
      <c r="D535" s="194" t="s">
        <v>73</v>
      </c>
      <c r="E535" s="206" t="s">
        <v>4142</v>
      </c>
      <c r="F535" s="206" t="s">
        <v>4143</v>
      </c>
      <c r="G535" s="193"/>
      <c r="H535" s="193"/>
      <c r="I535" s="196"/>
      <c r="J535" s="207">
        <f>BK535</f>
        <v>0</v>
      </c>
      <c r="K535" s="193"/>
      <c r="L535" s="198"/>
      <c r="M535" s="199"/>
      <c r="N535" s="200"/>
      <c r="O535" s="200"/>
      <c r="P535" s="201">
        <f>SUM(P536:P591)</f>
        <v>0</v>
      </c>
      <c r="Q535" s="200"/>
      <c r="R535" s="201">
        <f>SUM(R536:R591)</f>
        <v>0</v>
      </c>
      <c r="S535" s="200"/>
      <c r="T535" s="202">
        <f>SUM(T536:T591)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3" t="s">
        <v>84</v>
      </c>
      <c r="AT535" s="204" t="s">
        <v>73</v>
      </c>
      <c r="AU535" s="204" t="s">
        <v>82</v>
      </c>
      <c r="AY535" s="203" t="s">
        <v>158</v>
      </c>
      <c r="BK535" s="205">
        <f>SUM(BK536:BK591)</f>
        <v>0</v>
      </c>
    </row>
    <row r="536" s="2" customFormat="1" ht="16.5" customHeight="1">
      <c r="A536" s="41"/>
      <c r="B536" s="42"/>
      <c r="C536" s="208" t="s">
        <v>1626</v>
      </c>
      <c r="D536" s="208" t="s">
        <v>160</v>
      </c>
      <c r="E536" s="209" t="s">
        <v>4144</v>
      </c>
      <c r="F536" s="210" t="s">
        <v>4145</v>
      </c>
      <c r="G536" s="211" t="s">
        <v>3094</v>
      </c>
      <c r="H536" s="212">
        <v>1</v>
      </c>
      <c r="I536" s="213"/>
      <c r="J536" s="214">
        <f>ROUND(I536*H536,2)</f>
        <v>0</v>
      </c>
      <c r="K536" s="210" t="s">
        <v>164</v>
      </c>
      <c r="L536" s="47"/>
      <c r="M536" s="215" t="s">
        <v>19</v>
      </c>
      <c r="N536" s="216" t="s">
        <v>45</v>
      </c>
      <c r="O536" s="87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9" t="s">
        <v>165</v>
      </c>
      <c r="AT536" s="219" t="s">
        <v>160</v>
      </c>
      <c r="AU536" s="219" t="s">
        <v>84</v>
      </c>
      <c r="AY536" s="20" t="s">
        <v>158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82</v>
      </c>
      <c r="BK536" s="220">
        <f>ROUND(I536*H536,2)</f>
        <v>0</v>
      </c>
      <c r="BL536" s="20" t="s">
        <v>165</v>
      </c>
      <c r="BM536" s="219" t="s">
        <v>4146</v>
      </c>
    </row>
    <row r="537" s="2" customFormat="1">
      <c r="A537" s="41"/>
      <c r="B537" s="42"/>
      <c r="C537" s="43"/>
      <c r="D537" s="221" t="s">
        <v>167</v>
      </c>
      <c r="E537" s="43"/>
      <c r="F537" s="222" t="s">
        <v>4145</v>
      </c>
      <c r="G537" s="43"/>
      <c r="H537" s="43"/>
      <c r="I537" s="223"/>
      <c r="J537" s="43"/>
      <c r="K537" s="43"/>
      <c r="L537" s="47"/>
      <c r="M537" s="224"/>
      <c r="N537" s="225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167</v>
      </c>
      <c r="AU537" s="20" t="s">
        <v>84</v>
      </c>
    </row>
    <row r="538" s="2" customFormat="1">
      <c r="A538" s="41"/>
      <c r="B538" s="42"/>
      <c r="C538" s="43"/>
      <c r="D538" s="226" t="s">
        <v>168</v>
      </c>
      <c r="E538" s="43"/>
      <c r="F538" s="227" t="s">
        <v>4147</v>
      </c>
      <c r="G538" s="43"/>
      <c r="H538" s="43"/>
      <c r="I538" s="223"/>
      <c r="J538" s="43"/>
      <c r="K538" s="43"/>
      <c r="L538" s="47"/>
      <c r="M538" s="224"/>
      <c r="N538" s="225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168</v>
      </c>
      <c r="AU538" s="20" t="s">
        <v>84</v>
      </c>
    </row>
    <row r="539" s="2" customFormat="1" ht="16.5" customHeight="1">
      <c r="A539" s="41"/>
      <c r="B539" s="42"/>
      <c r="C539" s="208" t="s">
        <v>1632</v>
      </c>
      <c r="D539" s="208" t="s">
        <v>160</v>
      </c>
      <c r="E539" s="209" t="s">
        <v>4148</v>
      </c>
      <c r="F539" s="210" t="s">
        <v>4149</v>
      </c>
      <c r="G539" s="211" t="s">
        <v>3094</v>
      </c>
      <c r="H539" s="212">
        <v>1</v>
      </c>
      <c r="I539" s="213"/>
      <c r="J539" s="214">
        <f>ROUND(I539*H539,2)</f>
        <v>0</v>
      </c>
      <c r="K539" s="210" t="s">
        <v>164</v>
      </c>
      <c r="L539" s="47"/>
      <c r="M539" s="215" t="s">
        <v>19</v>
      </c>
      <c r="N539" s="216" t="s">
        <v>45</v>
      </c>
      <c r="O539" s="87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9" t="s">
        <v>165</v>
      </c>
      <c r="AT539" s="219" t="s">
        <v>160</v>
      </c>
      <c r="AU539" s="219" t="s">
        <v>84</v>
      </c>
      <c r="AY539" s="20" t="s">
        <v>158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82</v>
      </c>
      <c r="BK539" s="220">
        <f>ROUND(I539*H539,2)</f>
        <v>0</v>
      </c>
      <c r="BL539" s="20" t="s">
        <v>165</v>
      </c>
      <c r="BM539" s="219" t="s">
        <v>4150</v>
      </c>
    </row>
    <row r="540" s="2" customFormat="1">
      <c r="A540" s="41"/>
      <c r="B540" s="42"/>
      <c r="C540" s="43"/>
      <c r="D540" s="221" t="s">
        <v>167</v>
      </c>
      <c r="E540" s="43"/>
      <c r="F540" s="222" t="s">
        <v>4149</v>
      </c>
      <c r="G540" s="43"/>
      <c r="H540" s="43"/>
      <c r="I540" s="223"/>
      <c r="J540" s="43"/>
      <c r="K540" s="43"/>
      <c r="L540" s="47"/>
      <c r="M540" s="224"/>
      <c r="N540" s="225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167</v>
      </c>
      <c r="AU540" s="20" t="s">
        <v>84</v>
      </c>
    </row>
    <row r="541" s="2" customFormat="1">
      <c r="A541" s="41"/>
      <c r="B541" s="42"/>
      <c r="C541" s="43"/>
      <c r="D541" s="226" t="s">
        <v>168</v>
      </c>
      <c r="E541" s="43"/>
      <c r="F541" s="227" t="s">
        <v>4151</v>
      </c>
      <c r="G541" s="43"/>
      <c r="H541" s="43"/>
      <c r="I541" s="223"/>
      <c r="J541" s="43"/>
      <c r="K541" s="43"/>
      <c r="L541" s="47"/>
      <c r="M541" s="224"/>
      <c r="N541" s="225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168</v>
      </c>
      <c r="AU541" s="20" t="s">
        <v>84</v>
      </c>
    </row>
    <row r="542" s="2" customFormat="1" ht="16.5" customHeight="1">
      <c r="A542" s="41"/>
      <c r="B542" s="42"/>
      <c r="C542" s="208" t="s">
        <v>1636</v>
      </c>
      <c r="D542" s="208" t="s">
        <v>160</v>
      </c>
      <c r="E542" s="209" t="s">
        <v>4152</v>
      </c>
      <c r="F542" s="210" t="s">
        <v>4153</v>
      </c>
      <c r="G542" s="211" t="s">
        <v>3094</v>
      </c>
      <c r="H542" s="212">
        <v>1</v>
      </c>
      <c r="I542" s="213"/>
      <c r="J542" s="214">
        <f>ROUND(I542*H542,2)</f>
        <v>0</v>
      </c>
      <c r="K542" s="210" t="s">
        <v>164</v>
      </c>
      <c r="L542" s="47"/>
      <c r="M542" s="215" t="s">
        <v>19</v>
      </c>
      <c r="N542" s="216" t="s">
        <v>45</v>
      </c>
      <c r="O542" s="87"/>
      <c r="P542" s="217">
        <f>O542*H542</f>
        <v>0</v>
      </c>
      <c r="Q542" s="217">
        <v>0</v>
      </c>
      <c r="R542" s="217">
        <f>Q542*H542</f>
        <v>0</v>
      </c>
      <c r="S542" s="217">
        <v>0</v>
      </c>
      <c r="T542" s="218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9" t="s">
        <v>165</v>
      </c>
      <c r="AT542" s="219" t="s">
        <v>160</v>
      </c>
      <c r="AU542" s="219" t="s">
        <v>84</v>
      </c>
      <c r="AY542" s="20" t="s">
        <v>158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82</v>
      </c>
      <c r="BK542" s="220">
        <f>ROUND(I542*H542,2)</f>
        <v>0</v>
      </c>
      <c r="BL542" s="20" t="s">
        <v>165</v>
      </c>
      <c r="BM542" s="219" t="s">
        <v>4154</v>
      </c>
    </row>
    <row r="543" s="2" customFormat="1">
      <c r="A543" s="41"/>
      <c r="B543" s="42"/>
      <c r="C543" s="43"/>
      <c r="D543" s="221" t="s">
        <v>167</v>
      </c>
      <c r="E543" s="43"/>
      <c r="F543" s="222" t="s">
        <v>4153</v>
      </c>
      <c r="G543" s="43"/>
      <c r="H543" s="43"/>
      <c r="I543" s="223"/>
      <c r="J543" s="43"/>
      <c r="K543" s="43"/>
      <c r="L543" s="47"/>
      <c r="M543" s="224"/>
      <c r="N543" s="225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167</v>
      </c>
      <c r="AU543" s="20" t="s">
        <v>84</v>
      </c>
    </row>
    <row r="544" s="2" customFormat="1">
      <c r="A544" s="41"/>
      <c r="B544" s="42"/>
      <c r="C544" s="43"/>
      <c r="D544" s="226" t="s">
        <v>168</v>
      </c>
      <c r="E544" s="43"/>
      <c r="F544" s="227" t="s">
        <v>4155</v>
      </c>
      <c r="G544" s="43"/>
      <c r="H544" s="43"/>
      <c r="I544" s="223"/>
      <c r="J544" s="43"/>
      <c r="K544" s="43"/>
      <c r="L544" s="47"/>
      <c r="M544" s="224"/>
      <c r="N544" s="225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168</v>
      </c>
      <c r="AU544" s="20" t="s">
        <v>84</v>
      </c>
    </row>
    <row r="545" s="2" customFormat="1" ht="16.5" customHeight="1">
      <c r="A545" s="41"/>
      <c r="B545" s="42"/>
      <c r="C545" s="208" t="s">
        <v>1641</v>
      </c>
      <c r="D545" s="208" t="s">
        <v>160</v>
      </c>
      <c r="E545" s="209" t="s">
        <v>4156</v>
      </c>
      <c r="F545" s="210" t="s">
        <v>4157</v>
      </c>
      <c r="G545" s="211" t="s">
        <v>3094</v>
      </c>
      <c r="H545" s="212">
        <v>2</v>
      </c>
      <c r="I545" s="213"/>
      <c r="J545" s="214">
        <f>ROUND(I545*H545,2)</f>
        <v>0</v>
      </c>
      <c r="K545" s="210" t="s">
        <v>164</v>
      </c>
      <c r="L545" s="47"/>
      <c r="M545" s="215" t="s">
        <v>19</v>
      </c>
      <c r="N545" s="216" t="s">
        <v>45</v>
      </c>
      <c r="O545" s="87"/>
      <c r="P545" s="217">
        <f>O545*H545</f>
        <v>0</v>
      </c>
      <c r="Q545" s="217">
        <v>0</v>
      </c>
      <c r="R545" s="217">
        <f>Q545*H545</f>
        <v>0</v>
      </c>
      <c r="S545" s="217">
        <v>0</v>
      </c>
      <c r="T545" s="218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9" t="s">
        <v>165</v>
      </c>
      <c r="AT545" s="219" t="s">
        <v>160</v>
      </c>
      <c r="AU545" s="219" t="s">
        <v>84</v>
      </c>
      <c r="AY545" s="20" t="s">
        <v>158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0" t="s">
        <v>82</v>
      </c>
      <c r="BK545" s="220">
        <f>ROUND(I545*H545,2)</f>
        <v>0</v>
      </c>
      <c r="BL545" s="20" t="s">
        <v>165</v>
      </c>
      <c r="BM545" s="219" t="s">
        <v>4158</v>
      </c>
    </row>
    <row r="546" s="2" customFormat="1">
      <c r="A546" s="41"/>
      <c r="B546" s="42"/>
      <c r="C546" s="43"/>
      <c r="D546" s="221" t="s">
        <v>167</v>
      </c>
      <c r="E546" s="43"/>
      <c r="F546" s="222" t="s">
        <v>4157</v>
      </c>
      <c r="G546" s="43"/>
      <c r="H546" s="43"/>
      <c r="I546" s="223"/>
      <c r="J546" s="43"/>
      <c r="K546" s="43"/>
      <c r="L546" s="47"/>
      <c r="M546" s="224"/>
      <c r="N546" s="225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167</v>
      </c>
      <c r="AU546" s="20" t="s">
        <v>84</v>
      </c>
    </row>
    <row r="547" s="2" customFormat="1">
      <c r="A547" s="41"/>
      <c r="B547" s="42"/>
      <c r="C547" s="43"/>
      <c r="D547" s="226" t="s">
        <v>168</v>
      </c>
      <c r="E547" s="43"/>
      <c r="F547" s="227" t="s">
        <v>4159</v>
      </c>
      <c r="G547" s="43"/>
      <c r="H547" s="43"/>
      <c r="I547" s="223"/>
      <c r="J547" s="43"/>
      <c r="K547" s="43"/>
      <c r="L547" s="47"/>
      <c r="M547" s="224"/>
      <c r="N547" s="225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168</v>
      </c>
      <c r="AU547" s="20" t="s">
        <v>84</v>
      </c>
    </row>
    <row r="548" s="2" customFormat="1" ht="37.8" customHeight="1">
      <c r="A548" s="41"/>
      <c r="B548" s="42"/>
      <c r="C548" s="272" t="s">
        <v>1646</v>
      </c>
      <c r="D548" s="272" t="s">
        <v>244</v>
      </c>
      <c r="E548" s="273" t="s">
        <v>4160</v>
      </c>
      <c r="F548" s="274" t="s">
        <v>4161</v>
      </c>
      <c r="G548" s="275" t="s">
        <v>3094</v>
      </c>
      <c r="H548" s="276">
        <v>1</v>
      </c>
      <c r="I548" s="277"/>
      <c r="J548" s="278">
        <f>ROUND(I548*H548,2)</f>
        <v>0</v>
      </c>
      <c r="K548" s="274" t="s">
        <v>247</v>
      </c>
      <c r="L548" s="279"/>
      <c r="M548" s="280" t="s">
        <v>19</v>
      </c>
      <c r="N548" s="281" t="s">
        <v>45</v>
      </c>
      <c r="O548" s="87"/>
      <c r="P548" s="217">
        <f>O548*H548</f>
        <v>0</v>
      </c>
      <c r="Q548" s="217">
        <v>0</v>
      </c>
      <c r="R548" s="217">
        <f>Q548*H548</f>
        <v>0</v>
      </c>
      <c r="S548" s="217">
        <v>0</v>
      </c>
      <c r="T548" s="218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9" t="s">
        <v>228</v>
      </c>
      <c r="AT548" s="219" t="s">
        <v>244</v>
      </c>
      <c r="AU548" s="219" t="s">
        <v>84</v>
      </c>
      <c r="AY548" s="20" t="s">
        <v>158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82</v>
      </c>
      <c r="BK548" s="220">
        <f>ROUND(I548*H548,2)</f>
        <v>0</v>
      </c>
      <c r="BL548" s="20" t="s">
        <v>165</v>
      </c>
      <c r="BM548" s="219" t="s">
        <v>4162</v>
      </c>
    </row>
    <row r="549" s="2" customFormat="1">
      <c r="A549" s="41"/>
      <c r="B549" s="42"/>
      <c r="C549" s="43"/>
      <c r="D549" s="221" t="s">
        <v>167</v>
      </c>
      <c r="E549" s="43"/>
      <c r="F549" s="222" t="s">
        <v>4163</v>
      </c>
      <c r="G549" s="43"/>
      <c r="H549" s="43"/>
      <c r="I549" s="223"/>
      <c r="J549" s="43"/>
      <c r="K549" s="43"/>
      <c r="L549" s="47"/>
      <c r="M549" s="224"/>
      <c r="N549" s="225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167</v>
      </c>
      <c r="AU549" s="20" t="s">
        <v>84</v>
      </c>
    </row>
    <row r="550" s="2" customFormat="1" ht="16.5" customHeight="1">
      <c r="A550" s="41"/>
      <c r="B550" s="42"/>
      <c r="C550" s="208" t="s">
        <v>1651</v>
      </c>
      <c r="D550" s="208" t="s">
        <v>160</v>
      </c>
      <c r="E550" s="209" t="s">
        <v>3622</v>
      </c>
      <c r="F550" s="210" t="s">
        <v>3623</v>
      </c>
      <c r="G550" s="211" t="s">
        <v>3094</v>
      </c>
      <c r="H550" s="212">
        <v>1</v>
      </c>
      <c r="I550" s="213"/>
      <c r="J550" s="214">
        <f>ROUND(I550*H550,2)</f>
        <v>0</v>
      </c>
      <c r="K550" s="210" t="s">
        <v>164</v>
      </c>
      <c r="L550" s="47"/>
      <c r="M550" s="215" t="s">
        <v>19</v>
      </c>
      <c r="N550" s="216" t="s">
        <v>45</v>
      </c>
      <c r="O550" s="87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9" t="s">
        <v>165</v>
      </c>
      <c r="AT550" s="219" t="s">
        <v>160</v>
      </c>
      <c r="AU550" s="219" t="s">
        <v>84</v>
      </c>
      <c r="AY550" s="20" t="s">
        <v>158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82</v>
      </c>
      <c r="BK550" s="220">
        <f>ROUND(I550*H550,2)</f>
        <v>0</v>
      </c>
      <c r="BL550" s="20" t="s">
        <v>165</v>
      </c>
      <c r="BM550" s="219" t="s">
        <v>4164</v>
      </c>
    </row>
    <row r="551" s="2" customFormat="1">
      <c r="A551" s="41"/>
      <c r="B551" s="42"/>
      <c r="C551" s="43"/>
      <c r="D551" s="221" t="s">
        <v>167</v>
      </c>
      <c r="E551" s="43"/>
      <c r="F551" s="222" t="s">
        <v>3623</v>
      </c>
      <c r="G551" s="43"/>
      <c r="H551" s="43"/>
      <c r="I551" s="223"/>
      <c r="J551" s="43"/>
      <c r="K551" s="43"/>
      <c r="L551" s="47"/>
      <c r="M551" s="224"/>
      <c r="N551" s="225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167</v>
      </c>
      <c r="AU551" s="20" t="s">
        <v>84</v>
      </c>
    </row>
    <row r="552" s="2" customFormat="1">
      <c r="A552" s="41"/>
      <c r="B552" s="42"/>
      <c r="C552" s="43"/>
      <c r="D552" s="226" t="s">
        <v>168</v>
      </c>
      <c r="E552" s="43"/>
      <c r="F552" s="227" t="s">
        <v>3625</v>
      </c>
      <c r="G552" s="43"/>
      <c r="H552" s="43"/>
      <c r="I552" s="223"/>
      <c r="J552" s="43"/>
      <c r="K552" s="43"/>
      <c r="L552" s="47"/>
      <c r="M552" s="224"/>
      <c r="N552" s="225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168</v>
      </c>
      <c r="AU552" s="20" t="s">
        <v>84</v>
      </c>
    </row>
    <row r="553" s="2" customFormat="1" ht="24.15" customHeight="1">
      <c r="A553" s="41"/>
      <c r="B553" s="42"/>
      <c r="C553" s="272" t="s">
        <v>1657</v>
      </c>
      <c r="D553" s="272" t="s">
        <v>244</v>
      </c>
      <c r="E553" s="273" t="s">
        <v>4165</v>
      </c>
      <c r="F553" s="274" t="s">
        <v>3627</v>
      </c>
      <c r="G553" s="275" t="s">
        <v>3094</v>
      </c>
      <c r="H553" s="276">
        <v>1</v>
      </c>
      <c r="I553" s="277"/>
      <c r="J553" s="278">
        <f>ROUND(I553*H553,2)</f>
        <v>0</v>
      </c>
      <c r="K553" s="274" t="s">
        <v>247</v>
      </c>
      <c r="L553" s="279"/>
      <c r="M553" s="280" t="s">
        <v>19</v>
      </c>
      <c r="N553" s="281" t="s">
        <v>45</v>
      </c>
      <c r="O553" s="87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9" t="s">
        <v>228</v>
      </c>
      <c r="AT553" s="219" t="s">
        <v>244</v>
      </c>
      <c r="AU553" s="219" t="s">
        <v>84</v>
      </c>
      <c r="AY553" s="20" t="s">
        <v>158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82</v>
      </c>
      <c r="BK553" s="220">
        <f>ROUND(I553*H553,2)</f>
        <v>0</v>
      </c>
      <c r="BL553" s="20" t="s">
        <v>165</v>
      </c>
      <c r="BM553" s="219" t="s">
        <v>4166</v>
      </c>
    </row>
    <row r="554" s="2" customFormat="1">
      <c r="A554" s="41"/>
      <c r="B554" s="42"/>
      <c r="C554" s="43"/>
      <c r="D554" s="221" t="s">
        <v>167</v>
      </c>
      <c r="E554" s="43"/>
      <c r="F554" s="222" t="s">
        <v>3627</v>
      </c>
      <c r="G554" s="43"/>
      <c r="H554" s="43"/>
      <c r="I554" s="223"/>
      <c r="J554" s="43"/>
      <c r="K554" s="43"/>
      <c r="L554" s="47"/>
      <c r="M554" s="224"/>
      <c r="N554" s="225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167</v>
      </c>
      <c r="AU554" s="20" t="s">
        <v>84</v>
      </c>
    </row>
    <row r="555" s="2" customFormat="1" ht="16.5" customHeight="1">
      <c r="A555" s="41"/>
      <c r="B555" s="42"/>
      <c r="C555" s="272" t="s">
        <v>1661</v>
      </c>
      <c r="D555" s="272" t="s">
        <v>244</v>
      </c>
      <c r="E555" s="273" t="s">
        <v>4167</v>
      </c>
      <c r="F555" s="274" t="s">
        <v>3630</v>
      </c>
      <c r="G555" s="275" t="s">
        <v>3094</v>
      </c>
      <c r="H555" s="276">
        <v>1</v>
      </c>
      <c r="I555" s="277"/>
      <c r="J555" s="278">
        <f>ROUND(I555*H555,2)</f>
        <v>0</v>
      </c>
      <c r="K555" s="274" t="s">
        <v>247</v>
      </c>
      <c r="L555" s="279"/>
      <c r="M555" s="280" t="s">
        <v>19</v>
      </c>
      <c r="N555" s="281" t="s">
        <v>45</v>
      </c>
      <c r="O555" s="87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9" t="s">
        <v>228</v>
      </c>
      <c r="AT555" s="219" t="s">
        <v>244</v>
      </c>
      <c r="AU555" s="219" t="s">
        <v>84</v>
      </c>
      <c r="AY555" s="20" t="s">
        <v>158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82</v>
      </c>
      <c r="BK555" s="220">
        <f>ROUND(I555*H555,2)</f>
        <v>0</v>
      </c>
      <c r="BL555" s="20" t="s">
        <v>165</v>
      </c>
      <c r="BM555" s="219" t="s">
        <v>4168</v>
      </c>
    </row>
    <row r="556" s="2" customFormat="1">
      <c r="A556" s="41"/>
      <c r="B556" s="42"/>
      <c r="C556" s="43"/>
      <c r="D556" s="221" t="s">
        <v>167</v>
      </c>
      <c r="E556" s="43"/>
      <c r="F556" s="222" t="s">
        <v>3630</v>
      </c>
      <c r="G556" s="43"/>
      <c r="H556" s="43"/>
      <c r="I556" s="223"/>
      <c r="J556" s="43"/>
      <c r="K556" s="43"/>
      <c r="L556" s="47"/>
      <c r="M556" s="224"/>
      <c r="N556" s="225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167</v>
      </c>
      <c r="AU556" s="20" t="s">
        <v>84</v>
      </c>
    </row>
    <row r="557" s="2" customFormat="1" ht="16.5" customHeight="1">
      <c r="A557" s="41"/>
      <c r="B557" s="42"/>
      <c r="C557" s="272" t="s">
        <v>1666</v>
      </c>
      <c r="D557" s="272" t="s">
        <v>244</v>
      </c>
      <c r="E557" s="273" t="s">
        <v>4169</v>
      </c>
      <c r="F557" s="274" t="s">
        <v>3633</v>
      </c>
      <c r="G557" s="275" t="s">
        <v>3094</v>
      </c>
      <c r="H557" s="276">
        <v>1</v>
      </c>
      <c r="I557" s="277"/>
      <c r="J557" s="278">
        <f>ROUND(I557*H557,2)</f>
        <v>0</v>
      </c>
      <c r="K557" s="274" t="s">
        <v>247</v>
      </c>
      <c r="L557" s="279"/>
      <c r="M557" s="280" t="s">
        <v>19</v>
      </c>
      <c r="N557" s="281" t="s">
        <v>45</v>
      </c>
      <c r="O557" s="87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9" t="s">
        <v>228</v>
      </c>
      <c r="AT557" s="219" t="s">
        <v>244</v>
      </c>
      <c r="AU557" s="219" t="s">
        <v>84</v>
      </c>
      <c r="AY557" s="20" t="s">
        <v>158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82</v>
      </c>
      <c r="BK557" s="220">
        <f>ROUND(I557*H557,2)</f>
        <v>0</v>
      </c>
      <c r="BL557" s="20" t="s">
        <v>165</v>
      </c>
      <c r="BM557" s="219" t="s">
        <v>4170</v>
      </c>
    </row>
    <row r="558" s="2" customFormat="1">
      <c r="A558" s="41"/>
      <c r="B558" s="42"/>
      <c r="C558" s="43"/>
      <c r="D558" s="221" t="s">
        <v>167</v>
      </c>
      <c r="E558" s="43"/>
      <c r="F558" s="222" t="s">
        <v>3633</v>
      </c>
      <c r="G558" s="43"/>
      <c r="H558" s="43"/>
      <c r="I558" s="223"/>
      <c r="J558" s="43"/>
      <c r="K558" s="43"/>
      <c r="L558" s="47"/>
      <c r="M558" s="224"/>
      <c r="N558" s="225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167</v>
      </c>
      <c r="AU558" s="20" t="s">
        <v>84</v>
      </c>
    </row>
    <row r="559" s="2" customFormat="1" ht="16.5" customHeight="1">
      <c r="A559" s="41"/>
      <c r="B559" s="42"/>
      <c r="C559" s="272" t="s">
        <v>1671</v>
      </c>
      <c r="D559" s="272" t="s">
        <v>244</v>
      </c>
      <c r="E559" s="273" t="s">
        <v>4171</v>
      </c>
      <c r="F559" s="274" t="s">
        <v>3636</v>
      </c>
      <c r="G559" s="275" t="s">
        <v>3094</v>
      </c>
      <c r="H559" s="276">
        <v>1</v>
      </c>
      <c r="I559" s="277"/>
      <c r="J559" s="278">
        <f>ROUND(I559*H559,2)</f>
        <v>0</v>
      </c>
      <c r="K559" s="274" t="s">
        <v>247</v>
      </c>
      <c r="L559" s="279"/>
      <c r="M559" s="280" t="s">
        <v>19</v>
      </c>
      <c r="N559" s="281" t="s">
        <v>45</v>
      </c>
      <c r="O559" s="87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9" t="s">
        <v>228</v>
      </c>
      <c r="AT559" s="219" t="s">
        <v>244</v>
      </c>
      <c r="AU559" s="219" t="s">
        <v>84</v>
      </c>
      <c r="AY559" s="20" t="s">
        <v>158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82</v>
      </c>
      <c r="BK559" s="220">
        <f>ROUND(I559*H559,2)</f>
        <v>0</v>
      </c>
      <c r="BL559" s="20" t="s">
        <v>165</v>
      </c>
      <c r="BM559" s="219" t="s">
        <v>4172</v>
      </c>
    </row>
    <row r="560" s="2" customFormat="1">
      <c r="A560" s="41"/>
      <c r="B560" s="42"/>
      <c r="C560" s="43"/>
      <c r="D560" s="221" t="s">
        <v>167</v>
      </c>
      <c r="E560" s="43"/>
      <c r="F560" s="222" t="s">
        <v>3636</v>
      </c>
      <c r="G560" s="43"/>
      <c r="H560" s="43"/>
      <c r="I560" s="223"/>
      <c r="J560" s="43"/>
      <c r="K560" s="43"/>
      <c r="L560" s="47"/>
      <c r="M560" s="224"/>
      <c r="N560" s="225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167</v>
      </c>
      <c r="AU560" s="20" t="s">
        <v>84</v>
      </c>
    </row>
    <row r="561" s="2" customFormat="1" ht="16.5" customHeight="1">
      <c r="A561" s="41"/>
      <c r="B561" s="42"/>
      <c r="C561" s="208" t="s">
        <v>1676</v>
      </c>
      <c r="D561" s="208" t="s">
        <v>160</v>
      </c>
      <c r="E561" s="209" t="s">
        <v>4173</v>
      </c>
      <c r="F561" s="210" t="s">
        <v>4174</v>
      </c>
      <c r="G561" s="211" t="s">
        <v>3094</v>
      </c>
      <c r="H561" s="212">
        <v>1</v>
      </c>
      <c r="I561" s="213"/>
      <c r="J561" s="214">
        <f>ROUND(I561*H561,2)</f>
        <v>0</v>
      </c>
      <c r="K561" s="210" t="s">
        <v>247</v>
      </c>
      <c r="L561" s="47"/>
      <c r="M561" s="215" t="s">
        <v>19</v>
      </c>
      <c r="N561" s="216" t="s">
        <v>45</v>
      </c>
      <c r="O561" s="87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9" t="s">
        <v>165</v>
      </c>
      <c r="AT561" s="219" t="s">
        <v>160</v>
      </c>
      <c r="AU561" s="219" t="s">
        <v>84</v>
      </c>
      <c r="AY561" s="20" t="s">
        <v>158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82</v>
      </c>
      <c r="BK561" s="220">
        <f>ROUND(I561*H561,2)</f>
        <v>0</v>
      </c>
      <c r="BL561" s="20" t="s">
        <v>165</v>
      </c>
      <c r="BM561" s="219" t="s">
        <v>4175</v>
      </c>
    </row>
    <row r="562" s="2" customFormat="1">
      <c r="A562" s="41"/>
      <c r="B562" s="42"/>
      <c r="C562" s="43"/>
      <c r="D562" s="221" t="s">
        <v>167</v>
      </c>
      <c r="E562" s="43"/>
      <c r="F562" s="222" t="s">
        <v>4174</v>
      </c>
      <c r="G562" s="43"/>
      <c r="H562" s="43"/>
      <c r="I562" s="223"/>
      <c r="J562" s="43"/>
      <c r="K562" s="43"/>
      <c r="L562" s="47"/>
      <c r="M562" s="224"/>
      <c r="N562" s="225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167</v>
      </c>
      <c r="AU562" s="20" t="s">
        <v>84</v>
      </c>
    </row>
    <row r="563" s="2" customFormat="1" ht="16.5" customHeight="1">
      <c r="A563" s="41"/>
      <c r="B563" s="42"/>
      <c r="C563" s="272" t="s">
        <v>1685</v>
      </c>
      <c r="D563" s="272" t="s">
        <v>244</v>
      </c>
      <c r="E563" s="273" t="s">
        <v>4176</v>
      </c>
      <c r="F563" s="274" t="s">
        <v>4177</v>
      </c>
      <c r="G563" s="275" t="s">
        <v>3094</v>
      </c>
      <c r="H563" s="276">
        <v>1</v>
      </c>
      <c r="I563" s="277"/>
      <c r="J563" s="278">
        <f>ROUND(I563*H563,2)</f>
        <v>0</v>
      </c>
      <c r="K563" s="274" t="s">
        <v>247</v>
      </c>
      <c r="L563" s="279"/>
      <c r="M563" s="280" t="s">
        <v>19</v>
      </c>
      <c r="N563" s="281" t="s">
        <v>45</v>
      </c>
      <c r="O563" s="87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9" t="s">
        <v>228</v>
      </c>
      <c r="AT563" s="219" t="s">
        <v>244</v>
      </c>
      <c r="AU563" s="219" t="s">
        <v>84</v>
      </c>
      <c r="AY563" s="20" t="s">
        <v>158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82</v>
      </c>
      <c r="BK563" s="220">
        <f>ROUND(I563*H563,2)</f>
        <v>0</v>
      </c>
      <c r="BL563" s="20" t="s">
        <v>165</v>
      </c>
      <c r="BM563" s="219" t="s">
        <v>4178</v>
      </c>
    </row>
    <row r="564" s="2" customFormat="1">
      <c r="A564" s="41"/>
      <c r="B564" s="42"/>
      <c r="C564" s="43"/>
      <c r="D564" s="221" t="s">
        <v>167</v>
      </c>
      <c r="E564" s="43"/>
      <c r="F564" s="222" t="s">
        <v>4177</v>
      </c>
      <c r="G564" s="43"/>
      <c r="H564" s="43"/>
      <c r="I564" s="223"/>
      <c r="J564" s="43"/>
      <c r="K564" s="43"/>
      <c r="L564" s="47"/>
      <c r="M564" s="224"/>
      <c r="N564" s="225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167</v>
      </c>
      <c r="AU564" s="20" t="s">
        <v>84</v>
      </c>
    </row>
    <row r="565" s="2" customFormat="1" ht="16.5" customHeight="1">
      <c r="A565" s="41"/>
      <c r="B565" s="42"/>
      <c r="C565" s="208" t="s">
        <v>1689</v>
      </c>
      <c r="D565" s="208" t="s">
        <v>160</v>
      </c>
      <c r="E565" s="209" t="s">
        <v>3695</v>
      </c>
      <c r="F565" s="210" t="s">
        <v>3696</v>
      </c>
      <c r="G565" s="211" t="s">
        <v>316</v>
      </c>
      <c r="H565" s="212">
        <v>125</v>
      </c>
      <c r="I565" s="213"/>
      <c r="J565" s="214">
        <f>ROUND(I565*H565,2)</f>
        <v>0</v>
      </c>
      <c r="K565" s="210" t="s">
        <v>164</v>
      </c>
      <c r="L565" s="47"/>
      <c r="M565" s="215" t="s">
        <v>19</v>
      </c>
      <c r="N565" s="216" t="s">
        <v>45</v>
      </c>
      <c r="O565" s="87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9" t="s">
        <v>165</v>
      </c>
      <c r="AT565" s="219" t="s">
        <v>160</v>
      </c>
      <c r="AU565" s="219" t="s">
        <v>84</v>
      </c>
      <c r="AY565" s="20" t="s">
        <v>158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82</v>
      </c>
      <c r="BK565" s="220">
        <f>ROUND(I565*H565,2)</f>
        <v>0</v>
      </c>
      <c r="BL565" s="20" t="s">
        <v>165</v>
      </c>
      <c r="BM565" s="219" t="s">
        <v>4179</v>
      </c>
    </row>
    <row r="566" s="2" customFormat="1">
      <c r="A566" s="41"/>
      <c r="B566" s="42"/>
      <c r="C566" s="43"/>
      <c r="D566" s="221" t="s">
        <v>167</v>
      </c>
      <c r="E566" s="43"/>
      <c r="F566" s="222" t="s">
        <v>3696</v>
      </c>
      <c r="G566" s="43"/>
      <c r="H566" s="43"/>
      <c r="I566" s="223"/>
      <c r="J566" s="43"/>
      <c r="K566" s="43"/>
      <c r="L566" s="47"/>
      <c r="M566" s="224"/>
      <c r="N566" s="225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167</v>
      </c>
      <c r="AU566" s="20" t="s">
        <v>84</v>
      </c>
    </row>
    <row r="567" s="2" customFormat="1">
      <c r="A567" s="41"/>
      <c r="B567" s="42"/>
      <c r="C567" s="43"/>
      <c r="D567" s="226" t="s">
        <v>168</v>
      </c>
      <c r="E567" s="43"/>
      <c r="F567" s="227" t="s">
        <v>3698</v>
      </c>
      <c r="G567" s="43"/>
      <c r="H567" s="43"/>
      <c r="I567" s="223"/>
      <c r="J567" s="43"/>
      <c r="K567" s="43"/>
      <c r="L567" s="47"/>
      <c r="M567" s="224"/>
      <c r="N567" s="225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168</v>
      </c>
      <c r="AU567" s="20" t="s">
        <v>84</v>
      </c>
    </row>
    <row r="568" s="2" customFormat="1" ht="16.5" customHeight="1">
      <c r="A568" s="41"/>
      <c r="B568" s="42"/>
      <c r="C568" s="272" t="s">
        <v>1694</v>
      </c>
      <c r="D568" s="272" t="s">
        <v>244</v>
      </c>
      <c r="E568" s="273" t="s">
        <v>4180</v>
      </c>
      <c r="F568" s="274" t="s">
        <v>4181</v>
      </c>
      <c r="G568" s="275" t="s">
        <v>316</v>
      </c>
      <c r="H568" s="276">
        <v>110</v>
      </c>
      <c r="I568" s="277"/>
      <c r="J568" s="278">
        <f>ROUND(I568*H568,2)</f>
        <v>0</v>
      </c>
      <c r="K568" s="274" t="s">
        <v>247</v>
      </c>
      <c r="L568" s="279"/>
      <c r="M568" s="280" t="s">
        <v>19</v>
      </c>
      <c r="N568" s="281" t="s">
        <v>45</v>
      </c>
      <c r="O568" s="87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19" t="s">
        <v>228</v>
      </c>
      <c r="AT568" s="219" t="s">
        <v>244</v>
      </c>
      <c r="AU568" s="219" t="s">
        <v>84</v>
      </c>
      <c r="AY568" s="20" t="s">
        <v>158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82</v>
      </c>
      <c r="BK568" s="220">
        <f>ROUND(I568*H568,2)</f>
        <v>0</v>
      </c>
      <c r="BL568" s="20" t="s">
        <v>165</v>
      </c>
      <c r="BM568" s="219" t="s">
        <v>4182</v>
      </c>
    </row>
    <row r="569" s="2" customFormat="1">
      <c r="A569" s="41"/>
      <c r="B569" s="42"/>
      <c r="C569" s="43"/>
      <c r="D569" s="221" t="s">
        <v>167</v>
      </c>
      <c r="E569" s="43"/>
      <c r="F569" s="222" t="s">
        <v>4181</v>
      </c>
      <c r="G569" s="43"/>
      <c r="H569" s="43"/>
      <c r="I569" s="223"/>
      <c r="J569" s="43"/>
      <c r="K569" s="43"/>
      <c r="L569" s="47"/>
      <c r="M569" s="224"/>
      <c r="N569" s="225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167</v>
      </c>
      <c r="AU569" s="20" t="s">
        <v>84</v>
      </c>
    </row>
    <row r="570" s="2" customFormat="1" ht="16.5" customHeight="1">
      <c r="A570" s="41"/>
      <c r="B570" s="42"/>
      <c r="C570" s="272" t="s">
        <v>1699</v>
      </c>
      <c r="D570" s="272" t="s">
        <v>244</v>
      </c>
      <c r="E570" s="273" t="s">
        <v>4183</v>
      </c>
      <c r="F570" s="274" t="s">
        <v>4184</v>
      </c>
      <c r="G570" s="275" t="s">
        <v>316</v>
      </c>
      <c r="H570" s="276">
        <v>15</v>
      </c>
      <c r="I570" s="277"/>
      <c r="J570" s="278">
        <f>ROUND(I570*H570,2)</f>
        <v>0</v>
      </c>
      <c r="K570" s="274" t="s">
        <v>247</v>
      </c>
      <c r="L570" s="279"/>
      <c r="M570" s="280" t="s">
        <v>19</v>
      </c>
      <c r="N570" s="281" t="s">
        <v>45</v>
      </c>
      <c r="O570" s="87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9" t="s">
        <v>228</v>
      </c>
      <c r="AT570" s="219" t="s">
        <v>244</v>
      </c>
      <c r="AU570" s="219" t="s">
        <v>84</v>
      </c>
      <c r="AY570" s="20" t="s">
        <v>158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0" t="s">
        <v>82</v>
      </c>
      <c r="BK570" s="220">
        <f>ROUND(I570*H570,2)</f>
        <v>0</v>
      </c>
      <c r="BL570" s="20" t="s">
        <v>165</v>
      </c>
      <c r="BM570" s="219" t="s">
        <v>4185</v>
      </c>
    </row>
    <row r="571" s="2" customFormat="1">
      <c r="A571" s="41"/>
      <c r="B571" s="42"/>
      <c r="C571" s="43"/>
      <c r="D571" s="221" t="s">
        <v>167</v>
      </c>
      <c r="E571" s="43"/>
      <c r="F571" s="222" t="s">
        <v>4184</v>
      </c>
      <c r="G571" s="43"/>
      <c r="H571" s="43"/>
      <c r="I571" s="223"/>
      <c r="J571" s="43"/>
      <c r="K571" s="43"/>
      <c r="L571" s="47"/>
      <c r="M571" s="224"/>
      <c r="N571" s="225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167</v>
      </c>
      <c r="AU571" s="20" t="s">
        <v>84</v>
      </c>
    </row>
    <row r="572" s="2" customFormat="1" ht="16.5" customHeight="1">
      <c r="A572" s="41"/>
      <c r="B572" s="42"/>
      <c r="C572" s="208" t="s">
        <v>1706</v>
      </c>
      <c r="D572" s="208" t="s">
        <v>160</v>
      </c>
      <c r="E572" s="209" t="s">
        <v>3717</v>
      </c>
      <c r="F572" s="210" t="s">
        <v>3718</v>
      </c>
      <c r="G572" s="211" t="s">
        <v>316</v>
      </c>
      <c r="H572" s="212">
        <v>42</v>
      </c>
      <c r="I572" s="213"/>
      <c r="J572" s="214">
        <f>ROUND(I572*H572,2)</f>
        <v>0</v>
      </c>
      <c r="K572" s="210" t="s">
        <v>164</v>
      </c>
      <c r="L572" s="47"/>
      <c r="M572" s="215" t="s">
        <v>19</v>
      </c>
      <c r="N572" s="216" t="s">
        <v>45</v>
      </c>
      <c r="O572" s="87"/>
      <c r="P572" s="217">
        <f>O572*H572</f>
        <v>0</v>
      </c>
      <c r="Q572" s="217">
        <v>0</v>
      </c>
      <c r="R572" s="217">
        <f>Q572*H572</f>
        <v>0</v>
      </c>
      <c r="S572" s="217">
        <v>0</v>
      </c>
      <c r="T572" s="218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9" t="s">
        <v>165</v>
      </c>
      <c r="AT572" s="219" t="s">
        <v>160</v>
      </c>
      <c r="AU572" s="219" t="s">
        <v>84</v>
      </c>
      <c r="AY572" s="20" t="s">
        <v>158</v>
      </c>
      <c r="BE572" s="220">
        <f>IF(N572="základní",J572,0)</f>
        <v>0</v>
      </c>
      <c r="BF572" s="220">
        <f>IF(N572="snížená",J572,0)</f>
        <v>0</v>
      </c>
      <c r="BG572" s="220">
        <f>IF(N572="zákl. přenesená",J572,0)</f>
        <v>0</v>
      </c>
      <c r="BH572" s="220">
        <f>IF(N572="sníž. přenesená",J572,0)</f>
        <v>0</v>
      </c>
      <c r="BI572" s="220">
        <f>IF(N572="nulová",J572,0)</f>
        <v>0</v>
      </c>
      <c r="BJ572" s="20" t="s">
        <v>82</v>
      </c>
      <c r="BK572" s="220">
        <f>ROUND(I572*H572,2)</f>
        <v>0</v>
      </c>
      <c r="BL572" s="20" t="s">
        <v>165</v>
      </c>
      <c r="BM572" s="219" t="s">
        <v>4186</v>
      </c>
    </row>
    <row r="573" s="2" customFormat="1">
      <c r="A573" s="41"/>
      <c r="B573" s="42"/>
      <c r="C573" s="43"/>
      <c r="D573" s="221" t="s">
        <v>167</v>
      </c>
      <c r="E573" s="43"/>
      <c r="F573" s="222" t="s">
        <v>3718</v>
      </c>
      <c r="G573" s="43"/>
      <c r="H573" s="43"/>
      <c r="I573" s="223"/>
      <c r="J573" s="43"/>
      <c r="K573" s="43"/>
      <c r="L573" s="47"/>
      <c r="M573" s="224"/>
      <c r="N573" s="225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167</v>
      </c>
      <c r="AU573" s="20" t="s">
        <v>84</v>
      </c>
    </row>
    <row r="574" s="2" customFormat="1">
      <c r="A574" s="41"/>
      <c r="B574" s="42"/>
      <c r="C574" s="43"/>
      <c r="D574" s="226" t="s">
        <v>168</v>
      </c>
      <c r="E574" s="43"/>
      <c r="F574" s="227" t="s">
        <v>3720</v>
      </c>
      <c r="G574" s="43"/>
      <c r="H574" s="43"/>
      <c r="I574" s="223"/>
      <c r="J574" s="43"/>
      <c r="K574" s="43"/>
      <c r="L574" s="47"/>
      <c r="M574" s="224"/>
      <c r="N574" s="225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168</v>
      </c>
      <c r="AU574" s="20" t="s">
        <v>84</v>
      </c>
    </row>
    <row r="575" s="2" customFormat="1" ht="16.5" customHeight="1">
      <c r="A575" s="41"/>
      <c r="B575" s="42"/>
      <c r="C575" s="272" t="s">
        <v>1716</v>
      </c>
      <c r="D575" s="272" t="s">
        <v>244</v>
      </c>
      <c r="E575" s="273" t="s">
        <v>4187</v>
      </c>
      <c r="F575" s="274" t="s">
        <v>3725</v>
      </c>
      <c r="G575" s="275" t="s">
        <v>316</v>
      </c>
      <c r="H575" s="276">
        <v>30</v>
      </c>
      <c r="I575" s="277"/>
      <c r="J575" s="278">
        <f>ROUND(I575*H575,2)</f>
        <v>0</v>
      </c>
      <c r="K575" s="274" t="s">
        <v>247</v>
      </c>
      <c r="L575" s="279"/>
      <c r="M575" s="280" t="s">
        <v>19</v>
      </c>
      <c r="N575" s="281" t="s">
        <v>45</v>
      </c>
      <c r="O575" s="87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9" t="s">
        <v>228</v>
      </c>
      <c r="AT575" s="219" t="s">
        <v>244</v>
      </c>
      <c r="AU575" s="219" t="s">
        <v>84</v>
      </c>
      <c r="AY575" s="20" t="s">
        <v>158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82</v>
      </c>
      <c r="BK575" s="220">
        <f>ROUND(I575*H575,2)</f>
        <v>0</v>
      </c>
      <c r="BL575" s="20" t="s">
        <v>165</v>
      </c>
      <c r="BM575" s="219" t="s">
        <v>4188</v>
      </c>
    </row>
    <row r="576" s="2" customFormat="1">
      <c r="A576" s="41"/>
      <c r="B576" s="42"/>
      <c r="C576" s="43"/>
      <c r="D576" s="221" t="s">
        <v>167</v>
      </c>
      <c r="E576" s="43"/>
      <c r="F576" s="222" t="s">
        <v>3725</v>
      </c>
      <c r="G576" s="43"/>
      <c r="H576" s="43"/>
      <c r="I576" s="223"/>
      <c r="J576" s="43"/>
      <c r="K576" s="43"/>
      <c r="L576" s="47"/>
      <c r="M576" s="224"/>
      <c r="N576" s="225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167</v>
      </c>
      <c r="AU576" s="20" t="s">
        <v>84</v>
      </c>
    </row>
    <row r="577" s="2" customFormat="1" ht="16.5" customHeight="1">
      <c r="A577" s="41"/>
      <c r="B577" s="42"/>
      <c r="C577" s="272" t="s">
        <v>1723</v>
      </c>
      <c r="D577" s="272" t="s">
        <v>244</v>
      </c>
      <c r="E577" s="273" t="s">
        <v>4189</v>
      </c>
      <c r="F577" s="274" t="s">
        <v>3728</v>
      </c>
      <c r="G577" s="275" t="s">
        <v>316</v>
      </c>
      <c r="H577" s="276">
        <v>12</v>
      </c>
      <c r="I577" s="277"/>
      <c r="J577" s="278">
        <f>ROUND(I577*H577,2)</f>
        <v>0</v>
      </c>
      <c r="K577" s="274" t="s">
        <v>247</v>
      </c>
      <c r="L577" s="279"/>
      <c r="M577" s="280" t="s">
        <v>19</v>
      </c>
      <c r="N577" s="281" t="s">
        <v>45</v>
      </c>
      <c r="O577" s="87"/>
      <c r="P577" s="217">
        <f>O577*H577</f>
        <v>0</v>
      </c>
      <c r="Q577" s="217">
        <v>0</v>
      </c>
      <c r="R577" s="217">
        <f>Q577*H577</f>
        <v>0</v>
      </c>
      <c r="S577" s="217">
        <v>0</v>
      </c>
      <c r="T577" s="218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9" t="s">
        <v>228</v>
      </c>
      <c r="AT577" s="219" t="s">
        <v>244</v>
      </c>
      <c r="AU577" s="219" t="s">
        <v>84</v>
      </c>
      <c r="AY577" s="20" t="s">
        <v>158</v>
      </c>
      <c r="BE577" s="220">
        <f>IF(N577="základní",J577,0)</f>
        <v>0</v>
      </c>
      <c r="BF577" s="220">
        <f>IF(N577="snížená",J577,0)</f>
        <v>0</v>
      </c>
      <c r="BG577" s="220">
        <f>IF(N577="zákl. přenesená",J577,0)</f>
        <v>0</v>
      </c>
      <c r="BH577" s="220">
        <f>IF(N577="sníž. přenesená",J577,0)</f>
        <v>0</v>
      </c>
      <c r="BI577" s="220">
        <f>IF(N577="nulová",J577,0)</f>
        <v>0</v>
      </c>
      <c r="BJ577" s="20" t="s">
        <v>82</v>
      </c>
      <c r="BK577" s="220">
        <f>ROUND(I577*H577,2)</f>
        <v>0</v>
      </c>
      <c r="BL577" s="20" t="s">
        <v>165</v>
      </c>
      <c r="BM577" s="219" t="s">
        <v>4190</v>
      </c>
    </row>
    <row r="578" s="2" customFormat="1">
      <c r="A578" s="41"/>
      <c r="B578" s="42"/>
      <c r="C578" s="43"/>
      <c r="D578" s="221" t="s">
        <v>167</v>
      </c>
      <c r="E578" s="43"/>
      <c r="F578" s="222" t="s">
        <v>3728</v>
      </c>
      <c r="G578" s="43"/>
      <c r="H578" s="43"/>
      <c r="I578" s="223"/>
      <c r="J578" s="43"/>
      <c r="K578" s="43"/>
      <c r="L578" s="47"/>
      <c r="M578" s="224"/>
      <c r="N578" s="225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167</v>
      </c>
      <c r="AU578" s="20" t="s">
        <v>84</v>
      </c>
    </row>
    <row r="579" s="2" customFormat="1" ht="16.5" customHeight="1">
      <c r="A579" s="41"/>
      <c r="B579" s="42"/>
      <c r="C579" s="208" t="s">
        <v>1728</v>
      </c>
      <c r="D579" s="208" t="s">
        <v>160</v>
      </c>
      <c r="E579" s="209" t="s">
        <v>3749</v>
      </c>
      <c r="F579" s="210" t="s">
        <v>3750</v>
      </c>
      <c r="G579" s="211" t="s">
        <v>3094</v>
      </c>
      <c r="H579" s="212">
        <v>1</v>
      </c>
      <c r="I579" s="213"/>
      <c r="J579" s="214">
        <f>ROUND(I579*H579,2)</f>
        <v>0</v>
      </c>
      <c r="K579" s="210" t="s">
        <v>164</v>
      </c>
      <c r="L579" s="47"/>
      <c r="M579" s="215" t="s">
        <v>19</v>
      </c>
      <c r="N579" s="216" t="s">
        <v>45</v>
      </c>
      <c r="O579" s="87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9" t="s">
        <v>165</v>
      </c>
      <c r="AT579" s="219" t="s">
        <v>160</v>
      </c>
      <c r="AU579" s="219" t="s">
        <v>84</v>
      </c>
      <c r="AY579" s="20" t="s">
        <v>158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82</v>
      </c>
      <c r="BK579" s="220">
        <f>ROUND(I579*H579,2)</f>
        <v>0</v>
      </c>
      <c r="BL579" s="20" t="s">
        <v>165</v>
      </c>
      <c r="BM579" s="219" t="s">
        <v>4191</v>
      </c>
    </row>
    <row r="580" s="2" customFormat="1">
      <c r="A580" s="41"/>
      <c r="B580" s="42"/>
      <c r="C580" s="43"/>
      <c r="D580" s="221" t="s">
        <v>167</v>
      </c>
      <c r="E580" s="43"/>
      <c r="F580" s="222" t="s">
        <v>3750</v>
      </c>
      <c r="G580" s="43"/>
      <c r="H580" s="43"/>
      <c r="I580" s="223"/>
      <c r="J580" s="43"/>
      <c r="K580" s="43"/>
      <c r="L580" s="47"/>
      <c r="M580" s="224"/>
      <c r="N580" s="225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167</v>
      </c>
      <c r="AU580" s="20" t="s">
        <v>84</v>
      </c>
    </row>
    <row r="581" s="2" customFormat="1">
      <c r="A581" s="41"/>
      <c r="B581" s="42"/>
      <c r="C581" s="43"/>
      <c r="D581" s="226" t="s">
        <v>168</v>
      </c>
      <c r="E581" s="43"/>
      <c r="F581" s="227" t="s">
        <v>3752</v>
      </c>
      <c r="G581" s="43"/>
      <c r="H581" s="43"/>
      <c r="I581" s="223"/>
      <c r="J581" s="43"/>
      <c r="K581" s="43"/>
      <c r="L581" s="47"/>
      <c r="M581" s="224"/>
      <c r="N581" s="225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168</v>
      </c>
      <c r="AU581" s="20" t="s">
        <v>84</v>
      </c>
    </row>
    <row r="582" s="2" customFormat="1" ht="16.5" customHeight="1">
      <c r="A582" s="41"/>
      <c r="B582" s="42"/>
      <c r="C582" s="272" t="s">
        <v>1736</v>
      </c>
      <c r="D582" s="272" t="s">
        <v>244</v>
      </c>
      <c r="E582" s="273" t="s">
        <v>4192</v>
      </c>
      <c r="F582" s="274" t="s">
        <v>3754</v>
      </c>
      <c r="G582" s="275" t="s">
        <v>3094</v>
      </c>
      <c r="H582" s="276">
        <v>1</v>
      </c>
      <c r="I582" s="277"/>
      <c r="J582" s="278">
        <f>ROUND(I582*H582,2)</f>
        <v>0</v>
      </c>
      <c r="K582" s="274" t="s">
        <v>247</v>
      </c>
      <c r="L582" s="279"/>
      <c r="M582" s="280" t="s">
        <v>19</v>
      </c>
      <c r="N582" s="281" t="s">
        <v>45</v>
      </c>
      <c r="O582" s="87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9" t="s">
        <v>228</v>
      </c>
      <c r="AT582" s="219" t="s">
        <v>244</v>
      </c>
      <c r="AU582" s="219" t="s">
        <v>84</v>
      </c>
      <c r="AY582" s="20" t="s">
        <v>158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20" t="s">
        <v>82</v>
      </c>
      <c r="BK582" s="220">
        <f>ROUND(I582*H582,2)</f>
        <v>0</v>
      </c>
      <c r="BL582" s="20" t="s">
        <v>165</v>
      </c>
      <c r="BM582" s="219" t="s">
        <v>4193</v>
      </c>
    </row>
    <row r="583" s="2" customFormat="1">
      <c r="A583" s="41"/>
      <c r="B583" s="42"/>
      <c r="C583" s="43"/>
      <c r="D583" s="221" t="s">
        <v>167</v>
      </c>
      <c r="E583" s="43"/>
      <c r="F583" s="222" t="s">
        <v>3754</v>
      </c>
      <c r="G583" s="43"/>
      <c r="H583" s="43"/>
      <c r="I583" s="223"/>
      <c r="J583" s="43"/>
      <c r="K583" s="43"/>
      <c r="L583" s="47"/>
      <c r="M583" s="224"/>
      <c r="N583" s="225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167</v>
      </c>
      <c r="AU583" s="20" t="s">
        <v>84</v>
      </c>
    </row>
    <row r="584" s="2" customFormat="1" ht="37.8" customHeight="1">
      <c r="A584" s="41"/>
      <c r="B584" s="42"/>
      <c r="C584" s="208" t="s">
        <v>1741</v>
      </c>
      <c r="D584" s="208" t="s">
        <v>160</v>
      </c>
      <c r="E584" s="209" t="s">
        <v>4194</v>
      </c>
      <c r="F584" s="210" t="s">
        <v>3772</v>
      </c>
      <c r="G584" s="211" t="s">
        <v>3094</v>
      </c>
      <c r="H584" s="212">
        <v>1</v>
      </c>
      <c r="I584" s="213"/>
      <c r="J584" s="214">
        <f>ROUND(I584*H584,2)</f>
        <v>0</v>
      </c>
      <c r="K584" s="210" t="s">
        <v>247</v>
      </c>
      <c r="L584" s="47"/>
      <c r="M584" s="215" t="s">
        <v>19</v>
      </c>
      <c r="N584" s="216" t="s">
        <v>45</v>
      </c>
      <c r="O584" s="87"/>
      <c r="P584" s="217">
        <f>O584*H584</f>
        <v>0</v>
      </c>
      <c r="Q584" s="217">
        <v>0</v>
      </c>
      <c r="R584" s="217">
        <f>Q584*H584</f>
        <v>0</v>
      </c>
      <c r="S584" s="217">
        <v>0</v>
      </c>
      <c r="T584" s="218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9" t="s">
        <v>165</v>
      </c>
      <c r="AT584" s="219" t="s">
        <v>160</v>
      </c>
      <c r="AU584" s="219" t="s">
        <v>84</v>
      </c>
      <c r="AY584" s="20" t="s">
        <v>158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82</v>
      </c>
      <c r="BK584" s="220">
        <f>ROUND(I584*H584,2)</f>
        <v>0</v>
      </c>
      <c r="BL584" s="20" t="s">
        <v>165</v>
      </c>
      <c r="BM584" s="219" t="s">
        <v>4195</v>
      </c>
    </row>
    <row r="585" s="2" customFormat="1">
      <c r="A585" s="41"/>
      <c r="B585" s="42"/>
      <c r="C585" s="43"/>
      <c r="D585" s="221" t="s">
        <v>167</v>
      </c>
      <c r="E585" s="43"/>
      <c r="F585" s="222" t="s">
        <v>3772</v>
      </c>
      <c r="G585" s="43"/>
      <c r="H585" s="43"/>
      <c r="I585" s="223"/>
      <c r="J585" s="43"/>
      <c r="K585" s="43"/>
      <c r="L585" s="47"/>
      <c r="M585" s="224"/>
      <c r="N585" s="225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167</v>
      </c>
      <c r="AU585" s="20" t="s">
        <v>84</v>
      </c>
    </row>
    <row r="586" s="2" customFormat="1" ht="37.8" customHeight="1">
      <c r="A586" s="41"/>
      <c r="B586" s="42"/>
      <c r="C586" s="208" t="s">
        <v>1746</v>
      </c>
      <c r="D586" s="208" t="s">
        <v>160</v>
      </c>
      <c r="E586" s="209" t="s">
        <v>4196</v>
      </c>
      <c r="F586" s="210" t="s">
        <v>3775</v>
      </c>
      <c r="G586" s="211" t="s">
        <v>3094</v>
      </c>
      <c r="H586" s="212">
        <v>1</v>
      </c>
      <c r="I586" s="213"/>
      <c r="J586" s="214">
        <f>ROUND(I586*H586,2)</f>
        <v>0</v>
      </c>
      <c r="K586" s="210" t="s">
        <v>247</v>
      </c>
      <c r="L586" s="47"/>
      <c r="M586" s="215" t="s">
        <v>19</v>
      </c>
      <c r="N586" s="216" t="s">
        <v>45</v>
      </c>
      <c r="O586" s="87"/>
      <c r="P586" s="217">
        <f>O586*H586</f>
        <v>0</v>
      </c>
      <c r="Q586" s="217">
        <v>0</v>
      </c>
      <c r="R586" s="217">
        <f>Q586*H586</f>
        <v>0</v>
      </c>
      <c r="S586" s="217">
        <v>0</v>
      </c>
      <c r="T586" s="218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9" t="s">
        <v>165</v>
      </c>
      <c r="AT586" s="219" t="s">
        <v>160</v>
      </c>
      <c r="AU586" s="219" t="s">
        <v>84</v>
      </c>
      <c r="AY586" s="20" t="s">
        <v>158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0" t="s">
        <v>82</v>
      </c>
      <c r="BK586" s="220">
        <f>ROUND(I586*H586,2)</f>
        <v>0</v>
      </c>
      <c r="BL586" s="20" t="s">
        <v>165</v>
      </c>
      <c r="BM586" s="219" t="s">
        <v>4197</v>
      </c>
    </row>
    <row r="587" s="2" customFormat="1">
      <c r="A587" s="41"/>
      <c r="B587" s="42"/>
      <c r="C587" s="43"/>
      <c r="D587" s="221" t="s">
        <v>167</v>
      </c>
      <c r="E587" s="43"/>
      <c r="F587" s="222" t="s">
        <v>3775</v>
      </c>
      <c r="G587" s="43"/>
      <c r="H587" s="43"/>
      <c r="I587" s="223"/>
      <c r="J587" s="43"/>
      <c r="K587" s="43"/>
      <c r="L587" s="47"/>
      <c r="M587" s="224"/>
      <c r="N587" s="225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167</v>
      </c>
      <c r="AU587" s="20" t="s">
        <v>84</v>
      </c>
    </row>
    <row r="588" s="2" customFormat="1" ht="16.5" customHeight="1">
      <c r="A588" s="41"/>
      <c r="B588" s="42"/>
      <c r="C588" s="208" t="s">
        <v>1751</v>
      </c>
      <c r="D588" s="208" t="s">
        <v>160</v>
      </c>
      <c r="E588" s="209" t="s">
        <v>4198</v>
      </c>
      <c r="F588" s="210" t="s">
        <v>3778</v>
      </c>
      <c r="G588" s="211" t="s">
        <v>3094</v>
      </c>
      <c r="H588" s="212">
        <v>1</v>
      </c>
      <c r="I588" s="213"/>
      <c r="J588" s="214">
        <f>ROUND(I588*H588,2)</f>
        <v>0</v>
      </c>
      <c r="K588" s="210" t="s">
        <v>247</v>
      </c>
      <c r="L588" s="47"/>
      <c r="M588" s="215" t="s">
        <v>19</v>
      </c>
      <c r="N588" s="216" t="s">
        <v>45</v>
      </c>
      <c r="O588" s="87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9" t="s">
        <v>165</v>
      </c>
      <c r="AT588" s="219" t="s">
        <v>160</v>
      </c>
      <c r="AU588" s="219" t="s">
        <v>84</v>
      </c>
      <c r="AY588" s="20" t="s">
        <v>158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20" t="s">
        <v>82</v>
      </c>
      <c r="BK588" s="220">
        <f>ROUND(I588*H588,2)</f>
        <v>0</v>
      </c>
      <c r="BL588" s="20" t="s">
        <v>165</v>
      </c>
      <c r="BM588" s="219" t="s">
        <v>4199</v>
      </c>
    </row>
    <row r="589" s="2" customFormat="1">
      <c r="A589" s="41"/>
      <c r="B589" s="42"/>
      <c r="C589" s="43"/>
      <c r="D589" s="221" t="s">
        <v>167</v>
      </c>
      <c r="E589" s="43"/>
      <c r="F589" s="222" t="s">
        <v>3778</v>
      </c>
      <c r="G589" s="43"/>
      <c r="H589" s="43"/>
      <c r="I589" s="223"/>
      <c r="J589" s="43"/>
      <c r="K589" s="43"/>
      <c r="L589" s="47"/>
      <c r="M589" s="224"/>
      <c r="N589" s="225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167</v>
      </c>
      <c r="AU589" s="20" t="s">
        <v>84</v>
      </c>
    </row>
    <row r="590" s="2" customFormat="1" ht="16.5" customHeight="1">
      <c r="A590" s="41"/>
      <c r="B590" s="42"/>
      <c r="C590" s="208" t="s">
        <v>1756</v>
      </c>
      <c r="D590" s="208" t="s">
        <v>160</v>
      </c>
      <c r="E590" s="209" t="s">
        <v>4200</v>
      </c>
      <c r="F590" s="210" t="s">
        <v>3781</v>
      </c>
      <c r="G590" s="211" t="s">
        <v>3094</v>
      </c>
      <c r="H590" s="212">
        <v>1</v>
      </c>
      <c r="I590" s="213"/>
      <c r="J590" s="214">
        <f>ROUND(I590*H590,2)</f>
        <v>0</v>
      </c>
      <c r="K590" s="210" t="s">
        <v>247</v>
      </c>
      <c r="L590" s="47"/>
      <c r="M590" s="215" t="s">
        <v>19</v>
      </c>
      <c r="N590" s="216" t="s">
        <v>45</v>
      </c>
      <c r="O590" s="87"/>
      <c r="P590" s="217">
        <f>O590*H590</f>
        <v>0</v>
      </c>
      <c r="Q590" s="217">
        <v>0</v>
      </c>
      <c r="R590" s="217">
        <f>Q590*H590</f>
        <v>0</v>
      </c>
      <c r="S590" s="217">
        <v>0</v>
      </c>
      <c r="T590" s="218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19" t="s">
        <v>165</v>
      </c>
      <c r="AT590" s="219" t="s">
        <v>160</v>
      </c>
      <c r="AU590" s="219" t="s">
        <v>84</v>
      </c>
      <c r="AY590" s="20" t="s">
        <v>158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20" t="s">
        <v>82</v>
      </c>
      <c r="BK590" s="220">
        <f>ROUND(I590*H590,2)</f>
        <v>0</v>
      </c>
      <c r="BL590" s="20" t="s">
        <v>165</v>
      </c>
      <c r="BM590" s="219" t="s">
        <v>4201</v>
      </c>
    </row>
    <row r="591" s="2" customFormat="1">
      <c r="A591" s="41"/>
      <c r="B591" s="42"/>
      <c r="C591" s="43"/>
      <c r="D591" s="221" t="s">
        <v>167</v>
      </c>
      <c r="E591" s="43"/>
      <c r="F591" s="222" t="s">
        <v>3781</v>
      </c>
      <c r="G591" s="43"/>
      <c r="H591" s="43"/>
      <c r="I591" s="223"/>
      <c r="J591" s="43"/>
      <c r="K591" s="43"/>
      <c r="L591" s="47"/>
      <c r="M591" s="224"/>
      <c r="N591" s="225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167</v>
      </c>
      <c r="AU591" s="20" t="s">
        <v>84</v>
      </c>
    </row>
    <row r="592" s="12" customFormat="1" ht="25.92" customHeight="1">
      <c r="A592" s="12"/>
      <c r="B592" s="192"/>
      <c r="C592" s="193"/>
      <c r="D592" s="194" t="s">
        <v>73</v>
      </c>
      <c r="E592" s="195" t="s">
        <v>3508</v>
      </c>
      <c r="F592" s="195" t="s">
        <v>3509</v>
      </c>
      <c r="G592" s="193"/>
      <c r="H592" s="193"/>
      <c r="I592" s="196"/>
      <c r="J592" s="197">
        <f>BK592</f>
        <v>0</v>
      </c>
      <c r="K592" s="193"/>
      <c r="L592" s="198"/>
      <c r="M592" s="199"/>
      <c r="N592" s="200"/>
      <c r="O592" s="200"/>
      <c r="P592" s="201">
        <f>SUM(P593:P610)</f>
        <v>0</v>
      </c>
      <c r="Q592" s="200"/>
      <c r="R592" s="201">
        <f>SUM(R593:R610)</f>
        <v>0.00074800000000000008</v>
      </c>
      <c r="S592" s="200"/>
      <c r="T592" s="202">
        <f>SUM(T593:T610)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3" t="s">
        <v>188</v>
      </c>
      <c r="AT592" s="204" t="s">
        <v>73</v>
      </c>
      <c r="AU592" s="204" t="s">
        <v>74</v>
      </c>
      <c r="AY592" s="203" t="s">
        <v>158</v>
      </c>
      <c r="BK592" s="205">
        <f>SUM(BK593:BK610)</f>
        <v>0</v>
      </c>
    </row>
    <row r="593" s="2" customFormat="1" ht="16.5" customHeight="1">
      <c r="A593" s="41"/>
      <c r="B593" s="42"/>
      <c r="C593" s="208" t="s">
        <v>1762</v>
      </c>
      <c r="D593" s="208" t="s">
        <v>160</v>
      </c>
      <c r="E593" s="209" t="s">
        <v>4202</v>
      </c>
      <c r="F593" s="210" t="s">
        <v>4203</v>
      </c>
      <c r="G593" s="211" t="s">
        <v>316</v>
      </c>
      <c r="H593" s="212">
        <v>180</v>
      </c>
      <c r="I593" s="213"/>
      <c r="J593" s="214">
        <f>ROUND(I593*H593,2)</f>
        <v>0</v>
      </c>
      <c r="K593" s="210" t="s">
        <v>247</v>
      </c>
      <c r="L593" s="47"/>
      <c r="M593" s="215" t="s">
        <v>19</v>
      </c>
      <c r="N593" s="216" t="s">
        <v>45</v>
      </c>
      <c r="O593" s="87"/>
      <c r="P593" s="217">
        <f>O593*H593</f>
        <v>0</v>
      </c>
      <c r="Q593" s="217">
        <v>0</v>
      </c>
      <c r="R593" s="217">
        <f>Q593*H593</f>
        <v>0</v>
      </c>
      <c r="S593" s="217">
        <v>0</v>
      </c>
      <c r="T593" s="218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9" t="s">
        <v>165</v>
      </c>
      <c r="AT593" s="219" t="s">
        <v>160</v>
      </c>
      <c r="AU593" s="219" t="s">
        <v>82</v>
      </c>
      <c r="AY593" s="20" t="s">
        <v>158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20" t="s">
        <v>82</v>
      </c>
      <c r="BK593" s="220">
        <f>ROUND(I593*H593,2)</f>
        <v>0</v>
      </c>
      <c r="BL593" s="20" t="s">
        <v>165</v>
      </c>
      <c r="BM593" s="219" t="s">
        <v>4204</v>
      </c>
    </row>
    <row r="594" s="2" customFormat="1">
      <c r="A594" s="41"/>
      <c r="B594" s="42"/>
      <c r="C594" s="43"/>
      <c r="D594" s="221" t="s">
        <v>167</v>
      </c>
      <c r="E594" s="43"/>
      <c r="F594" s="222" t="s">
        <v>4203</v>
      </c>
      <c r="G594" s="43"/>
      <c r="H594" s="43"/>
      <c r="I594" s="223"/>
      <c r="J594" s="43"/>
      <c r="K594" s="43"/>
      <c r="L594" s="47"/>
      <c r="M594" s="224"/>
      <c r="N594" s="225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167</v>
      </c>
      <c r="AU594" s="20" t="s">
        <v>82</v>
      </c>
    </row>
    <row r="595" s="2" customFormat="1" ht="16.5" customHeight="1">
      <c r="A595" s="41"/>
      <c r="B595" s="42"/>
      <c r="C595" s="272" t="s">
        <v>1768</v>
      </c>
      <c r="D595" s="272" t="s">
        <v>244</v>
      </c>
      <c r="E595" s="273" t="s">
        <v>4205</v>
      </c>
      <c r="F595" s="274" t="s">
        <v>4206</v>
      </c>
      <c r="G595" s="275" t="s">
        <v>316</v>
      </c>
      <c r="H595" s="276">
        <v>180</v>
      </c>
      <c r="I595" s="277"/>
      <c r="J595" s="278">
        <f>ROUND(I595*H595,2)</f>
        <v>0</v>
      </c>
      <c r="K595" s="274" t="s">
        <v>247</v>
      </c>
      <c r="L595" s="279"/>
      <c r="M595" s="280" t="s">
        <v>19</v>
      </c>
      <c r="N595" s="281" t="s">
        <v>45</v>
      </c>
      <c r="O595" s="87"/>
      <c r="P595" s="217">
        <f>O595*H595</f>
        <v>0</v>
      </c>
      <c r="Q595" s="217">
        <v>0</v>
      </c>
      <c r="R595" s="217">
        <f>Q595*H595</f>
        <v>0</v>
      </c>
      <c r="S595" s="217">
        <v>0</v>
      </c>
      <c r="T595" s="218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9" t="s">
        <v>228</v>
      </c>
      <c r="AT595" s="219" t="s">
        <v>244</v>
      </c>
      <c r="AU595" s="219" t="s">
        <v>82</v>
      </c>
      <c r="AY595" s="20" t="s">
        <v>158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82</v>
      </c>
      <c r="BK595" s="220">
        <f>ROUND(I595*H595,2)</f>
        <v>0</v>
      </c>
      <c r="BL595" s="20" t="s">
        <v>165</v>
      </c>
      <c r="BM595" s="219" t="s">
        <v>4207</v>
      </c>
    </row>
    <row r="596" s="2" customFormat="1">
      <c r="A596" s="41"/>
      <c r="B596" s="42"/>
      <c r="C596" s="43"/>
      <c r="D596" s="221" t="s">
        <v>167</v>
      </c>
      <c r="E596" s="43"/>
      <c r="F596" s="222" t="s">
        <v>4206</v>
      </c>
      <c r="G596" s="43"/>
      <c r="H596" s="43"/>
      <c r="I596" s="223"/>
      <c r="J596" s="43"/>
      <c r="K596" s="43"/>
      <c r="L596" s="47"/>
      <c r="M596" s="224"/>
      <c r="N596" s="225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167</v>
      </c>
      <c r="AU596" s="20" t="s">
        <v>82</v>
      </c>
    </row>
    <row r="597" s="2" customFormat="1" ht="16.5" customHeight="1">
      <c r="A597" s="41"/>
      <c r="B597" s="42"/>
      <c r="C597" s="208" t="s">
        <v>1775</v>
      </c>
      <c r="D597" s="208" t="s">
        <v>160</v>
      </c>
      <c r="E597" s="209" t="s">
        <v>4208</v>
      </c>
      <c r="F597" s="210" t="s">
        <v>4209</v>
      </c>
      <c r="G597" s="211" t="s">
        <v>3512</v>
      </c>
      <c r="H597" s="212">
        <v>0.085000000000000006</v>
      </c>
      <c r="I597" s="213"/>
      <c r="J597" s="214">
        <f>ROUND(I597*H597,2)</f>
        <v>0</v>
      </c>
      <c r="K597" s="210" t="s">
        <v>164</v>
      </c>
      <c r="L597" s="47"/>
      <c r="M597" s="215" t="s">
        <v>19</v>
      </c>
      <c r="N597" s="216" t="s">
        <v>45</v>
      </c>
      <c r="O597" s="87"/>
      <c r="P597" s="217">
        <f>O597*H597</f>
        <v>0</v>
      </c>
      <c r="Q597" s="217">
        <v>0.0088000000000000005</v>
      </c>
      <c r="R597" s="217">
        <f>Q597*H597</f>
        <v>0.00074800000000000008</v>
      </c>
      <c r="S597" s="217">
        <v>0</v>
      </c>
      <c r="T597" s="218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9" t="s">
        <v>165</v>
      </c>
      <c r="AT597" s="219" t="s">
        <v>160</v>
      </c>
      <c r="AU597" s="219" t="s">
        <v>82</v>
      </c>
      <c r="AY597" s="20" t="s">
        <v>158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0" t="s">
        <v>82</v>
      </c>
      <c r="BK597" s="220">
        <f>ROUND(I597*H597,2)</f>
        <v>0</v>
      </c>
      <c r="BL597" s="20" t="s">
        <v>165</v>
      </c>
      <c r="BM597" s="219" t="s">
        <v>4210</v>
      </c>
    </row>
    <row r="598" s="2" customFormat="1">
      <c r="A598" s="41"/>
      <c r="B598" s="42"/>
      <c r="C598" s="43"/>
      <c r="D598" s="221" t="s">
        <v>167</v>
      </c>
      <c r="E598" s="43"/>
      <c r="F598" s="222" t="s">
        <v>4209</v>
      </c>
      <c r="G598" s="43"/>
      <c r="H598" s="43"/>
      <c r="I598" s="223"/>
      <c r="J598" s="43"/>
      <c r="K598" s="43"/>
      <c r="L598" s="47"/>
      <c r="M598" s="224"/>
      <c r="N598" s="225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167</v>
      </c>
      <c r="AU598" s="20" t="s">
        <v>82</v>
      </c>
    </row>
    <row r="599" s="2" customFormat="1">
      <c r="A599" s="41"/>
      <c r="B599" s="42"/>
      <c r="C599" s="43"/>
      <c r="D599" s="226" t="s">
        <v>168</v>
      </c>
      <c r="E599" s="43"/>
      <c r="F599" s="227" t="s">
        <v>4211</v>
      </c>
      <c r="G599" s="43"/>
      <c r="H599" s="43"/>
      <c r="I599" s="223"/>
      <c r="J599" s="43"/>
      <c r="K599" s="43"/>
      <c r="L599" s="47"/>
      <c r="M599" s="224"/>
      <c r="N599" s="225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168</v>
      </c>
      <c r="AU599" s="20" t="s">
        <v>82</v>
      </c>
    </row>
    <row r="600" s="2" customFormat="1" ht="37.8" customHeight="1">
      <c r="A600" s="41"/>
      <c r="B600" s="42"/>
      <c r="C600" s="208" t="s">
        <v>1780</v>
      </c>
      <c r="D600" s="208" t="s">
        <v>160</v>
      </c>
      <c r="E600" s="209" t="s">
        <v>4212</v>
      </c>
      <c r="F600" s="210" t="s">
        <v>4213</v>
      </c>
      <c r="G600" s="211" t="s">
        <v>316</v>
      </c>
      <c r="H600" s="212">
        <v>85</v>
      </c>
      <c r="I600" s="213"/>
      <c r="J600" s="214">
        <f>ROUND(I600*H600,2)</f>
        <v>0</v>
      </c>
      <c r="K600" s="210" t="s">
        <v>164</v>
      </c>
      <c r="L600" s="47"/>
      <c r="M600" s="215" t="s">
        <v>19</v>
      </c>
      <c r="N600" s="216" t="s">
        <v>45</v>
      </c>
      <c r="O600" s="87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9" t="s">
        <v>165</v>
      </c>
      <c r="AT600" s="219" t="s">
        <v>160</v>
      </c>
      <c r="AU600" s="219" t="s">
        <v>82</v>
      </c>
      <c r="AY600" s="20" t="s">
        <v>158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0" t="s">
        <v>82</v>
      </c>
      <c r="BK600" s="220">
        <f>ROUND(I600*H600,2)</f>
        <v>0</v>
      </c>
      <c r="BL600" s="20" t="s">
        <v>165</v>
      </c>
      <c r="BM600" s="219" t="s">
        <v>4214</v>
      </c>
    </row>
    <row r="601" s="2" customFormat="1">
      <c r="A601" s="41"/>
      <c r="B601" s="42"/>
      <c r="C601" s="43"/>
      <c r="D601" s="221" t="s">
        <v>167</v>
      </c>
      <c r="E601" s="43"/>
      <c r="F601" s="222" t="s">
        <v>4213</v>
      </c>
      <c r="G601" s="43"/>
      <c r="H601" s="43"/>
      <c r="I601" s="223"/>
      <c r="J601" s="43"/>
      <c r="K601" s="43"/>
      <c r="L601" s="47"/>
      <c r="M601" s="224"/>
      <c r="N601" s="225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167</v>
      </c>
      <c r="AU601" s="20" t="s">
        <v>82</v>
      </c>
    </row>
    <row r="602" s="2" customFormat="1">
      <c r="A602" s="41"/>
      <c r="B602" s="42"/>
      <c r="C602" s="43"/>
      <c r="D602" s="226" t="s">
        <v>168</v>
      </c>
      <c r="E602" s="43"/>
      <c r="F602" s="227" t="s">
        <v>4215</v>
      </c>
      <c r="G602" s="43"/>
      <c r="H602" s="43"/>
      <c r="I602" s="223"/>
      <c r="J602" s="43"/>
      <c r="K602" s="43"/>
      <c r="L602" s="47"/>
      <c r="M602" s="224"/>
      <c r="N602" s="225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168</v>
      </c>
      <c r="AU602" s="20" t="s">
        <v>82</v>
      </c>
    </row>
    <row r="603" s="2" customFormat="1" ht="24.15" customHeight="1">
      <c r="A603" s="41"/>
      <c r="B603" s="42"/>
      <c r="C603" s="208" t="s">
        <v>1787</v>
      </c>
      <c r="D603" s="208" t="s">
        <v>160</v>
      </c>
      <c r="E603" s="209" t="s">
        <v>4216</v>
      </c>
      <c r="F603" s="210" t="s">
        <v>4217</v>
      </c>
      <c r="G603" s="211" t="s">
        <v>316</v>
      </c>
      <c r="H603" s="212">
        <v>85</v>
      </c>
      <c r="I603" s="213"/>
      <c r="J603" s="214">
        <f>ROUND(I603*H603,2)</f>
        <v>0</v>
      </c>
      <c r="K603" s="210" t="s">
        <v>164</v>
      </c>
      <c r="L603" s="47"/>
      <c r="M603" s="215" t="s">
        <v>19</v>
      </c>
      <c r="N603" s="216" t="s">
        <v>45</v>
      </c>
      <c r="O603" s="87"/>
      <c r="P603" s="217">
        <f>O603*H603</f>
        <v>0</v>
      </c>
      <c r="Q603" s="217">
        <v>0</v>
      </c>
      <c r="R603" s="217">
        <f>Q603*H603</f>
        <v>0</v>
      </c>
      <c r="S603" s="217">
        <v>0</v>
      </c>
      <c r="T603" s="218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9" t="s">
        <v>165</v>
      </c>
      <c r="AT603" s="219" t="s">
        <v>160</v>
      </c>
      <c r="AU603" s="219" t="s">
        <v>82</v>
      </c>
      <c r="AY603" s="20" t="s">
        <v>158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0" t="s">
        <v>82</v>
      </c>
      <c r="BK603" s="220">
        <f>ROUND(I603*H603,2)</f>
        <v>0</v>
      </c>
      <c r="BL603" s="20" t="s">
        <v>165</v>
      </c>
      <c r="BM603" s="219" t="s">
        <v>4218</v>
      </c>
    </row>
    <row r="604" s="2" customFormat="1">
      <c r="A604" s="41"/>
      <c r="B604" s="42"/>
      <c r="C604" s="43"/>
      <c r="D604" s="221" t="s">
        <v>167</v>
      </c>
      <c r="E604" s="43"/>
      <c r="F604" s="222" t="s">
        <v>4217</v>
      </c>
      <c r="G604" s="43"/>
      <c r="H604" s="43"/>
      <c r="I604" s="223"/>
      <c r="J604" s="43"/>
      <c r="K604" s="43"/>
      <c r="L604" s="47"/>
      <c r="M604" s="224"/>
      <c r="N604" s="225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167</v>
      </c>
      <c r="AU604" s="20" t="s">
        <v>82</v>
      </c>
    </row>
    <row r="605" s="2" customFormat="1">
      <c r="A605" s="41"/>
      <c r="B605" s="42"/>
      <c r="C605" s="43"/>
      <c r="D605" s="226" t="s">
        <v>168</v>
      </c>
      <c r="E605" s="43"/>
      <c r="F605" s="227" t="s">
        <v>4219</v>
      </c>
      <c r="G605" s="43"/>
      <c r="H605" s="43"/>
      <c r="I605" s="223"/>
      <c r="J605" s="43"/>
      <c r="K605" s="43"/>
      <c r="L605" s="47"/>
      <c r="M605" s="224"/>
      <c r="N605" s="225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168</v>
      </c>
      <c r="AU605" s="20" t="s">
        <v>82</v>
      </c>
    </row>
    <row r="606" s="2" customFormat="1" ht="16.5" customHeight="1">
      <c r="A606" s="41"/>
      <c r="B606" s="42"/>
      <c r="C606" s="272" t="s">
        <v>1802</v>
      </c>
      <c r="D606" s="272" t="s">
        <v>244</v>
      </c>
      <c r="E606" s="273" t="s">
        <v>4220</v>
      </c>
      <c r="F606" s="274" t="s">
        <v>4221</v>
      </c>
      <c r="G606" s="275" t="s">
        <v>3094</v>
      </c>
      <c r="H606" s="276">
        <v>85</v>
      </c>
      <c r="I606" s="277"/>
      <c r="J606" s="278">
        <f>ROUND(I606*H606,2)</f>
        <v>0</v>
      </c>
      <c r="K606" s="274" t="s">
        <v>247</v>
      </c>
      <c r="L606" s="279"/>
      <c r="M606" s="280" t="s">
        <v>19</v>
      </c>
      <c r="N606" s="281" t="s">
        <v>45</v>
      </c>
      <c r="O606" s="87"/>
      <c r="P606" s="217">
        <f>O606*H606</f>
        <v>0</v>
      </c>
      <c r="Q606" s="217">
        <v>0</v>
      </c>
      <c r="R606" s="217">
        <f>Q606*H606</f>
        <v>0</v>
      </c>
      <c r="S606" s="217">
        <v>0</v>
      </c>
      <c r="T606" s="218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9" t="s">
        <v>228</v>
      </c>
      <c r="AT606" s="219" t="s">
        <v>244</v>
      </c>
      <c r="AU606" s="219" t="s">
        <v>82</v>
      </c>
      <c r="AY606" s="20" t="s">
        <v>158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20" t="s">
        <v>82</v>
      </c>
      <c r="BK606" s="220">
        <f>ROUND(I606*H606,2)</f>
        <v>0</v>
      </c>
      <c r="BL606" s="20" t="s">
        <v>165</v>
      </c>
      <c r="BM606" s="219" t="s">
        <v>4222</v>
      </c>
    </row>
    <row r="607" s="2" customFormat="1">
      <c r="A607" s="41"/>
      <c r="B607" s="42"/>
      <c r="C607" s="43"/>
      <c r="D607" s="221" t="s">
        <v>167</v>
      </c>
      <c r="E607" s="43"/>
      <c r="F607" s="222" t="s">
        <v>4221</v>
      </c>
      <c r="G607" s="43"/>
      <c r="H607" s="43"/>
      <c r="I607" s="223"/>
      <c r="J607" s="43"/>
      <c r="K607" s="43"/>
      <c r="L607" s="47"/>
      <c r="M607" s="224"/>
      <c r="N607" s="225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167</v>
      </c>
      <c r="AU607" s="20" t="s">
        <v>82</v>
      </c>
    </row>
    <row r="608" s="2" customFormat="1" ht="33" customHeight="1">
      <c r="A608" s="41"/>
      <c r="B608" s="42"/>
      <c r="C608" s="208" t="s">
        <v>1807</v>
      </c>
      <c r="D608" s="208" t="s">
        <v>160</v>
      </c>
      <c r="E608" s="209" t="s">
        <v>4223</v>
      </c>
      <c r="F608" s="210" t="s">
        <v>4224</v>
      </c>
      <c r="G608" s="211" t="s">
        <v>316</v>
      </c>
      <c r="H608" s="212">
        <v>85</v>
      </c>
      <c r="I608" s="213"/>
      <c r="J608" s="214">
        <f>ROUND(I608*H608,2)</f>
        <v>0</v>
      </c>
      <c r="K608" s="210" t="s">
        <v>164</v>
      </c>
      <c r="L608" s="47"/>
      <c r="M608" s="215" t="s">
        <v>19</v>
      </c>
      <c r="N608" s="216" t="s">
        <v>45</v>
      </c>
      <c r="O608" s="87"/>
      <c r="P608" s="217">
        <f>O608*H608</f>
        <v>0</v>
      </c>
      <c r="Q608" s="217">
        <v>0</v>
      </c>
      <c r="R608" s="217">
        <f>Q608*H608</f>
        <v>0</v>
      </c>
      <c r="S608" s="217">
        <v>0</v>
      </c>
      <c r="T608" s="218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9" t="s">
        <v>165</v>
      </c>
      <c r="AT608" s="219" t="s">
        <v>160</v>
      </c>
      <c r="AU608" s="219" t="s">
        <v>82</v>
      </c>
      <c r="AY608" s="20" t="s">
        <v>158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0" t="s">
        <v>82</v>
      </c>
      <c r="BK608" s="220">
        <f>ROUND(I608*H608,2)</f>
        <v>0</v>
      </c>
      <c r="BL608" s="20" t="s">
        <v>165</v>
      </c>
      <c r="BM608" s="219" t="s">
        <v>4225</v>
      </c>
    </row>
    <row r="609" s="2" customFormat="1">
      <c r="A609" s="41"/>
      <c r="B609" s="42"/>
      <c r="C609" s="43"/>
      <c r="D609" s="221" t="s">
        <v>167</v>
      </c>
      <c r="E609" s="43"/>
      <c r="F609" s="222" t="s">
        <v>4224</v>
      </c>
      <c r="G609" s="43"/>
      <c r="H609" s="43"/>
      <c r="I609" s="223"/>
      <c r="J609" s="43"/>
      <c r="K609" s="43"/>
      <c r="L609" s="47"/>
      <c r="M609" s="224"/>
      <c r="N609" s="225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167</v>
      </c>
      <c r="AU609" s="20" t="s">
        <v>82</v>
      </c>
    </row>
    <row r="610" s="2" customFormat="1">
      <c r="A610" s="41"/>
      <c r="B610" s="42"/>
      <c r="C610" s="43"/>
      <c r="D610" s="226" t="s">
        <v>168</v>
      </c>
      <c r="E610" s="43"/>
      <c r="F610" s="227" t="s">
        <v>4226</v>
      </c>
      <c r="G610" s="43"/>
      <c r="H610" s="43"/>
      <c r="I610" s="223"/>
      <c r="J610" s="43"/>
      <c r="K610" s="43"/>
      <c r="L610" s="47"/>
      <c r="M610" s="285"/>
      <c r="N610" s="286"/>
      <c r="O610" s="287"/>
      <c r="P610" s="287"/>
      <c r="Q610" s="287"/>
      <c r="R610" s="287"/>
      <c r="S610" s="287"/>
      <c r="T610" s="2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168</v>
      </c>
      <c r="AU610" s="20" t="s">
        <v>82</v>
      </c>
    </row>
    <row r="611" s="2" customFormat="1" ht="6.96" customHeight="1">
      <c r="A611" s="41"/>
      <c r="B611" s="62"/>
      <c r="C611" s="63"/>
      <c r="D611" s="63"/>
      <c r="E611" s="63"/>
      <c r="F611" s="63"/>
      <c r="G611" s="63"/>
      <c r="H611" s="63"/>
      <c r="I611" s="63"/>
      <c r="J611" s="63"/>
      <c r="K611" s="63"/>
      <c r="L611" s="47"/>
      <c r="M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</row>
  </sheetData>
  <sheetProtection sheet="1" autoFilter="0" formatColumns="0" formatRows="0" objects="1" scenarios="1" spinCount="100000" saltValue="hHs1I19p1HWkEz5J1W0lulXyXb3oQfYCMROUUHJaooXdZAbrPK5pyDF/qCPDFRLHcJOWr7kJmCdFlkFSdYKB3g==" hashValue="kKQDrmdNW7iGCn/HBF3i4tMYTW+IUgLDGIn+JxLu35vTQQRGatlE050nYQwJPB6PCpHX2f5qXOEpFRLKivihuw==" algorithmName="SHA-512" password="A9D1"/>
  <autoFilter ref="C85:K61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742123001"/>
    <hyperlink ref="F96" r:id="rId2" display="https://podminky.urs.cz/item/CS_URS_2022_01/742220211"/>
    <hyperlink ref="F101" r:id="rId3" display="https://podminky.urs.cz/item/CS_URS_2022_01/742220161"/>
    <hyperlink ref="F106" r:id="rId4" display="https://podminky.urs.cz/item/CS_URS_2022_01/742220031"/>
    <hyperlink ref="F111" r:id="rId5" display="https://podminky.urs.cz/item/CS_URS_2022_01/742220071"/>
    <hyperlink ref="F116" r:id="rId6" display="https://podminky.urs.cz/item/CS_URS_2022_01/742220081"/>
    <hyperlink ref="F121" r:id="rId7" display="https://podminky.urs.cz/item/CS_URS_2022_01/742320011"/>
    <hyperlink ref="F132" r:id="rId8" display="https://podminky.urs.cz/item/CS_URS_2022_01/742220141"/>
    <hyperlink ref="F137" r:id="rId9" display="https://podminky.urs.cz/item/CS_URS_2022_01/742220255"/>
    <hyperlink ref="F142" r:id="rId10" display="https://podminky.urs.cz/item/CS_URS_2022_01/742220256"/>
    <hyperlink ref="F151" r:id="rId11" display="https://podminky.urs.cz/item/CS_URS_2022_01/742220232"/>
    <hyperlink ref="F160" r:id="rId12" display="https://podminky.urs.cz/item/CS_URS_2022_01/742220235"/>
    <hyperlink ref="F167" r:id="rId13" display="https://podminky.urs.cz/item/CS_URS_2022_01/742220053"/>
    <hyperlink ref="F172" r:id="rId14" display="https://podminky.urs.cz/item/CS_URS_2022_01/742121001"/>
    <hyperlink ref="F187" r:id="rId15" display="https://podminky.urs.cz/item/CS_URS_2022_01/742110041"/>
    <hyperlink ref="F196" r:id="rId16" display="https://podminky.urs.cz/item/CS_URS_2022_01/742220401"/>
    <hyperlink ref="F199" r:id="rId17" display="https://podminky.urs.cz/item/CS_URS_2022_01/742220402"/>
    <hyperlink ref="F202" r:id="rId18" display="https://podminky.urs.cz/item/CS_URS_2022_01/742220411"/>
    <hyperlink ref="F205" r:id="rId19" display="https://podminky.urs.cz/item/CS_URS_2022_01/742220511"/>
    <hyperlink ref="F210" r:id="rId20" display="https://podminky.urs.cz/item/CS_URS_2022_01/742190004"/>
    <hyperlink ref="F215" r:id="rId21" display="https://podminky.urs.cz/item/CS_URS_2022_01/742240022"/>
    <hyperlink ref="F220" r:id="rId22" display="https://podminky.urs.cz/item/CS_URS_2022_01/742240023"/>
    <hyperlink ref="F223" r:id="rId23" display="https://podminky.urs.cz/item/CS_URS_2022_01/742240007"/>
    <hyperlink ref="F235" r:id="rId24" display="https://podminky.urs.cz/item/CS_URS_2022_01/742210006"/>
    <hyperlink ref="F240" r:id="rId25" display="https://podminky.urs.cz/item/CS_URS_2022_01/742210071"/>
    <hyperlink ref="F245" r:id="rId26" display="https://podminky.urs.cz/item/CS_URS_2022_01/742210031"/>
    <hyperlink ref="F250" r:id="rId27" display="https://podminky.urs.cz/item/CS_URS_2022_01/742210041"/>
    <hyperlink ref="F255" r:id="rId28" display="https://podminky.urs.cz/item/CS_URS_2022_01/742210261"/>
    <hyperlink ref="F260" r:id="rId29" display="https://podminky.urs.cz/item/CS_URS_2022_01/742123001"/>
    <hyperlink ref="F269" r:id="rId30" display="https://podminky.urs.cz/item/CS_URS_2022_01/742210151"/>
    <hyperlink ref="F274" r:id="rId31" display="https://podminky.urs.cz/item/CS_URS_2022_01/742210121"/>
    <hyperlink ref="F281" r:id="rId32" display="https://podminky.urs.cz/item/CS_URS_2022_01/742210131"/>
    <hyperlink ref="F288" r:id="rId33" display="https://podminky.urs.cz/item/CS_URS_2022_01/742210303"/>
    <hyperlink ref="F293" r:id="rId34" display="https://podminky.urs.cz/item/CS_URS_2022_01/742210305"/>
    <hyperlink ref="F298" r:id="rId35" display="https://podminky.urs.cz/item/CS_URS_2022_01/742210251"/>
    <hyperlink ref="F307" r:id="rId36" display="https://podminky.urs.cz/item/CS_URS_2022_01/742121001"/>
    <hyperlink ref="F318" r:id="rId37" display="https://podminky.urs.cz/item/CS_URS_2022_01/742110011"/>
    <hyperlink ref="F323" r:id="rId38" display="https://podminky.urs.cz/item/CS_URS_2022_01/742111001"/>
    <hyperlink ref="F332" r:id="rId39" display="https://podminky.urs.cz/item/CS_URS_2022_01/742190004"/>
    <hyperlink ref="F339" r:id="rId40" display="https://podminky.urs.cz/item/CS_URS_2022_01/742210421"/>
    <hyperlink ref="F344" r:id="rId41" display="https://podminky.urs.cz/item/CS_URS_2022_01/742210503"/>
    <hyperlink ref="F347" r:id="rId42" display="https://podminky.urs.cz/item/CS_URS_2022_01/742210521"/>
    <hyperlink ref="F359" r:id="rId43" display="https://podminky.urs.cz/item/CS_URS_2022_01/742330022"/>
    <hyperlink ref="F364" r:id="rId44" display="https://podminky.urs.cz/item/CS_URS_2022_01/742330024"/>
    <hyperlink ref="F369" r:id="rId45" display="https://podminky.urs.cz/item/CS_URS_2022_01/742330023"/>
    <hyperlink ref="F378" r:id="rId46" display="https://podminky.urs.cz/item/CS_URS_2022_01/742330042"/>
    <hyperlink ref="F383" r:id="rId47" display="https://podminky.urs.cz/item/CS_URS_2022_01/742330011"/>
    <hyperlink ref="F390" r:id="rId48" display="https://podminky.urs.cz/item/CS_URS_2022_01/742121001"/>
    <hyperlink ref="F395" r:id="rId49" display="https://podminky.urs.cz/item/CS_URS_2022_01/742110041"/>
    <hyperlink ref="F404" r:id="rId50" display="https://podminky.urs.cz/item/CS_URS_2022_01/742190004"/>
    <hyperlink ref="F409" r:id="rId51" display="https://podminky.urs.cz/item/CS_URS_2022_01/742330051"/>
    <hyperlink ref="F412" r:id="rId52" display="https://podminky.urs.cz/item/CS_URS_2022_01/742330052"/>
    <hyperlink ref="F415" r:id="rId53" display="https://podminky.urs.cz/item/CS_URS_2022_01/742330101"/>
    <hyperlink ref="F427" r:id="rId54" display="https://podminky.urs.cz/item/CS_URS_2022_01/742230003"/>
    <hyperlink ref="F430" r:id="rId55" display="https://podminky.urs.cz/item/CS_URS_2022_01/742230004"/>
    <hyperlink ref="F435" r:id="rId56" display="https://podminky.urs.cz/item/CS_URS_2022_01/742230103"/>
    <hyperlink ref="F438" r:id="rId57" display="https://podminky.urs.cz/item/CS_URS_2022_01/742230001"/>
    <hyperlink ref="F447" r:id="rId58" display="https://podminky.urs.cz/item/CS_URS_2022_01/742330001"/>
    <hyperlink ref="F452" r:id="rId59" display="https://podminky.urs.cz/item/CS_URS_2022_01/742330021"/>
    <hyperlink ref="F457" r:id="rId60" display="https://podminky.urs.cz/item/CS_URS_2022_01/742330022"/>
    <hyperlink ref="F462" r:id="rId61" display="https://podminky.urs.cz/item/CS_URS_2022_01/742330024"/>
    <hyperlink ref="F467" r:id="rId62" display="https://podminky.urs.cz/item/CS_URS_2022_01/742330023"/>
    <hyperlink ref="F476" r:id="rId63" display="https://podminky.urs.cz/item/CS_URS_2022_01/742330042"/>
    <hyperlink ref="F481" r:id="rId64" display="https://podminky.urs.cz/item/CS_URS_2022_01/742330026"/>
    <hyperlink ref="F488" r:id="rId65" display="https://podminky.urs.cz/item/CS_URS_2022_01/742330028"/>
    <hyperlink ref="F491" r:id="rId66" display="https://podminky.urs.cz/item/CS_URS_2022_01/742330031"/>
    <hyperlink ref="F498" r:id="rId67" display="https://podminky.urs.cz/item/CS_URS_2022_01/742121001"/>
    <hyperlink ref="F505" r:id="rId68" display="https://podminky.urs.cz/item/CS_URS_2022_01/742110041"/>
    <hyperlink ref="F512" r:id="rId69" display="https://podminky.urs.cz/item/CS_URS_2022_01/742190004"/>
    <hyperlink ref="F517" r:id="rId70" display="https://podminky.urs.cz/item/CS_URS_2022_01/742330051"/>
    <hyperlink ref="F520" r:id="rId71" display="https://podminky.urs.cz/item/CS_URS_2022_01/742330052"/>
    <hyperlink ref="F523" r:id="rId72" display="https://podminky.urs.cz/item/CS_URS_2022_01/742330101"/>
    <hyperlink ref="F526" r:id="rId73" display="https://podminky.urs.cz/item/CS_URS_2022_01/742330102"/>
    <hyperlink ref="F538" r:id="rId74" display="https://podminky.urs.cz/item/CS_URS_2022_01/742310002"/>
    <hyperlink ref="F541" r:id="rId75" display="https://podminky.urs.cz/item/CS_URS_2022_01/742310004"/>
    <hyperlink ref="F544" r:id="rId76" display="https://podminky.urs.cz/item/CS_URS_2022_01/742310001"/>
    <hyperlink ref="F547" r:id="rId77" display="https://podminky.urs.cz/item/CS_URS_2022_01/742310006"/>
    <hyperlink ref="F552" r:id="rId78" display="https://podminky.urs.cz/item/CS_URS_2022_01/742320011"/>
    <hyperlink ref="F567" r:id="rId79" display="https://podminky.urs.cz/item/CS_URS_2022_01/742121001"/>
    <hyperlink ref="F574" r:id="rId80" display="https://podminky.urs.cz/item/CS_URS_2022_01/742110041"/>
    <hyperlink ref="F581" r:id="rId81" display="https://podminky.urs.cz/item/CS_URS_2022_01/742190004"/>
    <hyperlink ref="F599" r:id="rId82" display="https://podminky.urs.cz/item/CS_URS_2022_01/460010023"/>
    <hyperlink ref="F602" r:id="rId83" display="https://podminky.urs.cz/item/CS_URS_2022_01/460161462"/>
    <hyperlink ref="F605" r:id="rId84" display="https://podminky.urs.cz/item/CS_URS_2022_01/460661314"/>
    <hyperlink ref="F610" r:id="rId85" display="https://podminky.urs.cz/item/CS_URS_2022_01/46043146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Stavební úpravy v suterénu objektu č.21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4227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13. 3. 2024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33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ROUND((SUM(BE81:BE141)),  2)</f>
        <v>0</v>
      </c>
      <c r="G33" s="41"/>
      <c r="H33" s="41"/>
      <c r="I33" s="152">
        <v>0.20999999999999999</v>
      </c>
      <c r="J33" s="151">
        <f>ROUND(((SUM(BE81:BE141))*I33),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ROUND((SUM(BF81:BF141)),  2)</f>
        <v>0</v>
      </c>
      <c r="G34" s="41"/>
      <c r="H34" s="41"/>
      <c r="I34" s="152">
        <v>0.14999999999999999</v>
      </c>
      <c r="J34" s="151">
        <f>ROUND(((SUM(BF81:BF141))*I34),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ROUND((SUM(BG81:BG141)),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ROUND((SUM(BH81:BH141)),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ROUND((SUM(BI81:BI141)),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Stavební úpravy v suterénu objektu č.21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Odsávání a filtrace prachu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 č.1864/57, k.ú. 782271 Vinařice u Kladna</v>
      </c>
      <c r="G52" s="43"/>
      <c r="H52" s="43"/>
      <c r="I52" s="35" t="s">
        <v>23</v>
      </c>
      <c r="J52" s="75" t="str">
        <f>IF(J12="","",J12)</f>
        <v>13. 3. 2024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Sládečkovo vlastivědné muzeum v Kladně, p.o.</v>
      </c>
      <c r="G54" s="43"/>
      <c r="H54" s="43"/>
      <c r="I54" s="35" t="s">
        <v>32</v>
      </c>
      <c r="J54" s="39" t="str">
        <f>E21</f>
        <v xml:space="preserve">ing. arch. Petr Pašek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118</v>
      </c>
    </row>
    <row r="60" s="9" customFormat="1" ht="24.96" customHeight="1">
      <c r="A60" s="9"/>
      <c r="B60" s="169"/>
      <c r="C60" s="170"/>
      <c r="D60" s="171" t="s">
        <v>129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134</v>
      </c>
      <c r="E61" s="178"/>
      <c r="F61" s="178"/>
      <c r="G61" s="178"/>
      <c r="H61" s="178"/>
      <c r="I61" s="178"/>
      <c r="J61" s="179">
        <f>J83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143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4" t="str">
        <f>E7</f>
        <v>Stavební úpravy v suterénu objektu č.21</v>
      </c>
      <c r="F71" s="35"/>
      <c r="G71" s="35"/>
      <c r="H71" s="35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113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06 - Odsávání a filtrace prachu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>parc. č.1864/57, k.ú. 782271 Vinařice u Kladna</v>
      </c>
      <c r="G75" s="43"/>
      <c r="H75" s="43"/>
      <c r="I75" s="35" t="s">
        <v>23</v>
      </c>
      <c r="J75" s="75" t="str">
        <f>IF(J12="","",J12)</f>
        <v>13. 3. 2024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Sládečkovo vlastivědné muzeum v Kladně, p.o.</v>
      </c>
      <c r="G77" s="43"/>
      <c r="H77" s="43"/>
      <c r="I77" s="35" t="s">
        <v>32</v>
      </c>
      <c r="J77" s="39" t="str">
        <f>E21</f>
        <v xml:space="preserve">ing. arch. Petr Pašek 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30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1"/>
      <c r="B80" s="182"/>
      <c r="C80" s="183" t="s">
        <v>144</v>
      </c>
      <c r="D80" s="184" t="s">
        <v>59</v>
      </c>
      <c r="E80" s="184" t="s">
        <v>55</v>
      </c>
      <c r="F80" s="184" t="s">
        <v>56</v>
      </c>
      <c r="G80" s="184" t="s">
        <v>145</v>
      </c>
      <c r="H80" s="184" t="s">
        <v>146</v>
      </c>
      <c r="I80" s="184" t="s">
        <v>147</v>
      </c>
      <c r="J80" s="184" t="s">
        <v>117</v>
      </c>
      <c r="K80" s="185" t="s">
        <v>148</v>
      </c>
      <c r="L80" s="186"/>
      <c r="M80" s="95" t="s">
        <v>19</v>
      </c>
      <c r="N80" s="96" t="s">
        <v>44</v>
      </c>
      <c r="O80" s="96" t="s">
        <v>149</v>
      </c>
      <c r="P80" s="96" t="s">
        <v>150</v>
      </c>
      <c r="Q80" s="96" t="s">
        <v>151</v>
      </c>
      <c r="R80" s="96" t="s">
        <v>152</v>
      </c>
      <c r="S80" s="96" t="s">
        <v>153</v>
      </c>
      <c r="T80" s="97" t="s">
        <v>154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1"/>
      <c r="B81" s="42"/>
      <c r="C81" s="102" t="s">
        <v>155</v>
      </c>
      <c r="D81" s="43"/>
      <c r="E81" s="43"/>
      <c r="F81" s="43"/>
      <c r="G81" s="43"/>
      <c r="H81" s="43"/>
      <c r="I81" s="43"/>
      <c r="J81" s="187">
        <f>BK81</f>
        <v>0</v>
      </c>
      <c r="K81" s="43"/>
      <c r="L81" s="47"/>
      <c r="M81" s="98"/>
      <c r="N81" s="188"/>
      <c r="O81" s="99"/>
      <c r="P81" s="189">
        <f>P82</f>
        <v>0</v>
      </c>
      <c r="Q81" s="99"/>
      <c r="R81" s="189">
        <f>R82</f>
        <v>0.16683899999999999</v>
      </c>
      <c r="S81" s="99"/>
      <c r="T81" s="190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118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73</v>
      </c>
      <c r="E82" s="195" t="s">
        <v>1302</v>
      </c>
      <c r="F82" s="195" t="s">
        <v>1303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0.16683899999999999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84</v>
      </c>
      <c r="AT82" s="204" t="s">
        <v>73</v>
      </c>
      <c r="AU82" s="204" t="s">
        <v>74</v>
      </c>
      <c r="AY82" s="203" t="s">
        <v>158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73</v>
      </c>
      <c r="E83" s="206" t="s">
        <v>1476</v>
      </c>
      <c r="F83" s="206" t="s">
        <v>1477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SUM(P84:P141)</f>
        <v>0</v>
      </c>
      <c r="Q83" s="200"/>
      <c r="R83" s="201">
        <f>SUM(R84:R141)</f>
        <v>0.16683899999999999</v>
      </c>
      <c r="S83" s="200"/>
      <c r="T83" s="202">
        <f>SUM(T84:T141)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84</v>
      </c>
      <c r="AT83" s="204" t="s">
        <v>73</v>
      </c>
      <c r="AU83" s="204" t="s">
        <v>82</v>
      </c>
      <c r="AY83" s="203" t="s">
        <v>158</v>
      </c>
      <c r="BK83" s="205">
        <f>SUM(BK84:BK141)</f>
        <v>0</v>
      </c>
    </row>
    <row r="84" s="2" customFormat="1" ht="21.75" customHeight="1">
      <c r="A84" s="41"/>
      <c r="B84" s="42"/>
      <c r="C84" s="208" t="s">
        <v>82</v>
      </c>
      <c r="D84" s="208" t="s">
        <v>160</v>
      </c>
      <c r="E84" s="209" t="s">
        <v>4228</v>
      </c>
      <c r="F84" s="210" t="s">
        <v>4229</v>
      </c>
      <c r="G84" s="211" t="s">
        <v>316</v>
      </c>
      <c r="H84" s="212">
        <v>24.149999999999999</v>
      </c>
      <c r="I84" s="213"/>
      <c r="J84" s="214">
        <f>ROUND(I84*H84,2)</f>
        <v>0</v>
      </c>
      <c r="K84" s="210" t="s">
        <v>4230</v>
      </c>
      <c r="L84" s="47"/>
      <c r="M84" s="215" t="s">
        <v>19</v>
      </c>
      <c r="N84" s="216" t="s">
        <v>45</v>
      </c>
      <c r="O84" s="87"/>
      <c r="P84" s="217">
        <f>O84*H84</f>
        <v>0</v>
      </c>
      <c r="Q84" s="217">
        <v>0.00167</v>
      </c>
      <c r="R84" s="217">
        <f>Q84*H84</f>
        <v>0.040330499999999998</v>
      </c>
      <c r="S84" s="217">
        <v>0</v>
      </c>
      <c r="T84" s="218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9" t="s">
        <v>290</v>
      </c>
      <c r="AT84" s="219" t="s">
        <v>160</v>
      </c>
      <c r="AU84" s="219" t="s">
        <v>84</v>
      </c>
      <c r="AY84" s="20" t="s">
        <v>158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82</v>
      </c>
      <c r="BK84" s="220">
        <f>ROUND(I84*H84,2)</f>
        <v>0</v>
      </c>
      <c r="BL84" s="20" t="s">
        <v>290</v>
      </c>
      <c r="BM84" s="219" t="s">
        <v>4231</v>
      </c>
    </row>
    <row r="85" s="2" customFormat="1">
      <c r="A85" s="41"/>
      <c r="B85" s="42"/>
      <c r="C85" s="43"/>
      <c r="D85" s="221" t="s">
        <v>167</v>
      </c>
      <c r="E85" s="43"/>
      <c r="F85" s="222" t="s">
        <v>4232</v>
      </c>
      <c r="G85" s="43"/>
      <c r="H85" s="43"/>
      <c r="I85" s="223"/>
      <c r="J85" s="43"/>
      <c r="K85" s="43"/>
      <c r="L85" s="47"/>
      <c r="M85" s="224"/>
      <c r="N85" s="225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167</v>
      </c>
      <c r="AU85" s="20" t="s">
        <v>84</v>
      </c>
    </row>
    <row r="86" s="2" customFormat="1">
      <c r="A86" s="41"/>
      <c r="B86" s="42"/>
      <c r="C86" s="43"/>
      <c r="D86" s="226" t="s">
        <v>168</v>
      </c>
      <c r="E86" s="43"/>
      <c r="F86" s="227" t="s">
        <v>4233</v>
      </c>
      <c r="G86" s="43"/>
      <c r="H86" s="43"/>
      <c r="I86" s="223"/>
      <c r="J86" s="43"/>
      <c r="K86" s="43"/>
      <c r="L86" s="47"/>
      <c r="M86" s="224"/>
      <c r="N86" s="22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168</v>
      </c>
      <c r="AU86" s="20" t="s">
        <v>84</v>
      </c>
    </row>
    <row r="87" s="13" customFormat="1">
      <c r="A87" s="13"/>
      <c r="B87" s="228"/>
      <c r="C87" s="229"/>
      <c r="D87" s="221" t="s">
        <v>170</v>
      </c>
      <c r="E87" s="230" t="s">
        <v>19</v>
      </c>
      <c r="F87" s="231" t="s">
        <v>4234</v>
      </c>
      <c r="G87" s="229"/>
      <c r="H87" s="230" t="s">
        <v>19</v>
      </c>
      <c r="I87" s="232"/>
      <c r="J87" s="229"/>
      <c r="K87" s="229"/>
      <c r="L87" s="233"/>
      <c r="M87" s="234"/>
      <c r="N87" s="235"/>
      <c r="O87" s="235"/>
      <c r="P87" s="235"/>
      <c r="Q87" s="235"/>
      <c r="R87" s="235"/>
      <c r="S87" s="235"/>
      <c r="T87" s="236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7" t="s">
        <v>170</v>
      </c>
      <c r="AU87" s="237" t="s">
        <v>84</v>
      </c>
      <c r="AV87" s="13" t="s">
        <v>82</v>
      </c>
      <c r="AW87" s="13" t="s">
        <v>35</v>
      </c>
      <c r="AX87" s="13" t="s">
        <v>74</v>
      </c>
      <c r="AY87" s="237" t="s">
        <v>158</v>
      </c>
    </row>
    <row r="88" s="14" customFormat="1">
      <c r="A88" s="14"/>
      <c r="B88" s="238"/>
      <c r="C88" s="239"/>
      <c r="D88" s="221" t="s">
        <v>170</v>
      </c>
      <c r="E88" s="240" t="s">
        <v>19</v>
      </c>
      <c r="F88" s="241" t="s">
        <v>4235</v>
      </c>
      <c r="G88" s="239"/>
      <c r="H88" s="242">
        <v>3</v>
      </c>
      <c r="I88" s="243"/>
      <c r="J88" s="239"/>
      <c r="K88" s="239"/>
      <c r="L88" s="244"/>
      <c r="M88" s="245"/>
      <c r="N88" s="246"/>
      <c r="O88" s="246"/>
      <c r="P88" s="246"/>
      <c r="Q88" s="246"/>
      <c r="R88" s="246"/>
      <c r="S88" s="246"/>
      <c r="T88" s="247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8" t="s">
        <v>170</v>
      </c>
      <c r="AU88" s="248" t="s">
        <v>84</v>
      </c>
      <c r="AV88" s="14" t="s">
        <v>84</v>
      </c>
      <c r="AW88" s="14" t="s">
        <v>35</v>
      </c>
      <c r="AX88" s="14" t="s">
        <v>74</v>
      </c>
      <c r="AY88" s="248" t="s">
        <v>158</v>
      </c>
    </row>
    <row r="89" s="13" customFormat="1">
      <c r="A89" s="13"/>
      <c r="B89" s="228"/>
      <c r="C89" s="229"/>
      <c r="D89" s="221" t="s">
        <v>170</v>
      </c>
      <c r="E89" s="230" t="s">
        <v>19</v>
      </c>
      <c r="F89" s="231" t="s">
        <v>4236</v>
      </c>
      <c r="G89" s="229"/>
      <c r="H89" s="230" t="s">
        <v>19</v>
      </c>
      <c r="I89" s="232"/>
      <c r="J89" s="229"/>
      <c r="K89" s="229"/>
      <c r="L89" s="233"/>
      <c r="M89" s="234"/>
      <c r="N89" s="235"/>
      <c r="O89" s="235"/>
      <c r="P89" s="235"/>
      <c r="Q89" s="235"/>
      <c r="R89" s="235"/>
      <c r="S89" s="235"/>
      <c r="T89" s="236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7" t="s">
        <v>170</v>
      </c>
      <c r="AU89" s="237" t="s">
        <v>84</v>
      </c>
      <c r="AV89" s="13" t="s">
        <v>82</v>
      </c>
      <c r="AW89" s="13" t="s">
        <v>35</v>
      </c>
      <c r="AX89" s="13" t="s">
        <v>74</v>
      </c>
      <c r="AY89" s="237" t="s">
        <v>158</v>
      </c>
    </row>
    <row r="90" s="14" customFormat="1">
      <c r="A90" s="14"/>
      <c r="B90" s="238"/>
      <c r="C90" s="239"/>
      <c r="D90" s="221" t="s">
        <v>170</v>
      </c>
      <c r="E90" s="240" t="s">
        <v>19</v>
      </c>
      <c r="F90" s="241" t="s">
        <v>4237</v>
      </c>
      <c r="G90" s="239"/>
      <c r="H90" s="242">
        <v>15</v>
      </c>
      <c r="I90" s="243"/>
      <c r="J90" s="239"/>
      <c r="K90" s="239"/>
      <c r="L90" s="244"/>
      <c r="M90" s="245"/>
      <c r="N90" s="246"/>
      <c r="O90" s="246"/>
      <c r="P90" s="246"/>
      <c r="Q90" s="246"/>
      <c r="R90" s="246"/>
      <c r="S90" s="246"/>
      <c r="T90" s="247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8" t="s">
        <v>170</v>
      </c>
      <c r="AU90" s="248" t="s">
        <v>84</v>
      </c>
      <c r="AV90" s="14" t="s">
        <v>84</v>
      </c>
      <c r="AW90" s="14" t="s">
        <v>35</v>
      </c>
      <c r="AX90" s="14" t="s">
        <v>74</v>
      </c>
      <c r="AY90" s="248" t="s">
        <v>158</v>
      </c>
    </row>
    <row r="91" s="13" customFormat="1">
      <c r="A91" s="13"/>
      <c r="B91" s="228"/>
      <c r="C91" s="229"/>
      <c r="D91" s="221" t="s">
        <v>170</v>
      </c>
      <c r="E91" s="230" t="s">
        <v>19</v>
      </c>
      <c r="F91" s="231" t="s">
        <v>4238</v>
      </c>
      <c r="G91" s="229"/>
      <c r="H91" s="230" t="s">
        <v>19</v>
      </c>
      <c r="I91" s="232"/>
      <c r="J91" s="229"/>
      <c r="K91" s="229"/>
      <c r="L91" s="233"/>
      <c r="M91" s="234"/>
      <c r="N91" s="235"/>
      <c r="O91" s="235"/>
      <c r="P91" s="235"/>
      <c r="Q91" s="235"/>
      <c r="R91" s="235"/>
      <c r="S91" s="235"/>
      <c r="T91" s="23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7" t="s">
        <v>170</v>
      </c>
      <c r="AU91" s="237" t="s">
        <v>84</v>
      </c>
      <c r="AV91" s="13" t="s">
        <v>82</v>
      </c>
      <c r="AW91" s="13" t="s">
        <v>35</v>
      </c>
      <c r="AX91" s="13" t="s">
        <v>74</v>
      </c>
      <c r="AY91" s="237" t="s">
        <v>158</v>
      </c>
    </row>
    <row r="92" s="14" customFormat="1">
      <c r="A92" s="14"/>
      <c r="B92" s="238"/>
      <c r="C92" s="239"/>
      <c r="D92" s="221" t="s">
        <v>170</v>
      </c>
      <c r="E92" s="240" t="s">
        <v>19</v>
      </c>
      <c r="F92" s="241" t="s">
        <v>4235</v>
      </c>
      <c r="G92" s="239"/>
      <c r="H92" s="242">
        <v>3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8" t="s">
        <v>170</v>
      </c>
      <c r="AU92" s="248" t="s">
        <v>84</v>
      </c>
      <c r="AV92" s="14" t="s">
        <v>84</v>
      </c>
      <c r="AW92" s="14" t="s">
        <v>35</v>
      </c>
      <c r="AX92" s="14" t="s">
        <v>74</v>
      </c>
      <c r="AY92" s="248" t="s">
        <v>158</v>
      </c>
    </row>
    <row r="93" s="16" customFormat="1">
      <c r="A93" s="16"/>
      <c r="B93" s="261"/>
      <c r="C93" s="262"/>
      <c r="D93" s="221" t="s">
        <v>170</v>
      </c>
      <c r="E93" s="263" t="s">
        <v>19</v>
      </c>
      <c r="F93" s="264" t="s">
        <v>187</v>
      </c>
      <c r="G93" s="262"/>
      <c r="H93" s="265">
        <v>21</v>
      </c>
      <c r="I93" s="266"/>
      <c r="J93" s="262"/>
      <c r="K93" s="262"/>
      <c r="L93" s="267"/>
      <c r="M93" s="268"/>
      <c r="N93" s="269"/>
      <c r="O93" s="269"/>
      <c r="P93" s="269"/>
      <c r="Q93" s="269"/>
      <c r="R93" s="269"/>
      <c r="S93" s="269"/>
      <c r="T93" s="270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71" t="s">
        <v>170</v>
      </c>
      <c r="AU93" s="271" t="s">
        <v>84</v>
      </c>
      <c r="AV93" s="16" t="s">
        <v>188</v>
      </c>
      <c r="AW93" s="16" t="s">
        <v>35</v>
      </c>
      <c r="AX93" s="16" t="s">
        <v>74</v>
      </c>
      <c r="AY93" s="271" t="s">
        <v>158</v>
      </c>
    </row>
    <row r="94" s="13" customFormat="1">
      <c r="A94" s="13"/>
      <c r="B94" s="228"/>
      <c r="C94" s="229"/>
      <c r="D94" s="221" t="s">
        <v>170</v>
      </c>
      <c r="E94" s="230" t="s">
        <v>19</v>
      </c>
      <c r="F94" s="231" t="s">
        <v>4239</v>
      </c>
      <c r="G94" s="229"/>
      <c r="H94" s="230" t="s">
        <v>19</v>
      </c>
      <c r="I94" s="232"/>
      <c r="J94" s="229"/>
      <c r="K94" s="229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170</v>
      </c>
      <c r="AU94" s="237" t="s">
        <v>84</v>
      </c>
      <c r="AV94" s="13" t="s">
        <v>82</v>
      </c>
      <c r="AW94" s="13" t="s">
        <v>35</v>
      </c>
      <c r="AX94" s="13" t="s">
        <v>74</v>
      </c>
      <c r="AY94" s="237" t="s">
        <v>158</v>
      </c>
    </row>
    <row r="95" s="14" customFormat="1">
      <c r="A95" s="14"/>
      <c r="B95" s="238"/>
      <c r="C95" s="239"/>
      <c r="D95" s="221" t="s">
        <v>170</v>
      </c>
      <c r="E95" s="240" t="s">
        <v>19</v>
      </c>
      <c r="F95" s="241" t="s">
        <v>4240</v>
      </c>
      <c r="G95" s="239"/>
      <c r="H95" s="242">
        <v>3.1499999999999999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170</v>
      </c>
      <c r="AU95" s="248" t="s">
        <v>84</v>
      </c>
      <c r="AV95" s="14" t="s">
        <v>84</v>
      </c>
      <c r="AW95" s="14" t="s">
        <v>35</v>
      </c>
      <c r="AX95" s="14" t="s">
        <v>74</v>
      </c>
      <c r="AY95" s="248" t="s">
        <v>158</v>
      </c>
    </row>
    <row r="96" s="15" customFormat="1">
      <c r="A96" s="15"/>
      <c r="B96" s="249"/>
      <c r="C96" s="250"/>
      <c r="D96" s="221" t="s">
        <v>170</v>
      </c>
      <c r="E96" s="251" t="s">
        <v>19</v>
      </c>
      <c r="F96" s="252" t="s">
        <v>175</v>
      </c>
      <c r="G96" s="250"/>
      <c r="H96" s="253">
        <v>24.149999999999999</v>
      </c>
      <c r="I96" s="254"/>
      <c r="J96" s="250"/>
      <c r="K96" s="250"/>
      <c r="L96" s="255"/>
      <c r="M96" s="256"/>
      <c r="N96" s="257"/>
      <c r="O96" s="257"/>
      <c r="P96" s="257"/>
      <c r="Q96" s="257"/>
      <c r="R96" s="257"/>
      <c r="S96" s="257"/>
      <c r="T96" s="258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9" t="s">
        <v>170</v>
      </c>
      <c r="AU96" s="259" t="s">
        <v>84</v>
      </c>
      <c r="AV96" s="15" t="s">
        <v>165</v>
      </c>
      <c r="AW96" s="15" t="s">
        <v>35</v>
      </c>
      <c r="AX96" s="15" t="s">
        <v>82</v>
      </c>
      <c r="AY96" s="259" t="s">
        <v>158</v>
      </c>
    </row>
    <row r="97" s="2" customFormat="1" ht="24.15" customHeight="1">
      <c r="A97" s="41"/>
      <c r="B97" s="42"/>
      <c r="C97" s="208" t="s">
        <v>84</v>
      </c>
      <c r="D97" s="208" t="s">
        <v>160</v>
      </c>
      <c r="E97" s="209" t="s">
        <v>4241</v>
      </c>
      <c r="F97" s="210" t="s">
        <v>4242</v>
      </c>
      <c r="G97" s="211" t="s">
        <v>316</v>
      </c>
      <c r="H97" s="212">
        <v>34.5</v>
      </c>
      <c r="I97" s="213"/>
      <c r="J97" s="214">
        <f>ROUND(I97*H97,2)</f>
        <v>0</v>
      </c>
      <c r="K97" s="210" t="s">
        <v>4230</v>
      </c>
      <c r="L97" s="47"/>
      <c r="M97" s="215" t="s">
        <v>19</v>
      </c>
      <c r="N97" s="216" t="s">
        <v>45</v>
      </c>
      <c r="O97" s="87"/>
      <c r="P97" s="217">
        <f>O97*H97</f>
        <v>0</v>
      </c>
      <c r="Q97" s="217">
        <v>0.0034399999999999999</v>
      </c>
      <c r="R97" s="217">
        <f>Q97*H97</f>
        <v>0.11867999999999999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290</v>
      </c>
      <c r="AT97" s="219" t="s">
        <v>160</v>
      </c>
      <c r="AU97" s="219" t="s">
        <v>84</v>
      </c>
      <c r="AY97" s="20" t="s">
        <v>158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82</v>
      </c>
      <c r="BK97" s="220">
        <f>ROUND(I97*H97,2)</f>
        <v>0</v>
      </c>
      <c r="BL97" s="20" t="s">
        <v>290</v>
      </c>
      <c r="BM97" s="219" t="s">
        <v>4243</v>
      </c>
    </row>
    <row r="98" s="2" customFormat="1">
      <c r="A98" s="41"/>
      <c r="B98" s="42"/>
      <c r="C98" s="43"/>
      <c r="D98" s="221" t="s">
        <v>167</v>
      </c>
      <c r="E98" s="43"/>
      <c r="F98" s="222" t="s">
        <v>4244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167</v>
      </c>
      <c r="AU98" s="20" t="s">
        <v>84</v>
      </c>
    </row>
    <row r="99" s="2" customFormat="1">
      <c r="A99" s="41"/>
      <c r="B99" s="42"/>
      <c r="C99" s="43"/>
      <c r="D99" s="226" t="s">
        <v>168</v>
      </c>
      <c r="E99" s="43"/>
      <c r="F99" s="227" t="s">
        <v>4245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84</v>
      </c>
    </row>
    <row r="100" s="13" customFormat="1">
      <c r="A100" s="13"/>
      <c r="B100" s="228"/>
      <c r="C100" s="229"/>
      <c r="D100" s="221" t="s">
        <v>170</v>
      </c>
      <c r="E100" s="230" t="s">
        <v>19</v>
      </c>
      <c r="F100" s="231" t="s">
        <v>4246</v>
      </c>
      <c r="G100" s="229"/>
      <c r="H100" s="230" t="s">
        <v>19</v>
      </c>
      <c r="I100" s="232"/>
      <c r="J100" s="229"/>
      <c r="K100" s="229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170</v>
      </c>
      <c r="AU100" s="237" t="s">
        <v>84</v>
      </c>
      <c r="AV100" s="13" t="s">
        <v>82</v>
      </c>
      <c r="AW100" s="13" t="s">
        <v>35</v>
      </c>
      <c r="AX100" s="13" t="s">
        <v>74</v>
      </c>
      <c r="AY100" s="237" t="s">
        <v>158</v>
      </c>
    </row>
    <row r="101" s="14" customFormat="1">
      <c r="A101" s="14"/>
      <c r="B101" s="238"/>
      <c r="C101" s="239"/>
      <c r="D101" s="221" t="s">
        <v>170</v>
      </c>
      <c r="E101" s="240" t="s">
        <v>19</v>
      </c>
      <c r="F101" s="241" t="s">
        <v>4235</v>
      </c>
      <c r="G101" s="239"/>
      <c r="H101" s="242">
        <v>3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170</v>
      </c>
      <c r="AU101" s="248" t="s">
        <v>84</v>
      </c>
      <c r="AV101" s="14" t="s">
        <v>84</v>
      </c>
      <c r="AW101" s="14" t="s">
        <v>35</v>
      </c>
      <c r="AX101" s="14" t="s">
        <v>74</v>
      </c>
      <c r="AY101" s="248" t="s">
        <v>158</v>
      </c>
    </row>
    <row r="102" s="13" customFormat="1">
      <c r="A102" s="13"/>
      <c r="B102" s="228"/>
      <c r="C102" s="229"/>
      <c r="D102" s="221" t="s">
        <v>170</v>
      </c>
      <c r="E102" s="230" t="s">
        <v>19</v>
      </c>
      <c r="F102" s="231" t="s">
        <v>4247</v>
      </c>
      <c r="G102" s="229"/>
      <c r="H102" s="230" t="s">
        <v>19</v>
      </c>
      <c r="I102" s="232"/>
      <c r="J102" s="229"/>
      <c r="K102" s="229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170</v>
      </c>
      <c r="AU102" s="237" t="s">
        <v>84</v>
      </c>
      <c r="AV102" s="13" t="s">
        <v>82</v>
      </c>
      <c r="AW102" s="13" t="s">
        <v>35</v>
      </c>
      <c r="AX102" s="13" t="s">
        <v>74</v>
      </c>
      <c r="AY102" s="237" t="s">
        <v>158</v>
      </c>
    </row>
    <row r="103" s="14" customFormat="1">
      <c r="A103" s="14"/>
      <c r="B103" s="238"/>
      <c r="C103" s="239"/>
      <c r="D103" s="221" t="s">
        <v>170</v>
      </c>
      <c r="E103" s="240" t="s">
        <v>19</v>
      </c>
      <c r="F103" s="241" t="s">
        <v>4248</v>
      </c>
      <c r="G103" s="239"/>
      <c r="H103" s="242">
        <v>12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170</v>
      </c>
      <c r="AU103" s="248" t="s">
        <v>84</v>
      </c>
      <c r="AV103" s="14" t="s">
        <v>84</v>
      </c>
      <c r="AW103" s="14" t="s">
        <v>35</v>
      </c>
      <c r="AX103" s="14" t="s">
        <v>74</v>
      </c>
      <c r="AY103" s="248" t="s">
        <v>158</v>
      </c>
    </row>
    <row r="104" s="13" customFormat="1">
      <c r="A104" s="13"/>
      <c r="B104" s="228"/>
      <c r="C104" s="229"/>
      <c r="D104" s="221" t="s">
        <v>170</v>
      </c>
      <c r="E104" s="230" t="s">
        <v>19</v>
      </c>
      <c r="F104" s="231" t="s">
        <v>4249</v>
      </c>
      <c r="G104" s="229"/>
      <c r="H104" s="230" t="s">
        <v>19</v>
      </c>
      <c r="I104" s="232"/>
      <c r="J104" s="229"/>
      <c r="K104" s="229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170</v>
      </c>
      <c r="AU104" s="237" t="s">
        <v>84</v>
      </c>
      <c r="AV104" s="13" t="s">
        <v>82</v>
      </c>
      <c r="AW104" s="13" t="s">
        <v>35</v>
      </c>
      <c r="AX104" s="13" t="s">
        <v>74</v>
      </c>
      <c r="AY104" s="237" t="s">
        <v>158</v>
      </c>
    </row>
    <row r="105" s="14" customFormat="1">
      <c r="A105" s="14"/>
      <c r="B105" s="238"/>
      <c r="C105" s="239"/>
      <c r="D105" s="221" t="s">
        <v>170</v>
      </c>
      <c r="E105" s="240" t="s">
        <v>19</v>
      </c>
      <c r="F105" s="241" t="s">
        <v>4237</v>
      </c>
      <c r="G105" s="239"/>
      <c r="H105" s="242">
        <v>15</v>
      </c>
      <c r="I105" s="243"/>
      <c r="J105" s="239"/>
      <c r="K105" s="239"/>
      <c r="L105" s="244"/>
      <c r="M105" s="245"/>
      <c r="N105" s="246"/>
      <c r="O105" s="246"/>
      <c r="P105" s="246"/>
      <c r="Q105" s="246"/>
      <c r="R105" s="246"/>
      <c r="S105" s="246"/>
      <c r="T105" s="24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8" t="s">
        <v>170</v>
      </c>
      <c r="AU105" s="248" t="s">
        <v>84</v>
      </c>
      <c r="AV105" s="14" t="s">
        <v>84</v>
      </c>
      <c r="AW105" s="14" t="s">
        <v>35</v>
      </c>
      <c r="AX105" s="14" t="s">
        <v>74</v>
      </c>
      <c r="AY105" s="248" t="s">
        <v>158</v>
      </c>
    </row>
    <row r="106" s="16" customFormat="1">
      <c r="A106" s="16"/>
      <c r="B106" s="261"/>
      <c r="C106" s="262"/>
      <c r="D106" s="221" t="s">
        <v>170</v>
      </c>
      <c r="E106" s="263" t="s">
        <v>19</v>
      </c>
      <c r="F106" s="264" t="s">
        <v>187</v>
      </c>
      <c r="G106" s="262"/>
      <c r="H106" s="265">
        <v>30</v>
      </c>
      <c r="I106" s="266"/>
      <c r="J106" s="262"/>
      <c r="K106" s="262"/>
      <c r="L106" s="267"/>
      <c r="M106" s="268"/>
      <c r="N106" s="269"/>
      <c r="O106" s="269"/>
      <c r="P106" s="269"/>
      <c r="Q106" s="269"/>
      <c r="R106" s="269"/>
      <c r="S106" s="269"/>
      <c r="T106" s="270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1" t="s">
        <v>170</v>
      </c>
      <c r="AU106" s="271" t="s">
        <v>84</v>
      </c>
      <c r="AV106" s="16" t="s">
        <v>188</v>
      </c>
      <c r="AW106" s="16" t="s">
        <v>35</v>
      </c>
      <c r="AX106" s="16" t="s">
        <v>74</v>
      </c>
      <c r="AY106" s="271" t="s">
        <v>158</v>
      </c>
    </row>
    <row r="107" s="13" customFormat="1">
      <c r="A107" s="13"/>
      <c r="B107" s="228"/>
      <c r="C107" s="229"/>
      <c r="D107" s="221" t="s">
        <v>170</v>
      </c>
      <c r="E107" s="230" t="s">
        <v>19</v>
      </c>
      <c r="F107" s="231" t="s">
        <v>4239</v>
      </c>
      <c r="G107" s="229"/>
      <c r="H107" s="230" t="s">
        <v>19</v>
      </c>
      <c r="I107" s="232"/>
      <c r="J107" s="229"/>
      <c r="K107" s="229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170</v>
      </c>
      <c r="AU107" s="237" t="s">
        <v>84</v>
      </c>
      <c r="AV107" s="13" t="s">
        <v>82</v>
      </c>
      <c r="AW107" s="13" t="s">
        <v>35</v>
      </c>
      <c r="AX107" s="13" t="s">
        <v>74</v>
      </c>
      <c r="AY107" s="237" t="s">
        <v>158</v>
      </c>
    </row>
    <row r="108" s="14" customFormat="1">
      <c r="A108" s="14"/>
      <c r="B108" s="238"/>
      <c r="C108" s="239"/>
      <c r="D108" s="221" t="s">
        <v>170</v>
      </c>
      <c r="E108" s="240" t="s">
        <v>19</v>
      </c>
      <c r="F108" s="241" t="s">
        <v>4250</v>
      </c>
      <c r="G108" s="239"/>
      <c r="H108" s="242">
        <v>4.5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170</v>
      </c>
      <c r="AU108" s="248" t="s">
        <v>84</v>
      </c>
      <c r="AV108" s="14" t="s">
        <v>84</v>
      </c>
      <c r="AW108" s="14" t="s">
        <v>35</v>
      </c>
      <c r="AX108" s="14" t="s">
        <v>74</v>
      </c>
      <c r="AY108" s="248" t="s">
        <v>158</v>
      </c>
    </row>
    <row r="109" s="15" customFormat="1">
      <c r="A109" s="15"/>
      <c r="B109" s="249"/>
      <c r="C109" s="250"/>
      <c r="D109" s="221" t="s">
        <v>170</v>
      </c>
      <c r="E109" s="251" t="s">
        <v>19</v>
      </c>
      <c r="F109" s="252" t="s">
        <v>175</v>
      </c>
      <c r="G109" s="250"/>
      <c r="H109" s="253">
        <v>34.5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9" t="s">
        <v>170</v>
      </c>
      <c r="AU109" s="259" t="s">
        <v>84</v>
      </c>
      <c r="AV109" s="15" t="s">
        <v>165</v>
      </c>
      <c r="AW109" s="15" t="s">
        <v>35</v>
      </c>
      <c r="AX109" s="15" t="s">
        <v>82</v>
      </c>
      <c r="AY109" s="259" t="s">
        <v>158</v>
      </c>
    </row>
    <row r="110" s="2" customFormat="1" ht="16.5" customHeight="1">
      <c r="A110" s="41"/>
      <c r="B110" s="42"/>
      <c r="C110" s="272" t="s">
        <v>188</v>
      </c>
      <c r="D110" s="272" t="s">
        <v>244</v>
      </c>
      <c r="E110" s="273" t="s">
        <v>4251</v>
      </c>
      <c r="F110" s="274" t="s">
        <v>4252</v>
      </c>
      <c r="G110" s="275" t="s">
        <v>387</v>
      </c>
      <c r="H110" s="276">
        <v>1</v>
      </c>
      <c r="I110" s="277"/>
      <c r="J110" s="278">
        <f>ROUND(I110*H110,2)</f>
        <v>0</v>
      </c>
      <c r="K110" s="274" t="s">
        <v>4230</v>
      </c>
      <c r="L110" s="279"/>
      <c r="M110" s="280" t="s">
        <v>19</v>
      </c>
      <c r="N110" s="281" t="s">
        <v>45</v>
      </c>
      <c r="O110" s="87"/>
      <c r="P110" s="217">
        <f>O110*H110</f>
        <v>0</v>
      </c>
      <c r="Q110" s="217">
        <v>0.0014</v>
      </c>
      <c r="R110" s="217">
        <f>Q110*H110</f>
        <v>0.0014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403</v>
      </c>
      <c r="AT110" s="219" t="s">
        <v>244</v>
      </c>
      <c r="AU110" s="219" t="s">
        <v>84</v>
      </c>
      <c r="AY110" s="20" t="s">
        <v>158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82</v>
      </c>
      <c r="BK110" s="220">
        <f>ROUND(I110*H110,2)</f>
        <v>0</v>
      </c>
      <c r="BL110" s="20" t="s">
        <v>290</v>
      </c>
      <c r="BM110" s="219" t="s">
        <v>4253</v>
      </c>
    </row>
    <row r="111" s="2" customFormat="1">
      <c r="A111" s="41"/>
      <c r="B111" s="42"/>
      <c r="C111" s="43"/>
      <c r="D111" s="221" t="s">
        <v>167</v>
      </c>
      <c r="E111" s="43"/>
      <c r="F111" s="222" t="s">
        <v>4252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167</v>
      </c>
      <c r="AU111" s="20" t="s">
        <v>84</v>
      </c>
    </row>
    <row r="112" s="2" customFormat="1" ht="16.5" customHeight="1">
      <c r="A112" s="41"/>
      <c r="B112" s="42"/>
      <c r="C112" s="208" t="s">
        <v>165</v>
      </c>
      <c r="D112" s="208" t="s">
        <v>160</v>
      </c>
      <c r="E112" s="209" t="s">
        <v>4254</v>
      </c>
      <c r="F112" s="210" t="s">
        <v>4255</v>
      </c>
      <c r="G112" s="211" t="s">
        <v>3094</v>
      </c>
      <c r="H112" s="212">
        <v>1</v>
      </c>
      <c r="I112" s="213"/>
      <c r="J112" s="214">
        <f>ROUND(I112*H112,2)</f>
        <v>0</v>
      </c>
      <c r="K112" s="210" t="s">
        <v>19</v>
      </c>
      <c r="L112" s="47"/>
      <c r="M112" s="215" t="s">
        <v>19</v>
      </c>
      <c r="N112" s="216" t="s">
        <v>45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165</v>
      </c>
      <c r="AT112" s="219" t="s">
        <v>160</v>
      </c>
      <c r="AU112" s="219" t="s">
        <v>84</v>
      </c>
      <c r="AY112" s="20" t="s">
        <v>158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82</v>
      </c>
      <c r="BK112" s="220">
        <f>ROUND(I112*H112,2)</f>
        <v>0</v>
      </c>
      <c r="BL112" s="20" t="s">
        <v>165</v>
      </c>
      <c r="BM112" s="219" t="s">
        <v>4256</v>
      </c>
    </row>
    <row r="113" s="2" customFormat="1">
      <c r="A113" s="41"/>
      <c r="B113" s="42"/>
      <c r="C113" s="43"/>
      <c r="D113" s="221" t="s">
        <v>167</v>
      </c>
      <c r="E113" s="43"/>
      <c r="F113" s="222" t="s">
        <v>4257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167</v>
      </c>
      <c r="AU113" s="20" t="s">
        <v>84</v>
      </c>
    </row>
    <row r="114" s="2" customFormat="1">
      <c r="A114" s="41"/>
      <c r="B114" s="42"/>
      <c r="C114" s="43"/>
      <c r="D114" s="221" t="s">
        <v>180</v>
      </c>
      <c r="E114" s="43"/>
      <c r="F114" s="260" t="s">
        <v>4258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180</v>
      </c>
      <c r="AU114" s="20" t="s">
        <v>84</v>
      </c>
    </row>
    <row r="115" s="2" customFormat="1" ht="16.5" customHeight="1">
      <c r="A115" s="41"/>
      <c r="B115" s="42"/>
      <c r="C115" s="208" t="s">
        <v>208</v>
      </c>
      <c r="D115" s="208" t="s">
        <v>160</v>
      </c>
      <c r="E115" s="209" t="s">
        <v>4259</v>
      </c>
      <c r="F115" s="210" t="s">
        <v>4260</v>
      </c>
      <c r="G115" s="211" t="s">
        <v>3094</v>
      </c>
      <c r="H115" s="212">
        <v>1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45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165</v>
      </c>
      <c r="AT115" s="219" t="s">
        <v>160</v>
      </c>
      <c r="AU115" s="219" t="s">
        <v>84</v>
      </c>
      <c r="AY115" s="20" t="s">
        <v>158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82</v>
      </c>
      <c r="BK115" s="220">
        <f>ROUND(I115*H115,2)</f>
        <v>0</v>
      </c>
      <c r="BL115" s="20" t="s">
        <v>165</v>
      </c>
      <c r="BM115" s="219" t="s">
        <v>4261</v>
      </c>
    </row>
    <row r="116" s="2" customFormat="1">
      <c r="A116" s="41"/>
      <c r="B116" s="42"/>
      <c r="C116" s="43"/>
      <c r="D116" s="221" t="s">
        <v>167</v>
      </c>
      <c r="E116" s="43"/>
      <c r="F116" s="222" t="s">
        <v>4260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167</v>
      </c>
      <c r="AU116" s="20" t="s">
        <v>84</v>
      </c>
    </row>
    <row r="117" s="2" customFormat="1">
      <c r="A117" s="41"/>
      <c r="B117" s="42"/>
      <c r="C117" s="43"/>
      <c r="D117" s="221" t="s">
        <v>180</v>
      </c>
      <c r="E117" s="43"/>
      <c r="F117" s="260" t="s">
        <v>4258</v>
      </c>
      <c r="G117" s="43"/>
      <c r="H117" s="43"/>
      <c r="I117" s="223"/>
      <c r="J117" s="43"/>
      <c r="K117" s="43"/>
      <c r="L117" s="47"/>
      <c r="M117" s="224"/>
      <c r="N117" s="225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180</v>
      </c>
      <c r="AU117" s="20" t="s">
        <v>84</v>
      </c>
    </row>
    <row r="118" s="2" customFormat="1" ht="16.5" customHeight="1">
      <c r="A118" s="41"/>
      <c r="B118" s="42"/>
      <c r="C118" s="208" t="s">
        <v>216</v>
      </c>
      <c r="D118" s="208" t="s">
        <v>160</v>
      </c>
      <c r="E118" s="209" t="s">
        <v>4262</v>
      </c>
      <c r="F118" s="210" t="s">
        <v>4263</v>
      </c>
      <c r="G118" s="211" t="s">
        <v>3094</v>
      </c>
      <c r="H118" s="212">
        <v>2</v>
      </c>
      <c r="I118" s="213"/>
      <c r="J118" s="214">
        <f>ROUND(I118*H118,2)</f>
        <v>0</v>
      </c>
      <c r="K118" s="210" t="s">
        <v>19</v>
      </c>
      <c r="L118" s="47"/>
      <c r="M118" s="215" t="s">
        <v>19</v>
      </c>
      <c r="N118" s="216" t="s">
        <v>45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165</v>
      </c>
      <c r="AT118" s="219" t="s">
        <v>160</v>
      </c>
      <c r="AU118" s="219" t="s">
        <v>84</v>
      </c>
      <c r="AY118" s="20" t="s">
        <v>158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82</v>
      </c>
      <c r="BK118" s="220">
        <f>ROUND(I118*H118,2)</f>
        <v>0</v>
      </c>
      <c r="BL118" s="20" t="s">
        <v>165</v>
      </c>
      <c r="BM118" s="219" t="s">
        <v>4264</v>
      </c>
    </row>
    <row r="119" s="2" customFormat="1">
      <c r="A119" s="41"/>
      <c r="B119" s="42"/>
      <c r="C119" s="43"/>
      <c r="D119" s="221" t="s">
        <v>167</v>
      </c>
      <c r="E119" s="43"/>
      <c r="F119" s="222" t="s">
        <v>4263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167</v>
      </c>
      <c r="AU119" s="20" t="s">
        <v>84</v>
      </c>
    </row>
    <row r="120" s="2" customFormat="1">
      <c r="A120" s="41"/>
      <c r="B120" s="42"/>
      <c r="C120" s="43"/>
      <c r="D120" s="221" t="s">
        <v>180</v>
      </c>
      <c r="E120" s="43"/>
      <c r="F120" s="260" t="s">
        <v>4258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180</v>
      </c>
      <c r="AU120" s="20" t="s">
        <v>84</v>
      </c>
    </row>
    <row r="121" s="2" customFormat="1" ht="24.15" customHeight="1">
      <c r="A121" s="41"/>
      <c r="B121" s="42"/>
      <c r="C121" s="208" t="s">
        <v>221</v>
      </c>
      <c r="D121" s="208" t="s">
        <v>160</v>
      </c>
      <c r="E121" s="209" t="s">
        <v>4265</v>
      </c>
      <c r="F121" s="210" t="s">
        <v>4266</v>
      </c>
      <c r="G121" s="211" t="s">
        <v>3094</v>
      </c>
      <c r="H121" s="212">
        <v>1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45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165</v>
      </c>
      <c r="AT121" s="219" t="s">
        <v>160</v>
      </c>
      <c r="AU121" s="219" t="s">
        <v>84</v>
      </c>
      <c r="AY121" s="20" t="s">
        <v>158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82</v>
      </c>
      <c r="BK121" s="220">
        <f>ROUND(I121*H121,2)</f>
        <v>0</v>
      </c>
      <c r="BL121" s="20" t="s">
        <v>165</v>
      </c>
      <c r="BM121" s="219" t="s">
        <v>4267</v>
      </c>
    </row>
    <row r="122" s="2" customFormat="1">
      <c r="A122" s="41"/>
      <c r="B122" s="42"/>
      <c r="C122" s="43"/>
      <c r="D122" s="221" t="s">
        <v>167</v>
      </c>
      <c r="E122" s="43"/>
      <c r="F122" s="222" t="s">
        <v>4268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167</v>
      </c>
      <c r="AU122" s="20" t="s">
        <v>84</v>
      </c>
    </row>
    <row r="123" s="13" customFormat="1">
      <c r="A123" s="13"/>
      <c r="B123" s="228"/>
      <c r="C123" s="229"/>
      <c r="D123" s="221" t="s">
        <v>170</v>
      </c>
      <c r="E123" s="230" t="s">
        <v>19</v>
      </c>
      <c r="F123" s="231" t="s">
        <v>4269</v>
      </c>
      <c r="G123" s="229"/>
      <c r="H123" s="230" t="s">
        <v>19</v>
      </c>
      <c r="I123" s="232"/>
      <c r="J123" s="229"/>
      <c r="K123" s="229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170</v>
      </c>
      <c r="AU123" s="237" t="s">
        <v>84</v>
      </c>
      <c r="AV123" s="13" t="s">
        <v>82</v>
      </c>
      <c r="AW123" s="13" t="s">
        <v>35</v>
      </c>
      <c r="AX123" s="13" t="s">
        <v>74</v>
      </c>
      <c r="AY123" s="237" t="s">
        <v>158</v>
      </c>
    </row>
    <row r="124" s="14" customFormat="1">
      <c r="A124" s="14"/>
      <c r="B124" s="238"/>
      <c r="C124" s="239"/>
      <c r="D124" s="221" t="s">
        <v>170</v>
      </c>
      <c r="E124" s="240" t="s">
        <v>19</v>
      </c>
      <c r="F124" s="241" t="s">
        <v>397</v>
      </c>
      <c r="G124" s="239"/>
      <c r="H124" s="242">
        <v>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8" t="s">
        <v>170</v>
      </c>
      <c r="AU124" s="248" t="s">
        <v>84</v>
      </c>
      <c r="AV124" s="14" t="s">
        <v>84</v>
      </c>
      <c r="AW124" s="14" t="s">
        <v>35</v>
      </c>
      <c r="AX124" s="14" t="s">
        <v>74</v>
      </c>
      <c r="AY124" s="248" t="s">
        <v>158</v>
      </c>
    </row>
    <row r="125" s="15" customFormat="1">
      <c r="A125" s="15"/>
      <c r="B125" s="249"/>
      <c r="C125" s="250"/>
      <c r="D125" s="221" t="s">
        <v>170</v>
      </c>
      <c r="E125" s="251" t="s">
        <v>19</v>
      </c>
      <c r="F125" s="252" t="s">
        <v>175</v>
      </c>
      <c r="G125" s="250"/>
      <c r="H125" s="253">
        <v>1</v>
      </c>
      <c r="I125" s="254"/>
      <c r="J125" s="250"/>
      <c r="K125" s="250"/>
      <c r="L125" s="255"/>
      <c r="M125" s="256"/>
      <c r="N125" s="257"/>
      <c r="O125" s="257"/>
      <c r="P125" s="257"/>
      <c r="Q125" s="257"/>
      <c r="R125" s="257"/>
      <c r="S125" s="257"/>
      <c r="T125" s="25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9" t="s">
        <v>170</v>
      </c>
      <c r="AU125" s="259" t="s">
        <v>84</v>
      </c>
      <c r="AV125" s="15" t="s">
        <v>165</v>
      </c>
      <c r="AW125" s="15" t="s">
        <v>35</v>
      </c>
      <c r="AX125" s="15" t="s">
        <v>82</v>
      </c>
      <c r="AY125" s="259" t="s">
        <v>158</v>
      </c>
    </row>
    <row r="126" s="2" customFormat="1" ht="21.75" customHeight="1">
      <c r="A126" s="41"/>
      <c r="B126" s="42"/>
      <c r="C126" s="208" t="s">
        <v>228</v>
      </c>
      <c r="D126" s="208" t="s">
        <v>160</v>
      </c>
      <c r="E126" s="209" t="s">
        <v>4270</v>
      </c>
      <c r="F126" s="210" t="s">
        <v>4271</v>
      </c>
      <c r="G126" s="211" t="s">
        <v>316</v>
      </c>
      <c r="H126" s="212">
        <v>13</v>
      </c>
      <c r="I126" s="213"/>
      <c r="J126" s="214">
        <f>ROUND(I126*H126,2)</f>
        <v>0</v>
      </c>
      <c r="K126" s="210" t="s">
        <v>4230</v>
      </c>
      <c r="L126" s="47"/>
      <c r="M126" s="215" t="s">
        <v>19</v>
      </c>
      <c r="N126" s="216" t="s">
        <v>45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165</v>
      </c>
      <c r="AT126" s="219" t="s">
        <v>160</v>
      </c>
      <c r="AU126" s="219" t="s">
        <v>84</v>
      </c>
      <c r="AY126" s="20" t="s">
        <v>158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82</v>
      </c>
      <c r="BK126" s="220">
        <f>ROUND(I126*H126,2)</f>
        <v>0</v>
      </c>
      <c r="BL126" s="20" t="s">
        <v>165</v>
      </c>
      <c r="BM126" s="219" t="s">
        <v>4272</v>
      </c>
    </row>
    <row r="127" s="2" customFormat="1">
      <c r="A127" s="41"/>
      <c r="B127" s="42"/>
      <c r="C127" s="43"/>
      <c r="D127" s="221" t="s">
        <v>167</v>
      </c>
      <c r="E127" s="43"/>
      <c r="F127" s="222" t="s">
        <v>4273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167</v>
      </c>
      <c r="AU127" s="20" t="s">
        <v>84</v>
      </c>
    </row>
    <row r="128" s="2" customFormat="1">
      <c r="A128" s="41"/>
      <c r="B128" s="42"/>
      <c r="C128" s="43"/>
      <c r="D128" s="226" t="s">
        <v>168</v>
      </c>
      <c r="E128" s="43"/>
      <c r="F128" s="227" t="s">
        <v>4274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168</v>
      </c>
      <c r="AU128" s="20" t="s">
        <v>84</v>
      </c>
    </row>
    <row r="129" s="2" customFormat="1" ht="16.5" customHeight="1">
      <c r="A129" s="41"/>
      <c r="B129" s="42"/>
      <c r="C129" s="272" t="s">
        <v>233</v>
      </c>
      <c r="D129" s="272" t="s">
        <v>244</v>
      </c>
      <c r="E129" s="273" t="s">
        <v>4275</v>
      </c>
      <c r="F129" s="274" t="s">
        <v>4276</v>
      </c>
      <c r="G129" s="275" t="s">
        <v>316</v>
      </c>
      <c r="H129" s="276">
        <v>14.949999999999999</v>
      </c>
      <c r="I129" s="277"/>
      <c r="J129" s="278">
        <f>ROUND(I129*H129,2)</f>
        <v>0</v>
      </c>
      <c r="K129" s="274" t="s">
        <v>4230</v>
      </c>
      <c r="L129" s="279"/>
      <c r="M129" s="280" t="s">
        <v>19</v>
      </c>
      <c r="N129" s="281" t="s">
        <v>45</v>
      </c>
      <c r="O129" s="87"/>
      <c r="P129" s="217">
        <f>O129*H129</f>
        <v>0</v>
      </c>
      <c r="Q129" s="217">
        <v>0.00042999999999999999</v>
      </c>
      <c r="R129" s="217">
        <f>Q129*H129</f>
        <v>0.0064284999999999993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228</v>
      </c>
      <c r="AT129" s="219" t="s">
        <v>244</v>
      </c>
      <c r="AU129" s="219" t="s">
        <v>84</v>
      </c>
      <c r="AY129" s="20" t="s">
        <v>158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82</v>
      </c>
      <c r="BK129" s="220">
        <f>ROUND(I129*H129,2)</f>
        <v>0</v>
      </c>
      <c r="BL129" s="20" t="s">
        <v>165</v>
      </c>
      <c r="BM129" s="219" t="s">
        <v>4277</v>
      </c>
    </row>
    <row r="130" s="2" customFormat="1">
      <c r="A130" s="41"/>
      <c r="B130" s="42"/>
      <c r="C130" s="43"/>
      <c r="D130" s="221" t="s">
        <v>167</v>
      </c>
      <c r="E130" s="43"/>
      <c r="F130" s="222" t="s">
        <v>4276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167</v>
      </c>
      <c r="AU130" s="20" t="s">
        <v>84</v>
      </c>
    </row>
    <row r="131" s="2" customFormat="1">
      <c r="A131" s="41"/>
      <c r="B131" s="42"/>
      <c r="C131" s="43"/>
      <c r="D131" s="221" t="s">
        <v>180</v>
      </c>
      <c r="E131" s="43"/>
      <c r="F131" s="260" t="s">
        <v>4278</v>
      </c>
      <c r="G131" s="43"/>
      <c r="H131" s="43"/>
      <c r="I131" s="223"/>
      <c r="J131" s="43"/>
      <c r="K131" s="43"/>
      <c r="L131" s="47"/>
      <c r="M131" s="224"/>
      <c r="N131" s="225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180</v>
      </c>
      <c r="AU131" s="20" t="s">
        <v>84</v>
      </c>
    </row>
    <row r="132" s="14" customFormat="1">
      <c r="A132" s="14"/>
      <c r="B132" s="238"/>
      <c r="C132" s="239"/>
      <c r="D132" s="221" t="s">
        <v>170</v>
      </c>
      <c r="E132" s="240" t="s">
        <v>19</v>
      </c>
      <c r="F132" s="241" t="s">
        <v>4279</v>
      </c>
      <c r="G132" s="239"/>
      <c r="H132" s="242">
        <v>14.949999999999999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170</v>
      </c>
      <c r="AU132" s="248" t="s">
        <v>84</v>
      </c>
      <c r="AV132" s="14" t="s">
        <v>84</v>
      </c>
      <c r="AW132" s="14" t="s">
        <v>35</v>
      </c>
      <c r="AX132" s="14" t="s">
        <v>74</v>
      </c>
      <c r="AY132" s="248" t="s">
        <v>158</v>
      </c>
    </row>
    <row r="133" s="15" customFormat="1">
      <c r="A133" s="15"/>
      <c r="B133" s="249"/>
      <c r="C133" s="250"/>
      <c r="D133" s="221" t="s">
        <v>170</v>
      </c>
      <c r="E133" s="251" t="s">
        <v>19</v>
      </c>
      <c r="F133" s="252" t="s">
        <v>175</v>
      </c>
      <c r="G133" s="250"/>
      <c r="H133" s="253">
        <v>14.949999999999999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170</v>
      </c>
      <c r="AU133" s="259" t="s">
        <v>84</v>
      </c>
      <c r="AV133" s="15" t="s">
        <v>165</v>
      </c>
      <c r="AW133" s="15" t="s">
        <v>35</v>
      </c>
      <c r="AX133" s="15" t="s">
        <v>82</v>
      </c>
      <c r="AY133" s="259" t="s">
        <v>158</v>
      </c>
    </row>
    <row r="134" s="2" customFormat="1" ht="16.5" customHeight="1">
      <c r="A134" s="41"/>
      <c r="B134" s="42"/>
      <c r="C134" s="208" t="s">
        <v>243</v>
      </c>
      <c r="D134" s="208" t="s">
        <v>160</v>
      </c>
      <c r="E134" s="209" t="s">
        <v>4280</v>
      </c>
      <c r="F134" s="210" t="s">
        <v>4281</v>
      </c>
      <c r="G134" s="211" t="s">
        <v>316</v>
      </c>
      <c r="H134" s="212">
        <v>13</v>
      </c>
      <c r="I134" s="213"/>
      <c r="J134" s="214">
        <f>ROUND(I134*H134,2)</f>
        <v>0</v>
      </c>
      <c r="K134" s="210" t="s">
        <v>19</v>
      </c>
      <c r="L134" s="47"/>
      <c r="M134" s="215" t="s">
        <v>19</v>
      </c>
      <c r="N134" s="216" t="s">
        <v>45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165</v>
      </c>
      <c r="AT134" s="219" t="s">
        <v>160</v>
      </c>
      <c r="AU134" s="219" t="s">
        <v>84</v>
      </c>
      <c r="AY134" s="20" t="s">
        <v>158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82</v>
      </c>
      <c r="BK134" s="220">
        <f>ROUND(I134*H134,2)</f>
        <v>0</v>
      </c>
      <c r="BL134" s="20" t="s">
        <v>165</v>
      </c>
      <c r="BM134" s="219" t="s">
        <v>4282</v>
      </c>
    </row>
    <row r="135" s="2" customFormat="1">
      <c r="A135" s="41"/>
      <c r="B135" s="42"/>
      <c r="C135" s="43"/>
      <c r="D135" s="221" t="s">
        <v>167</v>
      </c>
      <c r="E135" s="43"/>
      <c r="F135" s="222" t="s">
        <v>4281</v>
      </c>
      <c r="G135" s="43"/>
      <c r="H135" s="43"/>
      <c r="I135" s="223"/>
      <c r="J135" s="43"/>
      <c r="K135" s="43"/>
      <c r="L135" s="47"/>
      <c r="M135" s="224"/>
      <c r="N135" s="22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167</v>
      </c>
      <c r="AU135" s="20" t="s">
        <v>84</v>
      </c>
    </row>
    <row r="136" s="2" customFormat="1" ht="16.5" customHeight="1">
      <c r="A136" s="41"/>
      <c r="B136" s="42"/>
      <c r="C136" s="208" t="s">
        <v>250</v>
      </c>
      <c r="D136" s="208" t="s">
        <v>160</v>
      </c>
      <c r="E136" s="209" t="s">
        <v>4283</v>
      </c>
      <c r="F136" s="210" t="s">
        <v>4284</v>
      </c>
      <c r="G136" s="211" t="s">
        <v>1692</v>
      </c>
      <c r="H136" s="212">
        <v>1</v>
      </c>
      <c r="I136" s="213"/>
      <c r="J136" s="214">
        <f>ROUND(I136*H136,2)</f>
        <v>0</v>
      </c>
      <c r="K136" s="210" t="s">
        <v>19</v>
      </c>
      <c r="L136" s="47"/>
      <c r="M136" s="215" t="s">
        <v>19</v>
      </c>
      <c r="N136" s="216" t="s">
        <v>45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165</v>
      </c>
      <c r="AT136" s="219" t="s">
        <v>160</v>
      </c>
      <c r="AU136" s="219" t="s">
        <v>84</v>
      </c>
      <c r="AY136" s="20" t="s">
        <v>158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82</v>
      </c>
      <c r="BK136" s="220">
        <f>ROUND(I136*H136,2)</f>
        <v>0</v>
      </c>
      <c r="BL136" s="20" t="s">
        <v>165</v>
      </c>
      <c r="BM136" s="219" t="s">
        <v>4285</v>
      </c>
    </row>
    <row r="137" s="2" customFormat="1">
      <c r="A137" s="41"/>
      <c r="B137" s="42"/>
      <c r="C137" s="43"/>
      <c r="D137" s="221" t="s">
        <v>167</v>
      </c>
      <c r="E137" s="43"/>
      <c r="F137" s="222" t="s">
        <v>4284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167</v>
      </c>
      <c r="AU137" s="20" t="s">
        <v>84</v>
      </c>
    </row>
    <row r="138" s="2" customFormat="1">
      <c r="A138" s="41"/>
      <c r="B138" s="42"/>
      <c r="C138" s="43"/>
      <c r="D138" s="221" t="s">
        <v>180</v>
      </c>
      <c r="E138" s="43"/>
      <c r="F138" s="260" t="s">
        <v>4286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180</v>
      </c>
      <c r="AU138" s="20" t="s">
        <v>84</v>
      </c>
    </row>
    <row r="139" s="2" customFormat="1" ht="16.5" customHeight="1">
      <c r="A139" s="41"/>
      <c r="B139" s="42"/>
      <c r="C139" s="208" t="s">
        <v>267</v>
      </c>
      <c r="D139" s="208" t="s">
        <v>160</v>
      </c>
      <c r="E139" s="209" t="s">
        <v>4287</v>
      </c>
      <c r="F139" s="210" t="s">
        <v>4288</v>
      </c>
      <c r="G139" s="211" t="s">
        <v>2801</v>
      </c>
      <c r="H139" s="289"/>
      <c r="I139" s="213"/>
      <c r="J139" s="214">
        <f>ROUND(I139*H139,2)</f>
        <v>0</v>
      </c>
      <c r="K139" s="210" t="s">
        <v>4230</v>
      </c>
      <c r="L139" s="47"/>
      <c r="M139" s="215" t="s">
        <v>19</v>
      </c>
      <c r="N139" s="216" t="s">
        <v>45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165</v>
      </c>
      <c r="AT139" s="219" t="s">
        <v>160</v>
      </c>
      <c r="AU139" s="219" t="s">
        <v>84</v>
      </c>
      <c r="AY139" s="20" t="s">
        <v>158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82</v>
      </c>
      <c r="BK139" s="220">
        <f>ROUND(I139*H139,2)</f>
        <v>0</v>
      </c>
      <c r="BL139" s="20" t="s">
        <v>165</v>
      </c>
      <c r="BM139" s="219" t="s">
        <v>4289</v>
      </c>
    </row>
    <row r="140" s="2" customFormat="1">
      <c r="A140" s="41"/>
      <c r="B140" s="42"/>
      <c r="C140" s="43"/>
      <c r="D140" s="221" t="s">
        <v>167</v>
      </c>
      <c r="E140" s="43"/>
      <c r="F140" s="222" t="s">
        <v>4290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167</v>
      </c>
      <c r="AU140" s="20" t="s">
        <v>84</v>
      </c>
    </row>
    <row r="141" s="2" customFormat="1">
      <c r="A141" s="41"/>
      <c r="B141" s="42"/>
      <c r="C141" s="43"/>
      <c r="D141" s="226" t="s">
        <v>168</v>
      </c>
      <c r="E141" s="43"/>
      <c r="F141" s="227" t="s">
        <v>4291</v>
      </c>
      <c r="G141" s="43"/>
      <c r="H141" s="43"/>
      <c r="I141" s="223"/>
      <c r="J141" s="43"/>
      <c r="K141" s="43"/>
      <c r="L141" s="47"/>
      <c r="M141" s="285"/>
      <c r="N141" s="286"/>
      <c r="O141" s="287"/>
      <c r="P141" s="287"/>
      <c r="Q141" s="287"/>
      <c r="R141" s="287"/>
      <c r="S141" s="287"/>
      <c r="T141" s="2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84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6tGWgPm+RDiVW2Vy7rXR+J13Crsh9dxqwP4GNFgoErRchzfwjH/eqYepx2CJyyFc5X5JYXdDfU6b8wJNRZGHrw==" hashValue="ytgA8QjMKCUD8GKv48vjorb/0ssSIg2yKZCcoljGGmEcsU8IpKr0vzr3Nruya/KbGMXRGM/cMDyeOzTMJB5t9Q==" algorithmName="SHA-512" password="A9D1"/>
  <autoFilter ref="C80:K14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4_01/751510041"/>
    <hyperlink ref="F99" r:id="rId2" display="https://podminky.urs.cz/item/CS_URS_2024_01/751510042"/>
    <hyperlink ref="F128" r:id="rId3" display="https://podminky.urs.cz/item/CS_URS_2024_01/210230005"/>
    <hyperlink ref="F141" r:id="rId4" display="https://podminky.urs.cz/item/CS_URS_2024_01/9987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109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Stavební úpravy v suterénu objektu č.21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4292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13. 3. 2024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30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32</v>
      </c>
      <c r="E20" s="41"/>
      <c r="F20" s="41"/>
      <c r="G20" s="41"/>
      <c r="H20" s="41"/>
      <c r="I20" s="136" t="s">
        <v>26</v>
      </c>
      <c r="J20" s="140" t="s">
        <v>33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29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37</v>
      </c>
      <c r="F24" s="41"/>
      <c r="G24" s="41"/>
      <c r="H24" s="41"/>
      <c r="I24" s="136" t="s">
        <v>29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40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42</v>
      </c>
      <c r="G32" s="41"/>
      <c r="H32" s="41"/>
      <c r="I32" s="149" t="s">
        <v>41</v>
      </c>
      <c r="J32" s="149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44</v>
      </c>
      <c r="E33" s="136" t="s">
        <v>45</v>
      </c>
      <c r="F33" s="151">
        <f>ROUND((SUM(BE84:BE120)),  2)</f>
        <v>0</v>
      </c>
      <c r="G33" s="41"/>
      <c r="H33" s="41"/>
      <c r="I33" s="152">
        <v>0.20999999999999999</v>
      </c>
      <c r="J33" s="151">
        <f>ROUND(((SUM(BE84:BE120))*I33),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1">
        <f>ROUND((SUM(BF84:BF120)),  2)</f>
        <v>0</v>
      </c>
      <c r="G34" s="41"/>
      <c r="H34" s="41"/>
      <c r="I34" s="152">
        <v>0.14999999999999999</v>
      </c>
      <c r="J34" s="151">
        <f>ROUND(((SUM(BF84:BF120))*I34),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1">
        <f>ROUND((SUM(BG84:BG120)),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1">
        <f>ROUND((SUM(BH84:BH120)),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1">
        <f>ROUND((SUM(BI84:BI120)),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50</v>
      </c>
      <c r="E39" s="155"/>
      <c r="F39" s="155"/>
      <c r="G39" s="156" t="s">
        <v>51</v>
      </c>
      <c r="H39" s="157" t="s">
        <v>52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115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Stavební úpravy v suterénu objektu č.21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rozpočtové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parc. č.1864/57, k.ú. 782271 Vinařice u Kladna</v>
      </c>
      <c r="G52" s="43"/>
      <c r="H52" s="43"/>
      <c r="I52" s="35" t="s">
        <v>23</v>
      </c>
      <c r="J52" s="75" t="str">
        <f>IF(J12="","",J12)</f>
        <v>13. 3. 2024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Sládečkovo vlastivědné muzeum v Kladně, p.o.</v>
      </c>
      <c r="G54" s="43"/>
      <c r="H54" s="43"/>
      <c r="I54" s="35" t="s">
        <v>32</v>
      </c>
      <c r="J54" s="39" t="str">
        <f>E21</f>
        <v xml:space="preserve">ing. arch. Petr Pašek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116</v>
      </c>
      <c r="D57" s="166"/>
      <c r="E57" s="166"/>
      <c r="F57" s="166"/>
      <c r="G57" s="166"/>
      <c r="H57" s="166"/>
      <c r="I57" s="166"/>
      <c r="J57" s="167" t="s">
        <v>117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118</v>
      </c>
    </row>
    <row r="60" s="9" customFormat="1" ht="24.96" customHeight="1">
      <c r="A60" s="9"/>
      <c r="B60" s="169"/>
      <c r="C60" s="170"/>
      <c r="D60" s="171" t="s">
        <v>4293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4294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4295</v>
      </c>
      <c r="E62" s="178"/>
      <c r="F62" s="178"/>
      <c r="G62" s="178"/>
      <c r="H62" s="178"/>
      <c r="I62" s="178"/>
      <c r="J62" s="179">
        <f>J95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4296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4297</v>
      </c>
      <c r="E64" s="178"/>
      <c r="F64" s="178"/>
      <c r="G64" s="178"/>
      <c r="H64" s="178"/>
      <c r="I64" s="178"/>
      <c r="J64" s="179">
        <f>J113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143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4" t="str">
        <f>E7</f>
        <v>Stavební úpravy v suterénu objektu č.21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113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VON - Vedlejší a ostatní rozpočtové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parc. č.1864/57, k.ú. 782271 Vinařice u Kladna</v>
      </c>
      <c r="G78" s="43"/>
      <c r="H78" s="43"/>
      <c r="I78" s="35" t="s">
        <v>23</v>
      </c>
      <c r="J78" s="75" t="str">
        <f>IF(J12="","",J12)</f>
        <v>13. 3. 2024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Sládečkovo vlastivědné muzeum v Kladně, p.o.</v>
      </c>
      <c r="G80" s="43"/>
      <c r="H80" s="43"/>
      <c r="I80" s="35" t="s">
        <v>32</v>
      </c>
      <c r="J80" s="39" t="str">
        <f>E21</f>
        <v xml:space="preserve">ing. arch. Petr Pašek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144</v>
      </c>
      <c r="D83" s="184" t="s">
        <v>59</v>
      </c>
      <c r="E83" s="184" t="s">
        <v>55</v>
      </c>
      <c r="F83" s="184" t="s">
        <v>56</v>
      </c>
      <c r="G83" s="184" t="s">
        <v>145</v>
      </c>
      <c r="H83" s="184" t="s">
        <v>146</v>
      </c>
      <c r="I83" s="184" t="s">
        <v>147</v>
      </c>
      <c r="J83" s="184" t="s">
        <v>117</v>
      </c>
      <c r="K83" s="185" t="s">
        <v>148</v>
      </c>
      <c r="L83" s="186"/>
      <c r="M83" s="95" t="s">
        <v>19</v>
      </c>
      <c r="N83" s="96" t="s">
        <v>44</v>
      </c>
      <c r="O83" s="96" t="s">
        <v>149</v>
      </c>
      <c r="P83" s="96" t="s">
        <v>150</v>
      </c>
      <c r="Q83" s="96" t="s">
        <v>151</v>
      </c>
      <c r="R83" s="96" t="s">
        <v>152</v>
      </c>
      <c r="S83" s="96" t="s">
        <v>153</v>
      </c>
      <c r="T83" s="97" t="s">
        <v>154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155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118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73</v>
      </c>
      <c r="E85" s="195" t="s">
        <v>4298</v>
      </c>
      <c r="F85" s="195" t="s">
        <v>4299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P86+P95+P100+P113</f>
        <v>0</v>
      </c>
      <c r="Q85" s="200"/>
      <c r="R85" s="201">
        <f>R86+R95+R100+R113</f>
        <v>0</v>
      </c>
      <c r="S85" s="200"/>
      <c r="T85" s="202">
        <f>T86+T95+T100+T113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208</v>
      </c>
      <c r="AT85" s="204" t="s">
        <v>73</v>
      </c>
      <c r="AU85" s="204" t="s">
        <v>74</v>
      </c>
      <c r="AY85" s="203" t="s">
        <v>158</v>
      </c>
      <c r="BK85" s="205">
        <f>BK86+BK95+BK100+BK113</f>
        <v>0</v>
      </c>
    </row>
    <row r="86" s="12" customFormat="1" ht="22.8" customHeight="1">
      <c r="A86" s="12"/>
      <c r="B86" s="192"/>
      <c r="C86" s="193"/>
      <c r="D86" s="194" t="s">
        <v>73</v>
      </c>
      <c r="E86" s="206" t="s">
        <v>4300</v>
      </c>
      <c r="F86" s="206" t="s">
        <v>4301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SUM(P87:P94)</f>
        <v>0</v>
      </c>
      <c r="Q86" s="200"/>
      <c r="R86" s="201">
        <f>SUM(R87:R94)</f>
        <v>0</v>
      </c>
      <c r="S86" s="200"/>
      <c r="T86" s="202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208</v>
      </c>
      <c r="AT86" s="204" t="s">
        <v>73</v>
      </c>
      <c r="AU86" s="204" t="s">
        <v>82</v>
      </c>
      <c r="AY86" s="203" t="s">
        <v>158</v>
      </c>
      <c r="BK86" s="205">
        <f>SUM(BK87:BK94)</f>
        <v>0</v>
      </c>
    </row>
    <row r="87" s="2" customFormat="1" ht="16.5" customHeight="1">
      <c r="A87" s="41"/>
      <c r="B87" s="42"/>
      <c r="C87" s="208" t="s">
        <v>82</v>
      </c>
      <c r="D87" s="208" t="s">
        <v>160</v>
      </c>
      <c r="E87" s="209" t="s">
        <v>4302</v>
      </c>
      <c r="F87" s="210" t="s">
        <v>4303</v>
      </c>
      <c r="G87" s="211" t="s">
        <v>4304</v>
      </c>
      <c r="H87" s="212">
        <v>1</v>
      </c>
      <c r="I87" s="213"/>
      <c r="J87" s="214">
        <f>ROUND(I87*H87,2)</f>
        <v>0</v>
      </c>
      <c r="K87" s="210" t="s">
        <v>164</v>
      </c>
      <c r="L87" s="47"/>
      <c r="M87" s="215" t="s">
        <v>19</v>
      </c>
      <c r="N87" s="216" t="s">
        <v>45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4305</v>
      </c>
      <c r="AT87" s="219" t="s">
        <v>160</v>
      </c>
      <c r="AU87" s="219" t="s">
        <v>84</v>
      </c>
      <c r="AY87" s="20" t="s">
        <v>158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82</v>
      </c>
      <c r="BK87" s="220">
        <f>ROUND(I87*H87,2)</f>
        <v>0</v>
      </c>
      <c r="BL87" s="20" t="s">
        <v>4305</v>
      </c>
      <c r="BM87" s="219" t="s">
        <v>4306</v>
      </c>
    </row>
    <row r="88" s="2" customFormat="1">
      <c r="A88" s="41"/>
      <c r="B88" s="42"/>
      <c r="C88" s="43"/>
      <c r="D88" s="221" t="s">
        <v>167</v>
      </c>
      <c r="E88" s="43"/>
      <c r="F88" s="222" t="s">
        <v>4303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167</v>
      </c>
      <c r="AU88" s="20" t="s">
        <v>84</v>
      </c>
    </row>
    <row r="89" s="2" customFormat="1">
      <c r="A89" s="41"/>
      <c r="B89" s="42"/>
      <c r="C89" s="43"/>
      <c r="D89" s="226" t="s">
        <v>168</v>
      </c>
      <c r="E89" s="43"/>
      <c r="F89" s="227" t="s">
        <v>4307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84</v>
      </c>
    </row>
    <row r="90" s="2" customFormat="1" ht="16.5" customHeight="1">
      <c r="A90" s="41"/>
      <c r="B90" s="42"/>
      <c r="C90" s="208" t="s">
        <v>84</v>
      </c>
      <c r="D90" s="208" t="s">
        <v>160</v>
      </c>
      <c r="E90" s="209" t="s">
        <v>4308</v>
      </c>
      <c r="F90" s="210" t="s">
        <v>4309</v>
      </c>
      <c r="G90" s="211" t="s">
        <v>4304</v>
      </c>
      <c r="H90" s="212">
        <v>1</v>
      </c>
      <c r="I90" s="213"/>
      <c r="J90" s="214">
        <f>ROUND(I90*H90,2)</f>
        <v>0</v>
      </c>
      <c r="K90" s="210" t="s">
        <v>164</v>
      </c>
      <c r="L90" s="47"/>
      <c r="M90" s="215" t="s">
        <v>19</v>
      </c>
      <c r="N90" s="216" t="s">
        <v>45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4305</v>
      </c>
      <c r="AT90" s="219" t="s">
        <v>160</v>
      </c>
      <c r="AU90" s="219" t="s">
        <v>84</v>
      </c>
      <c r="AY90" s="20" t="s">
        <v>158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82</v>
      </c>
      <c r="BK90" s="220">
        <f>ROUND(I90*H90,2)</f>
        <v>0</v>
      </c>
      <c r="BL90" s="20" t="s">
        <v>4305</v>
      </c>
      <c r="BM90" s="219" t="s">
        <v>4310</v>
      </c>
    </row>
    <row r="91" s="2" customFormat="1">
      <c r="A91" s="41"/>
      <c r="B91" s="42"/>
      <c r="C91" s="43"/>
      <c r="D91" s="221" t="s">
        <v>167</v>
      </c>
      <c r="E91" s="43"/>
      <c r="F91" s="222" t="s">
        <v>4309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167</v>
      </c>
      <c r="AU91" s="20" t="s">
        <v>84</v>
      </c>
    </row>
    <row r="92" s="2" customFormat="1">
      <c r="A92" s="41"/>
      <c r="B92" s="42"/>
      <c r="C92" s="43"/>
      <c r="D92" s="226" t="s">
        <v>168</v>
      </c>
      <c r="E92" s="43"/>
      <c r="F92" s="227" t="s">
        <v>4311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168</v>
      </c>
      <c r="AU92" s="20" t="s">
        <v>84</v>
      </c>
    </row>
    <row r="93" s="2" customFormat="1" ht="16.5" customHeight="1">
      <c r="A93" s="41"/>
      <c r="B93" s="42"/>
      <c r="C93" s="208" t="s">
        <v>188</v>
      </c>
      <c r="D93" s="208" t="s">
        <v>160</v>
      </c>
      <c r="E93" s="209" t="s">
        <v>4312</v>
      </c>
      <c r="F93" s="210" t="s">
        <v>4313</v>
      </c>
      <c r="G93" s="211" t="s">
        <v>4304</v>
      </c>
      <c r="H93" s="212">
        <v>1</v>
      </c>
      <c r="I93" s="213"/>
      <c r="J93" s="214">
        <f>ROUND(I93*H93,2)</f>
        <v>0</v>
      </c>
      <c r="K93" s="210" t="s">
        <v>247</v>
      </c>
      <c r="L93" s="47"/>
      <c r="M93" s="215" t="s">
        <v>19</v>
      </c>
      <c r="N93" s="216" t="s">
        <v>45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4305</v>
      </c>
      <c r="AT93" s="219" t="s">
        <v>160</v>
      </c>
      <c r="AU93" s="219" t="s">
        <v>84</v>
      </c>
      <c r="AY93" s="20" t="s">
        <v>158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82</v>
      </c>
      <c r="BK93" s="220">
        <f>ROUND(I93*H93,2)</f>
        <v>0</v>
      </c>
      <c r="BL93" s="20" t="s">
        <v>4305</v>
      </c>
      <c r="BM93" s="219" t="s">
        <v>4314</v>
      </c>
    </row>
    <row r="94" s="2" customFormat="1">
      <c r="A94" s="41"/>
      <c r="B94" s="42"/>
      <c r="C94" s="43"/>
      <c r="D94" s="221" t="s">
        <v>167</v>
      </c>
      <c r="E94" s="43"/>
      <c r="F94" s="222" t="s">
        <v>4313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167</v>
      </c>
      <c r="AU94" s="20" t="s">
        <v>84</v>
      </c>
    </row>
    <row r="95" s="12" customFormat="1" ht="22.8" customHeight="1">
      <c r="A95" s="12"/>
      <c r="B95" s="192"/>
      <c r="C95" s="193"/>
      <c r="D95" s="194" t="s">
        <v>73</v>
      </c>
      <c r="E95" s="206" t="s">
        <v>4315</v>
      </c>
      <c r="F95" s="206" t="s">
        <v>4316</v>
      </c>
      <c r="G95" s="193"/>
      <c r="H95" s="193"/>
      <c r="I95" s="196"/>
      <c r="J95" s="207">
        <f>BK95</f>
        <v>0</v>
      </c>
      <c r="K95" s="193"/>
      <c r="L95" s="198"/>
      <c r="M95" s="199"/>
      <c r="N95" s="200"/>
      <c r="O95" s="200"/>
      <c r="P95" s="201">
        <f>SUM(P96:P99)</f>
        <v>0</v>
      </c>
      <c r="Q95" s="200"/>
      <c r="R95" s="201">
        <f>SUM(R96:R99)</f>
        <v>0</v>
      </c>
      <c r="S95" s="200"/>
      <c r="T95" s="202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208</v>
      </c>
      <c r="AT95" s="204" t="s">
        <v>73</v>
      </c>
      <c r="AU95" s="204" t="s">
        <v>82</v>
      </c>
      <c r="AY95" s="203" t="s">
        <v>158</v>
      </c>
      <c r="BK95" s="205">
        <f>SUM(BK96:BK99)</f>
        <v>0</v>
      </c>
    </row>
    <row r="96" s="2" customFormat="1" ht="16.5" customHeight="1">
      <c r="A96" s="41"/>
      <c r="B96" s="42"/>
      <c r="C96" s="208" t="s">
        <v>165</v>
      </c>
      <c r="D96" s="208" t="s">
        <v>160</v>
      </c>
      <c r="E96" s="209" t="s">
        <v>4317</v>
      </c>
      <c r="F96" s="210" t="s">
        <v>4316</v>
      </c>
      <c r="G96" s="211" t="s">
        <v>4304</v>
      </c>
      <c r="H96" s="212">
        <v>1</v>
      </c>
      <c r="I96" s="213"/>
      <c r="J96" s="214">
        <f>ROUND(I96*H96,2)</f>
        <v>0</v>
      </c>
      <c r="K96" s="210" t="s">
        <v>164</v>
      </c>
      <c r="L96" s="47"/>
      <c r="M96" s="215" t="s">
        <v>19</v>
      </c>
      <c r="N96" s="216" t="s">
        <v>45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4305</v>
      </c>
      <c r="AT96" s="219" t="s">
        <v>160</v>
      </c>
      <c r="AU96" s="219" t="s">
        <v>84</v>
      </c>
      <c r="AY96" s="20" t="s">
        <v>158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82</v>
      </c>
      <c r="BK96" s="220">
        <f>ROUND(I96*H96,2)</f>
        <v>0</v>
      </c>
      <c r="BL96" s="20" t="s">
        <v>4305</v>
      </c>
      <c r="BM96" s="219" t="s">
        <v>4318</v>
      </c>
    </row>
    <row r="97" s="2" customFormat="1">
      <c r="A97" s="41"/>
      <c r="B97" s="42"/>
      <c r="C97" s="43"/>
      <c r="D97" s="221" t="s">
        <v>167</v>
      </c>
      <c r="E97" s="43"/>
      <c r="F97" s="222" t="s">
        <v>4316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167</v>
      </c>
      <c r="AU97" s="20" t="s">
        <v>84</v>
      </c>
    </row>
    <row r="98" s="2" customFormat="1">
      <c r="A98" s="41"/>
      <c r="B98" s="42"/>
      <c r="C98" s="43"/>
      <c r="D98" s="226" t="s">
        <v>168</v>
      </c>
      <c r="E98" s="43"/>
      <c r="F98" s="227" t="s">
        <v>4319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168</v>
      </c>
      <c r="AU98" s="20" t="s">
        <v>84</v>
      </c>
    </row>
    <row r="99" s="2" customFormat="1">
      <c r="A99" s="41"/>
      <c r="B99" s="42"/>
      <c r="C99" s="43"/>
      <c r="D99" s="221" t="s">
        <v>180</v>
      </c>
      <c r="E99" s="43"/>
      <c r="F99" s="260" t="s">
        <v>4320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180</v>
      </c>
      <c r="AU99" s="20" t="s">
        <v>84</v>
      </c>
    </row>
    <row r="100" s="12" customFormat="1" ht="22.8" customHeight="1">
      <c r="A100" s="12"/>
      <c r="B100" s="192"/>
      <c r="C100" s="193"/>
      <c r="D100" s="194" t="s">
        <v>73</v>
      </c>
      <c r="E100" s="206" t="s">
        <v>4321</v>
      </c>
      <c r="F100" s="206" t="s">
        <v>4322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SUM(P101:P112)</f>
        <v>0</v>
      </c>
      <c r="Q100" s="200"/>
      <c r="R100" s="201">
        <f>SUM(R101:R112)</f>
        <v>0</v>
      </c>
      <c r="S100" s="200"/>
      <c r="T100" s="202">
        <f>SUM(T101:T112)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208</v>
      </c>
      <c r="AT100" s="204" t="s">
        <v>73</v>
      </c>
      <c r="AU100" s="204" t="s">
        <v>82</v>
      </c>
      <c r="AY100" s="203" t="s">
        <v>158</v>
      </c>
      <c r="BK100" s="205">
        <f>SUM(BK101:BK112)</f>
        <v>0</v>
      </c>
    </row>
    <row r="101" s="2" customFormat="1" ht="16.5" customHeight="1">
      <c r="A101" s="41"/>
      <c r="B101" s="42"/>
      <c r="C101" s="208" t="s">
        <v>208</v>
      </c>
      <c r="D101" s="208" t="s">
        <v>160</v>
      </c>
      <c r="E101" s="209" t="s">
        <v>4323</v>
      </c>
      <c r="F101" s="210" t="s">
        <v>4324</v>
      </c>
      <c r="G101" s="211" t="s">
        <v>4304</v>
      </c>
      <c r="H101" s="212">
        <v>1</v>
      </c>
      <c r="I101" s="213"/>
      <c r="J101" s="214">
        <f>ROUND(I101*H101,2)</f>
        <v>0</v>
      </c>
      <c r="K101" s="210" t="s">
        <v>164</v>
      </c>
      <c r="L101" s="47"/>
      <c r="M101" s="215" t="s">
        <v>19</v>
      </c>
      <c r="N101" s="216" t="s">
        <v>45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4305</v>
      </c>
      <c r="AT101" s="219" t="s">
        <v>160</v>
      </c>
      <c r="AU101" s="219" t="s">
        <v>84</v>
      </c>
      <c r="AY101" s="20" t="s">
        <v>158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82</v>
      </c>
      <c r="BK101" s="220">
        <f>ROUND(I101*H101,2)</f>
        <v>0</v>
      </c>
      <c r="BL101" s="20" t="s">
        <v>4305</v>
      </c>
      <c r="BM101" s="219" t="s">
        <v>4325</v>
      </c>
    </row>
    <row r="102" s="2" customFormat="1">
      <c r="A102" s="41"/>
      <c r="B102" s="42"/>
      <c r="C102" s="43"/>
      <c r="D102" s="221" t="s">
        <v>167</v>
      </c>
      <c r="E102" s="43"/>
      <c r="F102" s="222" t="s">
        <v>4324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167</v>
      </c>
      <c r="AU102" s="20" t="s">
        <v>84</v>
      </c>
    </row>
    <row r="103" s="2" customFormat="1">
      <c r="A103" s="41"/>
      <c r="B103" s="42"/>
      <c r="C103" s="43"/>
      <c r="D103" s="226" t="s">
        <v>168</v>
      </c>
      <c r="E103" s="43"/>
      <c r="F103" s="227" t="s">
        <v>4326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84</v>
      </c>
    </row>
    <row r="104" s="2" customFormat="1">
      <c r="A104" s="41"/>
      <c r="B104" s="42"/>
      <c r="C104" s="43"/>
      <c r="D104" s="221" t="s">
        <v>180</v>
      </c>
      <c r="E104" s="43"/>
      <c r="F104" s="260" t="s">
        <v>4327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180</v>
      </c>
      <c r="AU104" s="20" t="s">
        <v>84</v>
      </c>
    </row>
    <row r="105" s="2" customFormat="1" ht="16.5" customHeight="1">
      <c r="A105" s="41"/>
      <c r="B105" s="42"/>
      <c r="C105" s="208" t="s">
        <v>216</v>
      </c>
      <c r="D105" s="208" t="s">
        <v>160</v>
      </c>
      <c r="E105" s="209" t="s">
        <v>4328</v>
      </c>
      <c r="F105" s="210" t="s">
        <v>4329</v>
      </c>
      <c r="G105" s="211" t="s">
        <v>4304</v>
      </c>
      <c r="H105" s="212">
        <v>1</v>
      </c>
      <c r="I105" s="213"/>
      <c r="J105" s="214">
        <f>ROUND(I105*H105,2)</f>
        <v>0</v>
      </c>
      <c r="K105" s="210" t="s">
        <v>164</v>
      </c>
      <c r="L105" s="47"/>
      <c r="M105" s="215" t="s">
        <v>19</v>
      </c>
      <c r="N105" s="216" t="s">
        <v>45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4305</v>
      </c>
      <c r="AT105" s="219" t="s">
        <v>160</v>
      </c>
      <c r="AU105" s="219" t="s">
        <v>84</v>
      </c>
      <c r="AY105" s="20" t="s">
        <v>158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82</v>
      </c>
      <c r="BK105" s="220">
        <f>ROUND(I105*H105,2)</f>
        <v>0</v>
      </c>
      <c r="BL105" s="20" t="s">
        <v>4305</v>
      </c>
      <c r="BM105" s="219" t="s">
        <v>4330</v>
      </c>
    </row>
    <row r="106" s="2" customFormat="1">
      <c r="A106" s="41"/>
      <c r="B106" s="42"/>
      <c r="C106" s="43"/>
      <c r="D106" s="221" t="s">
        <v>167</v>
      </c>
      <c r="E106" s="43"/>
      <c r="F106" s="222" t="s">
        <v>4329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167</v>
      </c>
      <c r="AU106" s="20" t="s">
        <v>84</v>
      </c>
    </row>
    <row r="107" s="2" customFormat="1">
      <c r="A107" s="41"/>
      <c r="B107" s="42"/>
      <c r="C107" s="43"/>
      <c r="D107" s="226" t="s">
        <v>168</v>
      </c>
      <c r="E107" s="43"/>
      <c r="F107" s="227" t="s">
        <v>4331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84</v>
      </c>
    </row>
    <row r="108" s="2" customFormat="1">
      <c r="A108" s="41"/>
      <c r="B108" s="42"/>
      <c r="C108" s="43"/>
      <c r="D108" s="221" t="s">
        <v>180</v>
      </c>
      <c r="E108" s="43"/>
      <c r="F108" s="260" t="s">
        <v>4332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180</v>
      </c>
      <c r="AU108" s="20" t="s">
        <v>84</v>
      </c>
    </row>
    <row r="109" s="2" customFormat="1" ht="16.5" customHeight="1">
      <c r="A109" s="41"/>
      <c r="B109" s="42"/>
      <c r="C109" s="208" t="s">
        <v>221</v>
      </c>
      <c r="D109" s="208" t="s">
        <v>160</v>
      </c>
      <c r="E109" s="209" t="s">
        <v>4333</v>
      </c>
      <c r="F109" s="210" t="s">
        <v>4334</v>
      </c>
      <c r="G109" s="211" t="s">
        <v>4304</v>
      </c>
      <c r="H109" s="212">
        <v>1</v>
      </c>
      <c r="I109" s="213"/>
      <c r="J109" s="214">
        <f>ROUND(I109*H109,2)</f>
        <v>0</v>
      </c>
      <c r="K109" s="210" t="s">
        <v>164</v>
      </c>
      <c r="L109" s="47"/>
      <c r="M109" s="215" t="s">
        <v>19</v>
      </c>
      <c r="N109" s="216" t="s">
        <v>45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4305</v>
      </c>
      <c r="AT109" s="219" t="s">
        <v>160</v>
      </c>
      <c r="AU109" s="219" t="s">
        <v>84</v>
      </c>
      <c r="AY109" s="20" t="s">
        <v>158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82</v>
      </c>
      <c r="BK109" s="220">
        <f>ROUND(I109*H109,2)</f>
        <v>0</v>
      </c>
      <c r="BL109" s="20" t="s">
        <v>4305</v>
      </c>
      <c r="BM109" s="219" t="s">
        <v>4335</v>
      </c>
    </row>
    <row r="110" s="2" customFormat="1">
      <c r="A110" s="41"/>
      <c r="B110" s="42"/>
      <c r="C110" s="43"/>
      <c r="D110" s="221" t="s">
        <v>167</v>
      </c>
      <c r="E110" s="43"/>
      <c r="F110" s="222" t="s">
        <v>4334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167</v>
      </c>
      <c r="AU110" s="20" t="s">
        <v>84</v>
      </c>
    </row>
    <row r="111" s="2" customFormat="1">
      <c r="A111" s="41"/>
      <c r="B111" s="42"/>
      <c r="C111" s="43"/>
      <c r="D111" s="226" t="s">
        <v>168</v>
      </c>
      <c r="E111" s="43"/>
      <c r="F111" s="227" t="s">
        <v>4336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84</v>
      </c>
    </row>
    <row r="112" s="2" customFormat="1">
      <c r="A112" s="41"/>
      <c r="B112" s="42"/>
      <c r="C112" s="43"/>
      <c r="D112" s="221" t="s">
        <v>180</v>
      </c>
      <c r="E112" s="43"/>
      <c r="F112" s="260" t="s">
        <v>4337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180</v>
      </c>
      <c r="AU112" s="20" t="s">
        <v>84</v>
      </c>
    </row>
    <row r="113" s="12" customFormat="1" ht="22.8" customHeight="1">
      <c r="A113" s="12"/>
      <c r="B113" s="192"/>
      <c r="C113" s="193"/>
      <c r="D113" s="194" t="s">
        <v>73</v>
      </c>
      <c r="E113" s="206" t="s">
        <v>4338</v>
      </c>
      <c r="F113" s="206" t="s">
        <v>4339</v>
      </c>
      <c r="G113" s="193"/>
      <c r="H113" s="193"/>
      <c r="I113" s="196"/>
      <c r="J113" s="207">
        <f>BK113</f>
        <v>0</v>
      </c>
      <c r="K113" s="193"/>
      <c r="L113" s="198"/>
      <c r="M113" s="199"/>
      <c r="N113" s="200"/>
      <c r="O113" s="200"/>
      <c r="P113" s="201">
        <f>SUM(P114:P120)</f>
        <v>0</v>
      </c>
      <c r="Q113" s="200"/>
      <c r="R113" s="201">
        <f>SUM(R114:R120)</f>
        <v>0</v>
      </c>
      <c r="S113" s="200"/>
      <c r="T113" s="202">
        <f>SUM(T114:T120)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208</v>
      </c>
      <c r="AT113" s="204" t="s">
        <v>73</v>
      </c>
      <c r="AU113" s="204" t="s">
        <v>82</v>
      </c>
      <c r="AY113" s="203" t="s">
        <v>158</v>
      </c>
      <c r="BK113" s="205">
        <f>SUM(BK114:BK120)</f>
        <v>0</v>
      </c>
    </row>
    <row r="114" s="2" customFormat="1" ht="16.5" customHeight="1">
      <c r="A114" s="41"/>
      <c r="B114" s="42"/>
      <c r="C114" s="208" t="s">
        <v>228</v>
      </c>
      <c r="D114" s="208" t="s">
        <v>160</v>
      </c>
      <c r="E114" s="209" t="s">
        <v>4340</v>
      </c>
      <c r="F114" s="210" t="s">
        <v>4341</v>
      </c>
      <c r="G114" s="211" t="s">
        <v>4304</v>
      </c>
      <c r="H114" s="212">
        <v>1</v>
      </c>
      <c r="I114" s="213"/>
      <c r="J114" s="214">
        <f>ROUND(I114*H114,2)</f>
        <v>0</v>
      </c>
      <c r="K114" s="210" t="s">
        <v>164</v>
      </c>
      <c r="L114" s="47"/>
      <c r="M114" s="215" t="s">
        <v>19</v>
      </c>
      <c r="N114" s="216" t="s">
        <v>45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4305</v>
      </c>
      <c r="AT114" s="219" t="s">
        <v>160</v>
      </c>
      <c r="AU114" s="219" t="s">
        <v>84</v>
      </c>
      <c r="AY114" s="20" t="s">
        <v>158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82</v>
      </c>
      <c r="BK114" s="220">
        <f>ROUND(I114*H114,2)</f>
        <v>0</v>
      </c>
      <c r="BL114" s="20" t="s">
        <v>4305</v>
      </c>
      <c r="BM114" s="219" t="s">
        <v>4342</v>
      </c>
    </row>
    <row r="115" s="2" customFormat="1">
      <c r="A115" s="41"/>
      <c r="B115" s="42"/>
      <c r="C115" s="43"/>
      <c r="D115" s="221" t="s">
        <v>167</v>
      </c>
      <c r="E115" s="43"/>
      <c r="F115" s="222" t="s">
        <v>4341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167</v>
      </c>
      <c r="AU115" s="20" t="s">
        <v>84</v>
      </c>
    </row>
    <row r="116" s="2" customFormat="1">
      <c r="A116" s="41"/>
      <c r="B116" s="42"/>
      <c r="C116" s="43"/>
      <c r="D116" s="226" t="s">
        <v>168</v>
      </c>
      <c r="E116" s="43"/>
      <c r="F116" s="227" t="s">
        <v>4343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168</v>
      </c>
      <c r="AU116" s="20" t="s">
        <v>84</v>
      </c>
    </row>
    <row r="117" s="2" customFormat="1" ht="16.5" customHeight="1">
      <c r="A117" s="41"/>
      <c r="B117" s="42"/>
      <c r="C117" s="208" t="s">
        <v>233</v>
      </c>
      <c r="D117" s="208" t="s">
        <v>160</v>
      </c>
      <c r="E117" s="209" t="s">
        <v>4344</v>
      </c>
      <c r="F117" s="210" t="s">
        <v>4345</v>
      </c>
      <c r="G117" s="211" t="s">
        <v>4304</v>
      </c>
      <c r="H117" s="212">
        <v>1</v>
      </c>
      <c r="I117" s="213"/>
      <c r="J117" s="214">
        <f>ROUND(I117*H117,2)</f>
        <v>0</v>
      </c>
      <c r="K117" s="210" t="s">
        <v>247</v>
      </c>
      <c r="L117" s="47"/>
      <c r="M117" s="215" t="s">
        <v>19</v>
      </c>
      <c r="N117" s="216" t="s">
        <v>45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4305</v>
      </c>
      <c r="AT117" s="219" t="s">
        <v>160</v>
      </c>
      <c r="AU117" s="219" t="s">
        <v>84</v>
      </c>
      <c r="AY117" s="20" t="s">
        <v>158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82</v>
      </c>
      <c r="BK117" s="220">
        <f>ROUND(I117*H117,2)</f>
        <v>0</v>
      </c>
      <c r="BL117" s="20" t="s">
        <v>4305</v>
      </c>
      <c r="BM117" s="219" t="s">
        <v>4346</v>
      </c>
    </row>
    <row r="118" s="2" customFormat="1">
      <c r="A118" s="41"/>
      <c r="B118" s="42"/>
      <c r="C118" s="43"/>
      <c r="D118" s="221" t="s">
        <v>167</v>
      </c>
      <c r="E118" s="43"/>
      <c r="F118" s="222" t="s">
        <v>4345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167</v>
      </c>
      <c r="AU118" s="20" t="s">
        <v>84</v>
      </c>
    </row>
    <row r="119" s="2" customFormat="1" ht="24.15" customHeight="1">
      <c r="A119" s="41"/>
      <c r="B119" s="42"/>
      <c r="C119" s="208" t="s">
        <v>243</v>
      </c>
      <c r="D119" s="208" t="s">
        <v>160</v>
      </c>
      <c r="E119" s="209" t="s">
        <v>4347</v>
      </c>
      <c r="F119" s="210" t="s">
        <v>4348</v>
      </c>
      <c r="G119" s="211" t="s">
        <v>4304</v>
      </c>
      <c r="H119" s="212">
        <v>1</v>
      </c>
      <c r="I119" s="213"/>
      <c r="J119" s="214">
        <f>ROUND(I119*H119,2)</f>
        <v>0</v>
      </c>
      <c r="K119" s="210" t="s">
        <v>247</v>
      </c>
      <c r="L119" s="47"/>
      <c r="M119" s="215" t="s">
        <v>19</v>
      </c>
      <c r="N119" s="216" t="s">
        <v>45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4305</v>
      </c>
      <c r="AT119" s="219" t="s">
        <v>160</v>
      </c>
      <c r="AU119" s="219" t="s">
        <v>84</v>
      </c>
      <c r="AY119" s="20" t="s">
        <v>158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82</v>
      </c>
      <c r="BK119" s="220">
        <f>ROUND(I119*H119,2)</f>
        <v>0</v>
      </c>
      <c r="BL119" s="20" t="s">
        <v>4305</v>
      </c>
      <c r="BM119" s="219" t="s">
        <v>4349</v>
      </c>
    </row>
    <row r="120" s="2" customFormat="1">
      <c r="A120" s="41"/>
      <c r="B120" s="42"/>
      <c r="C120" s="43"/>
      <c r="D120" s="221" t="s">
        <v>167</v>
      </c>
      <c r="E120" s="43"/>
      <c r="F120" s="222" t="s">
        <v>4348</v>
      </c>
      <c r="G120" s="43"/>
      <c r="H120" s="43"/>
      <c r="I120" s="223"/>
      <c r="J120" s="43"/>
      <c r="K120" s="43"/>
      <c r="L120" s="47"/>
      <c r="M120" s="285"/>
      <c r="N120" s="286"/>
      <c r="O120" s="287"/>
      <c r="P120" s="287"/>
      <c r="Q120" s="287"/>
      <c r="R120" s="287"/>
      <c r="S120" s="287"/>
      <c r="T120" s="2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167</v>
      </c>
      <c r="AU120" s="20" t="s">
        <v>84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XzM8/WcIsPVGIchgKXJg1g1l1C6+R3EqCRcq4uKwLxu7wVDZCsCStLGVGgxiZVyTp5/paYhmyyNI4/I+Q/oV1A==" hashValue="oGq9tsyNxrSxHFItT5gYMYENO0S9S7tveQRykVSBTevJ5yOR62Ju1o5JbYe/b+aCf97cj2oDrkgCeA8Lttkwpg==" algorithmName="SHA-512" password="A9D1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012002000"/>
    <hyperlink ref="F92" r:id="rId2" display="https://podminky.urs.cz/item/CS_URS_2022_01/013254000"/>
    <hyperlink ref="F98" r:id="rId3" display="https://podminky.urs.cz/item/CS_URS_2022_01/030001000"/>
    <hyperlink ref="F103" r:id="rId4" display="https://podminky.urs.cz/item/CS_URS_2022_01/043194000"/>
    <hyperlink ref="F107" r:id="rId5" display="https://podminky.urs.cz/item/CS_URS_2022_01/045203000"/>
    <hyperlink ref="F111" r:id="rId6" display="https://podminky.urs.cz/item/CS_URS_2022_01/045303000"/>
    <hyperlink ref="F116" r:id="rId7" display="https://podminky.urs.cz/item/CS_URS_2022_01/0914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4350</v>
      </c>
      <c r="H4" s="23"/>
    </row>
    <row r="5" s="1" customFormat="1" ht="12" customHeight="1">
      <c r="B5" s="23"/>
      <c r="C5" s="290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1" t="s">
        <v>16</v>
      </c>
      <c r="D6" s="292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13. 3. 2024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3"/>
      <c r="C9" s="294" t="s">
        <v>55</v>
      </c>
      <c r="D9" s="295" t="s">
        <v>56</v>
      </c>
      <c r="E9" s="295" t="s">
        <v>145</v>
      </c>
      <c r="F9" s="296" t="s">
        <v>4351</v>
      </c>
      <c r="G9" s="181"/>
      <c r="H9" s="293"/>
    </row>
    <row r="10" s="2" customFormat="1" ht="26.4" customHeight="1">
      <c r="A10" s="41"/>
      <c r="B10" s="47"/>
      <c r="C10" s="297" t="s">
        <v>4352</v>
      </c>
      <c r="D10" s="297" t="s">
        <v>80</v>
      </c>
      <c r="E10" s="41"/>
      <c r="F10" s="41"/>
      <c r="G10" s="41"/>
      <c r="H10" s="47"/>
    </row>
    <row r="11" s="2" customFormat="1" ht="16.8" customHeight="1">
      <c r="A11" s="41"/>
      <c r="B11" s="47"/>
      <c r="C11" s="298" t="s">
        <v>103</v>
      </c>
      <c r="D11" s="299" t="s">
        <v>104</v>
      </c>
      <c r="E11" s="300" t="s">
        <v>105</v>
      </c>
      <c r="F11" s="301">
        <v>70.233999999999995</v>
      </c>
      <c r="G11" s="41"/>
      <c r="H11" s="47"/>
    </row>
    <row r="12" s="2" customFormat="1" ht="16.8" customHeight="1">
      <c r="A12" s="41"/>
      <c r="B12" s="47"/>
      <c r="C12" s="302" t="s">
        <v>19</v>
      </c>
      <c r="D12" s="302" t="s">
        <v>563</v>
      </c>
      <c r="E12" s="20" t="s">
        <v>19</v>
      </c>
      <c r="F12" s="303">
        <v>0</v>
      </c>
      <c r="G12" s="41"/>
      <c r="H12" s="47"/>
    </row>
    <row r="13" s="2" customFormat="1" ht="16.8" customHeight="1">
      <c r="A13" s="41"/>
      <c r="B13" s="47"/>
      <c r="C13" s="302" t="s">
        <v>19</v>
      </c>
      <c r="D13" s="302" t="s">
        <v>1711</v>
      </c>
      <c r="E13" s="20" t="s">
        <v>19</v>
      </c>
      <c r="F13" s="303">
        <v>0</v>
      </c>
      <c r="G13" s="41"/>
      <c r="H13" s="47"/>
    </row>
    <row r="14" s="2" customFormat="1" ht="16.8" customHeight="1">
      <c r="A14" s="41"/>
      <c r="B14" s="47"/>
      <c r="C14" s="302" t="s">
        <v>19</v>
      </c>
      <c r="D14" s="302" t="s">
        <v>571</v>
      </c>
      <c r="E14" s="20" t="s">
        <v>19</v>
      </c>
      <c r="F14" s="303">
        <v>0</v>
      </c>
      <c r="G14" s="41"/>
      <c r="H14" s="47"/>
    </row>
    <row r="15" s="2" customFormat="1" ht="16.8" customHeight="1">
      <c r="A15" s="41"/>
      <c r="B15" s="47"/>
      <c r="C15" s="302" t="s">
        <v>19</v>
      </c>
      <c r="D15" s="302" t="s">
        <v>572</v>
      </c>
      <c r="E15" s="20" t="s">
        <v>19</v>
      </c>
      <c r="F15" s="303">
        <v>38.369999999999997</v>
      </c>
      <c r="G15" s="41"/>
      <c r="H15" s="47"/>
    </row>
    <row r="16" s="2" customFormat="1" ht="16.8" customHeight="1">
      <c r="A16" s="41"/>
      <c r="B16" s="47"/>
      <c r="C16" s="302" t="s">
        <v>19</v>
      </c>
      <c r="D16" s="302" t="s">
        <v>1712</v>
      </c>
      <c r="E16" s="20" t="s">
        <v>19</v>
      </c>
      <c r="F16" s="303">
        <v>0.080000000000000002</v>
      </c>
      <c r="G16" s="41"/>
      <c r="H16" s="47"/>
    </row>
    <row r="17" s="2" customFormat="1" ht="16.8" customHeight="1">
      <c r="A17" s="41"/>
      <c r="B17" s="47"/>
      <c r="C17" s="302" t="s">
        <v>19</v>
      </c>
      <c r="D17" s="302" t="s">
        <v>573</v>
      </c>
      <c r="E17" s="20" t="s">
        <v>19</v>
      </c>
      <c r="F17" s="303">
        <v>-0.38500000000000001</v>
      </c>
      <c r="G17" s="41"/>
      <c r="H17" s="47"/>
    </row>
    <row r="18" s="2" customFormat="1" ht="16.8" customHeight="1">
      <c r="A18" s="41"/>
      <c r="B18" s="47"/>
      <c r="C18" s="302" t="s">
        <v>19</v>
      </c>
      <c r="D18" s="302" t="s">
        <v>575</v>
      </c>
      <c r="E18" s="20" t="s">
        <v>19</v>
      </c>
      <c r="F18" s="303">
        <v>0</v>
      </c>
      <c r="G18" s="41"/>
      <c r="H18" s="47"/>
    </row>
    <row r="19" s="2" customFormat="1" ht="16.8" customHeight="1">
      <c r="A19" s="41"/>
      <c r="B19" s="47"/>
      <c r="C19" s="302" t="s">
        <v>19</v>
      </c>
      <c r="D19" s="302" t="s">
        <v>576</v>
      </c>
      <c r="E19" s="20" t="s">
        <v>19</v>
      </c>
      <c r="F19" s="303">
        <v>9.1500000000000004</v>
      </c>
      <c r="G19" s="41"/>
      <c r="H19" s="47"/>
    </row>
    <row r="20" s="2" customFormat="1" ht="16.8" customHeight="1">
      <c r="A20" s="41"/>
      <c r="B20" s="47"/>
      <c r="C20" s="302" t="s">
        <v>19</v>
      </c>
      <c r="D20" s="302" t="s">
        <v>1713</v>
      </c>
      <c r="E20" s="20" t="s">
        <v>19</v>
      </c>
      <c r="F20" s="303">
        <v>0.40000000000000002</v>
      </c>
      <c r="G20" s="41"/>
      <c r="H20" s="47"/>
    </row>
    <row r="21" s="2" customFormat="1" ht="16.8" customHeight="1">
      <c r="A21" s="41"/>
      <c r="B21" s="47"/>
      <c r="C21" s="302" t="s">
        <v>19</v>
      </c>
      <c r="D21" s="302" t="s">
        <v>578</v>
      </c>
      <c r="E21" s="20" t="s">
        <v>19</v>
      </c>
      <c r="F21" s="303">
        <v>0</v>
      </c>
      <c r="G21" s="41"/>
      <c r="H21" s="47"/>
    </row>
    <row r="22" s="2" customFormat="1" ht="16.8" customHeight="1">
      <c r="A22" s="41"/>
      <c r="B22" s="47"/>
      <c r="C22" s="302" t="s">
        <v>19</v>
      </c>
      <c r="D22" s="302" t="s">
        <v>579</v>
      </c>
      <c r="E22" s="20" t="s">
        <v>19</v>
      </c>
      <c r="F22" s="303">
        <v>8.3879999999999999</v>
      </c>
      <c r="G22" s="41"/>
      <c r="H22" s="47"/>
    </row>
    <row r="23" s="2" customFormat="1" ht="16.8" customHeight="1">
      <c r="A23" s="41"/>
      <c r="B23" s="47"/>
      <c r="C23" s="302" t="s">
        <v>19</v>
      </c>
      <c r="D23" s="302" t="s">
        <v>581</v>
      </c>
      <c r="E23" s="20" t="s">
        <v>19</v>
      </c>
      <c r="F23" s="303">
        <v>0</v>
      </c>
      <c r="G23" s="41"/>
      <c r="H23" s="47"/>
    </row>
    <row r="24" s="2" customFormat="1" ht="16.8" customHeight="1">
      <c r="A24" s="41"/>
      <c r="B24" s="47"/>
      <c r="C24" s="302" t="s">
        <v>19</v>
      </c>
      <c r="D24" s="302" t="s">
        <v>582</v>
      </c>
      <c r="E24" s="20" t="s">
        <v>19</v>
      </c>
      <c r="F24" s="303">
        <v>6.2530000000000001</v>
      </c>
      <c r="G24" s="41"/>
      <c r="H24" s="47"/>
    </row>
    <row r="25" s="2" customFormat="1" ht="16.8" customHeight="1">
      <c r="A25" s="41"/>
      <c r="B25" s="47"/>
      <c r="C25" s="302" t="s">
        <v>19</v>
      </c>
      <c r="D25" s="302" t="s">
        <v>584</v>
      </c>
      <c r="E25" s="20" t="s">
        <v>19</v>
      </c>
      <c r="F25" s="303">
        <v>0</v>
      </c>
      <c r="G25" s="41"/>
      <c r="H25" s="47"/>
    </row>
    <row r="26" s="2" customFormat="1" ht="16.8" customHeight="1">
      <c r="A26" s="41"/>
      <c r="B26" s="47"/>
      <c r="C26" s="302" t="s">
        <v>19</v>
      </c>
      <c r="D26" s="302" t="s">
        <v>585</v>
      </c>
      <c r="E26" s="20" t="s">
        <v>19</v>
      </c>
      <c r="F26" s="303">
        <v>3.6899999999999999</v>
      </c>
      <c r="G26" s="41"/>
      <c r="H26" s="47"/>
    </row>
    <row r="27" s="2" customFormat="1" ht="16.8" customHeight="1">
      <c r="A27" s="41"/>
      <c r="B27" s="47"/>
      <c r="C27" s="302" t="s">
        <v>19</v>
      </c>
      <c r="D27" s="302" t="s">
        <v>1714</v>
      </c>
      <c r="E27" s="20" t="s">
        <v>19</v>
      </c>
      <c r="F27" s="303">
        <v>0.070000000000000007</v>
      </c>
      <c r="G27" s="41"/>
      <c r="H27" s="47"/>
    </row>
    <row r="28" s="2" customFormat="1" ht="16.8" customHeight="1">
      <c r="A28" s="41"/>
      <c r="B28" s="47"/>
      <c r="C28" s="302" t="s">
        <v>19</v>
      </c>
      <c r="D28" s="302" t="s">
        <v>586</v>
      </c>
      <c r="E28" s="20" t="s">
        <v>19</v>
      </c>
      <c r="F28" s="303">
        <v>0</v>
      </c>
      <c r="G28" s="41"/>
      <c r="H28" s="47"/>
    </row>
    <row r="29" s="2" customFormat="1" ht="16.8" customHeight="1">
      <c r="A29" s="41"/>
      <c r="B29" s="47"/>
      <c r="C29" s="302" t="s">
        <v>19</v>
      </c>
      <c r="D29" s="302" t="s">
        <v>587</v>
      </c>
      <c r="E29" s="20" t="s">
        <v>19</v>
      </c>
      <c r="F29" s="303">
        <v>1.6200000000000001</v>
      </c>
      <c r="G29" s="41"/>
      <c r="H29" s="47"/>
    </row>
    <row r="30" s="2" customFormat="1" ht="16.8" customHeight="1">
      <c r="A30" s="41"/>
      <c r="B30" s="47"/>
      <c r="C30" s="302" t="s">
        <v>19</v>
      </c>
      <c r="D30" s="302" t="s">
        <v>588</v>
      </c>
      <c r="E30" s="20" t="s">
        <v>19</v>
      </c>
      <c r="F30" s="303">
        <v>0</v>
      </c>
      <c r="G30" s="41"/>
      <c r="H30" s="47"/>
    </row>
    <row r="31" s="2" customFormat="1" ht="16.8" customHeight="1">
      <c r="A31" s="41"/>
      <c r="B31" s="47"/>
      <c r="C31" s="302" t="s">
        <v>19</v>
      </c>
      <c r="D31" s="302" t="s">
        <v>589</v>
      </c>
      <c r="E31" s="20" t="s">
        <v>19</v>
      </c>
      <c r="F31" s="303">
        <v>2.3780000000000001</v>
      </c>
      <c r="G31" s="41"/>
      <c r="H31" s="47"/>
    </row>
    <row r="32" s="2" customFormat="1" ht="16.8" customHeight="1">
      <c r="A32" s="41"/>
      <c r="B32" s="47"/>
      <c r="C32" s="302" t="s">
        <v>19</v>
      </c>
      <c r="D32" s="302" t="s">
        <v>1715</v>
      </c>
      <c r="E32" s="20" t="s">
        <v>19</v>
      </c>
      <c r="F32" s="303">
        <v>0.22</v>
      </c>
      <c r="G32" s="41"/>
      <c r="H32" s="47"/>
    </row>
    <row r="33" s="2" customFormat="1" ht="16.8" customHeight="1">
      <c r="A33" s="41"/>
      <c r="B33" s="47"/>
      <c r="C33" s="302" t="s">
        <v>103</v>
      </c>
      <c r="D33" s="302" t="s">
        <v>175</v>
      </c>
      <c r="E33" s="20" t="s">
        <v>19</v>
      </c>
      <c r="F33" s="303">
        <v>70.233999999999995</v>
      </c>
      <c r="G33" s="41"/>
      <c r="H33" s="47"/>
    </row>
    <row r="34" s="2" customFormat="1" ht="16.8" customHeight="1">
      <c r="A34" s="41"/>
      <c r="B34" s="47"/>
      <c r="C34" s="304" t="s">
        <v>4353</v>
      </c>
      <c r="D34" s="41"/>
      <c r="E34" s="41"/>
      <c r="F34" s="41"/>
      <c r="G34" s="41"/>
      <c r="H34" s="47"/>
    </row>
    <row r="35" s="2" customFormat="1" ht="16.8" customHeight="1">
      <c r="A35" s="41"/>
      <c r="B35" s="47"/>
      <c r="C35" s="302" t="s">
        <v>1707</v>
      </c>
      <c r="D35" s="302" t="s">
        <v>1708</v>
      </c>
      <c r="E35" s="20" t="s">
        <v>105</v>
      </c>
      <c r="F35" s="303">
        <v>70.233999999999995</v>
      </c>
      <c r="G35" s="41"/>
      <c r="H35" s="47"/>
    </row>
    <row r="36" s="2" customFormat="1" ht="16.8" customHeight="1">
      <c r="A36" s="41"/>
      <c r="B36" s="47"/>
      <c r="C36" s="302" t="s">
        <v>794</v>
      </c>
      <c r="D36" s="302" t="s">
        <v>795</v>
      </c>
      <c r="E36" s="20" t="s">
        <v>163</v>
      </c>
      <c r="F36" s="303">
        <v>127.649</v>
      </c>
      <c r="G36" s="41"/>
      <c r="H36" s="47"/>
    </row>
    <row r="37" s="2" customFormat="1" ht="16.8" customHeight="1">
      <c r="A37" s="41"/>
      <c r="B37" s="47"/>
      <c r="C37" s="302" t="s">
        <v>802</v>
      </c>
      <c r="D37" s="302" t="s">
        <v>803</v>
      </c>
      <c r="E37" s="20" t="s">
        <v>224</v>
      </c>
      <c r="F37" s="303">
        <v>8.0199999999999996</v>
      </c>
      <c r="G37" s="41"/>
      <c r="H37" s="47"/>
    </row>
    <row r="38" s="2" customFormat="1" ht="16.8" customHeight="1">
      <c r="A38" s="41"/>
      <c r="B38" s="47"/>
      <c r="C38" s="302" t="s">
        <v>810</v>
      </c>
      <c r="D38" s="302" t="s">
        <v>811</v>
      </c>
      <c r="E38" s="20" t="s">
        <v>105</v>
      </c>
      <c r="F38" s="303">
        <v>871.70299999999997</v>
      </c>
      <c r="G38" s="41"/>
      <c r="H38" s="47"/>
    </row>
    <row r="39" s="2" customFormat="1" ht="16.8" customHeight="1">
      <c r="A39" s="41"/>
      <c r="B39" s="47"/>
      <c r="C39" s="302" t="s">
        <v>830</v>
      </c>
      <c r="D39" s="302" t="s">
        <v>831</v>
      </c>
      <c r="E39" s="20" t="s">
        <v>105</v>
      </c>
      <c r="F39" s="303">
        <v>70.233999999999995</v>
      </c>
      <c r="G39" s="41"/>
      <c r="H39" s="47"/>
    </row>
    <row r="40" s="2" customFormat="1" ht="16.8" customHeight="1">
      <c r="A40" s="41"/>
      <c r="B40" s="47"/>
      <c r="C40" s="302" t="s">
        <v>1404</v>
      </c>
      <c r="D40" s="302" t="s">
        <v>1405</v>
      </c>
      <c r="E40" s="20" t="s">
        <v>105</v>
      </c>
      <c r="F40" s="303">
        <v>871.70299999999997</v>
      </c>
      <c r="G40" s="41"/>
      <c r="H40" s="47"/>
    </row>
    <row r="41" s="2" customFormat="1">
      <c r="A41" s="41"/>
      <c r="B41" s="47"/>
      <c r="C41" s="302" t="s">
        <v>1742</v>
      </c>
      <c r="D41" s="302" t="s">
        <v>1743</v>
      </c>
      <c r="E41" s="20" t="s">
        <v>105</v>
      </c>
      <c r="F41" s="303">
        <v>70.233999999999995</v>
      </c>
      <c r="G41" s="41"/>
      <c r="H41" s="47"/>
    </row>
    <row r="42" s="2" customFormat="1" ht="16.8" customHeight="1">
      <c r="A42" s="41"/>
      <c r="B42" s="47"/>
      <c r="C42" s="298" t="s">
        <v>73</v>
      </c>
      <c r="D42" s="299" t="s">
        <v>107</v>
      </c>
      <c r="E42" s="300" t="s">
        <v>105</v>
      </c>
      <c r="F42" s="301">
        <v>801.46900000000005</v>
      </c>
      <c r="G42" s="41"/>
      <c r="H42" s="47"/>
    </row>
    <row r="43" s="2" customFormat="1" ht="16.8" customHeight="1">
      <c r="A43" s="41"/>
      <c r="B43" s="47"/>
      <c r="C43" s="302" t="s">
        <v>19</v>
      </c>
      <c r="D43" s="302" t="s">
        <v>563</v>
      </c>
      <c r="E43" s="20" t="s">
        <v>19</v>
      </c>
      <c r="F43" s="303">
        <v>0</v>
      </c>
      <c r="G43" s="41"/>
      <c r="H43" s="47"/>
    </row>
    <row r="44" s="2" customFormat="1" ht="16.8" customHeight="1">
      <c r="A44" s="41"/>
      <c r="B44" s="47"/>
      <c r="C44" s="302" t="s">
        <v>19</v>
      </c>
      <c r="D44" s="302" t="s">
        <v>821</v>
      </c>
      <c r="E44" s="20" t="s">
        <v>19</v>
      </c>
      <c r="F44" s="303">
        <v>0</v>
      </c>
      <c r="G44" s="41"/>
      <c r="H44" s="47"/>
    </row>
    <row r="45" s="2" customFormat="1" ht="16.8" customHeight="1">
      <c r="A45" s="41"/>
      <c r="B45" s="47"/>
      <c r="C45" s="302" t="s">
        <v>19</v>
      </c>
      <c r="D45" s="302" t="s">
        <v>565</v>
      </c>
      <c r="E45" s="20" t="s">
        <v>19</v>
      </c>
      <c r="F45" s="303">
        <v>0</v>
      </c>
      <c r="G45" s="41"/>
      <c r="H45" s="47"/>
    </row>
    <row r="46" s="2" customFormat="1" ht="16.8" customHeight="1">
      <c r="A46" s="41"/>
      <c r="B46" s="47"/>
      <c r="C46" s="302" t="s">
        <v>19</v>
      </c>
      <c r="D46" s="302" t="s">
        <v>566</v>
      </c>
      <c r="E46" s="20" t="s">
        <v>19</v>
      </c>
      <c r="F46" s="303">
        <v>9.4499999999999993</v>
      </c>
      <c r="G46" s="41"/>
      <c r="H46" s="47"/>
    </row>
    <row r="47" s="2" customFormat="1" ht="16.8" customHeight="1">
      <c r="A47" s="41"/>
      <c r="B47" s="47"/>
      <c r="C47" s="302" t="s">
        <v>19</v>
      </c>
      <c r="D47" s="302" t="s">
        <v>568</v>
      </c>
      <c r="E47" s="20" t="s">
        <v>19</v>
      </c>
      <c r="F47" s="303">
        <v>0</v>
      </c>
      <c r="G47" s="41"/>
      <c r="H47" s="47"/>
    </row>
    <row r="48" s="2" customFormat="1" ht="16.8" customHeight="1">
      <c r="A48" s="41"/>
      <c r="B48" s="47"/>
      <c r="C48" s="302" t="s">
        <v>19</v>
      </c>
      <c r="D48" s="302" t="s">
        <v>569</v>
      </c>
      <c r="E48" s="20" t="s">
        <v>19</v>
      </c>
      <c r="F48" s="303">
        <v>14.025</v>
      </c>
      <c r="G48" s="41"/>
      <c r="H48" s="47"/>
    </row>
    <row r="49" s="2" customFormat="1" ht="16.8" customHeight="1">
      <c r="A49" s="41"/>
      <c r="B49" s="47"/>
      <c r="C49" s="302" t="s">
        <v>19</v>
      </c>
      <c r="D49" s="302" t="s">
        <v>256</v>
      </c>
      <c r="E49" s="20" t="s">
        <v>19</v>
      </c>
      <c r="F49" s="303">
        <v>0</v>
      </c>
      <c r="G49" s="41"/>
      <c r="H49" s="47"/>
    </row>
    <row r="50" s="2" customFormat="1" ht="16.8" customHeight="1">
      <c r="A50" s="41"/>
      <c r="B50" s="47"/>
      <c r="C50" s="302" t="s">
        <v>19</v>
      </c>
      <c r="D50" s="302" t="s">
        <v>590</v>
      </c>
      <c r="E50" s="20" t="s">
        <v>19</v>
      </c>
      <c r="F50" s="303">
        <v>102.00400000000001</v>
      </c>
      <c r="G50" s="41"/>
      <c r="H50" s="47"/>
    </row>
    <row r="51" s="2" customFormat="1" ht="16.8" customHeight="1">
      <c r="A51" s="41"/>
      <c r="B51" s="47"/>
      <c r="C51" s="302" t="s">
        <v>19</v>
      </c>
      <c r="D51" s="302" t="s">
        <v>822</v>
      </c>
      <c r="E51" s="20" t="s">
        <v>19</v>
      </c>
      <c r="F51" s="303">
        <v>0.16</v>
      </c>
      <c r="G51" s="41"/>
      <c r="H51" s="47"/>
    </row>
    <row r="52" s="2" customFormat="1" ht="16.8" customHeight="1">
      <c r="A52" s="41"/>
      <c r="B52" s="47"/>
      <c r="C52" s="302" t="s">
        <v>19</v>
      </c>
      <c r="D52" s="302" t="s">
        <v>259</v>
      </c>
      <c r="E52" s="20" t="s">
        <v>19</v>
      </c>
      <c r="F52" s="303">
        <v>0</v>
      </c>
      <c r="G52" s="41"/>
      <c r="H52" s="47"/>
    </row>
    <row r="53" s="2" customFormat="1" ht="16.8" customHeight="1">
      <c r="A53" s="41"/>
      <c r="B53" s="47"/>
      <c r="C53" s="302" t="s">
        <v>19</v>
      </c>
      <c r="D53" s="302" t="s">
        <v>592</v>
      </c>
      <c r="E53" s="20" t="s">
        <v>19</v>
      </c>
      <c r="F53" s="303">
        <v>46.740000000000002</v>
      </c>
      <c r="G53" s="41"/>
      <c r="H53" s="47"/>
    </row>
    <row r="54" s="2" customFormat="1" ht="16.8" customHeight="1">
      <c r="A54" s="41"/>
      <c r="B54" s="47"/>
      <c r="C54" s="302" t="s">
        <v>19</v>
      </c>
      <c r="D54" s="302" t="s">
        <v>823</v>
      </c>
      <c r="E54" s="20" t="s">
        <v>19</v>
      </c>
      <c r="F54" s="303">
        <v>0.50800000000000001</v>
      </c>
      <c r="G54" s="41"/>
      <c r="H54" s="47"/>
    </row>
    <row r="55" s="2" customFormat="1" ht="16.8" customHeight="1">
      <c r="A55" s="41"/>
      <c r="B55" s="47"/>
      <c r="C55" s="302" t="s">
        <v>19</v>
      </c>
      <c r="D55" s="302" t="s">
        <v>261</v>
      </c>
      <c r="E55" s="20" t="s">
        <v>19</v>
      </c>
      <c r="F55" s="303">
        <v>0</v>
      </c>
      <c r="G55" s="41"/>
      <c r="H55" s="47"/>
    </row>
    <row r="56" s="2" customFormat="1" ht="16.8" customHeight="1">
      <c r="A56" s="41"/>
      <c r="B56" s="47"/>
      <c r="C56" s="302" t="s">
        <v>19</v>
      </c>
      <c r="D56" s="302" t="s">
        <v>594</v>
      </c>
      <c r="E56" s="20" t="s">
        <v>19</v>
      </c>
      <c r="F56" s="303">
        <v>48.847999999999999</v>
      </c>
      <c r="G56" s="41"/>
      <c r="H56" s="47"/>
    </row>
    <row r="57" s="2" customFormat="1" ht="16.8" customHeight="1">
      <c r="A57" s="41"/>
      <c r="B57" s="47"/>
      <c r="C57" s="302" t="s">
        <v>19</v>
      </c>
      <c r="D57" s="302" t="s">
        <v>823</v>
      </c>
      <c r="E57" s="20" t="s">
        <v>19</v>
      </c>
      <c r="F57" s="303">
        <v>0.50800000000000001</v>
      </c>
      <c r="G57" s="41"/>
      <c r="H57" s="47"/>
    </row>
    <row r="58" s="2" customFormat="1" ht="16.8" customHeight="1">
      <c r="A58" s="41"/>
      <c r="B58" s="47"/>
      <c r="C58" s="302" t="s">
        <v>19</v>
      </c>
      <c r="D58" s="302" t="s">
        <v>263</v>
      </c>
      <c r="E58" s="20" t="s">
        <v>19</v>
      </c>
      <c r="F58" s="303">
        <v>0</v>
      </c>
      <c r="G58" s="41"/>
      <c r="H58" s="47"/>
    </row>
    <row r="59" s="2" customFormat="1" ht="16.8" customHeight="1">
      <c r="A59" s="41"/>
      <c r="B59" s="47"/>
      <c r="C59" s="302" t="s">
        <v>19</v>
      </c>
      <c r="D59" s="302" t="s">
        <v>596</v>
      </c>
      <c r="E59" s="20" t="s">
        <v>19</v>
      </c>
      <c r="F59" s="303">
        <v>66.156999999999996</v>
      </c>
      <c r="G59" s="41"/>
      <c r="H59" s="47"/>
    </row>
    <row r="60" s="2" customFormat="1" ht="16.8" customHeight="1">
      <c r="A60" s="41"/>
      <c r="B60" s="47"/>
      <c r="C60" s="302" t="s">
        <v>19</v>
      </c>
      <c r="D60" s="302" t="s">
        <v>824</v>
      </c>
      <c r="E60" s="20" t="s">
        <v>19</v>
      </c>
      <c r="F60" s="303">
        <v>0.218</v>
      </c>
      <c r="G60" s="41"/>
      <c r="H60" s="47"/>
    </row>
    <row r="61" s="2" customFormat="1" ht="16.8" customHeight="1">
      <c r="A61" s="41"/>
      <c r="B61" s="47"/>
      <c r="C61" s="302" t="s">
        <v>19</v>
      </c>
      <c r="D61" s="302" t="s">
        <v>598</v>
      </c>
      <c r="E61" s="20" t="s">
        <v>19</v>
      </c>
      <c r="F61" s="303">
        <v>0</v>
      </c>
      <c r="G61" s="41"/>
      <c r="H61" s="47"/>
    </row>
    <row r="62" s="2" customFormat="1" ht="16.8" customHeight="1">
      <c r="A62" s="41"/>
      <c r="B62" s="47"/>
      <c r="C62" s="302" t="s">
        <v>19</v>
      </c>
      <c r="D62" s="302" t="s">
        <v>599</v>
      </c>
      <c r="E62" s="20" t="s">
        <v>19</v>
      </c>
      <c r="F62" s="303">
        <v>134.35499999999999</v>
      </c>
      <c r="G62" s="41"/>
      <c r="H62" s="47"/>
    </row>
    <row r="63" s="2" customFormat="1" ht="16.8" customHeight="1">
      <c r="A63" s="41"/>
      <c r="B63" s="47"/>
      <c r="C63" s="302" t="s">
        <v>19</v>
      </c>
      <c r="D63" s="302" t="s">
        <v>825</v>
      </c>
      <c r="E63" s="20" t="s">
        <v>19</v>
      </c>
      <c r="F63" s="303">
        <v>0.57999999999999996</v>
      </c>
      <c r="G63" s="41"/>
      <c r="H63" s="47"/>
    </row>
    <row r="64" s="2" customFormat="1" ht="16.8" customHeight="1">
      <c r="A64" s="41"/>
      <c r="B64" s="47"/>
      <c r="C64" s="302" t="s">
        <v>19</v>
      </c>
      <c r="D64" s="302" t="s">
        <v>341</v>
      </c>
      <c r="E64" s="20" t="s">
        <v>19</v>
      </c>
      <c r="F64" s="303">
        <v>0</v>
      </c>
      <c r="G64" s="41"/>
      <c r="H64" s="47"/>
    </row>
    <row r="65" s="2" customFormat="1" ht="16.8" customHeight="1">
      <c r="A65" s="41"/>
      <c r="B65" s="47"/>
      <c r="C65" s="302" t="s">
        <v>19</v>
      </c>
      <c r="D65" s="302" t="s">
        <v>601</v>
      </c>
      <c r="E65" s="20" t="s">
        <v>19</v>
      </c>
      <c r="F65" s="303">
        <v>20.001000000000001</v>
      </c>
      <c r="G65" s="41"/>
      <c r="H65" s="47"/>
    </row>
    <row r="66" s="2" customFormat="1" ht="16.8" customHeight="1">
      <c r="A66" s="41"/>
      <c r="B66" s="47"/>
      <c r="C66" s="302" t="s">
        <v>19</v>
      </c>
      <c r="D66" s="302" t="s">
        <v>548</v>
      </c>
      <c r="E66" s="20" t="s">
        <v>19</v>
      </c>
      <c r="F66" s="303">
        <v>0</v>
      </c>
      <c r="G66" s="41"/>
      <c r="H66" s="47"/>
    </row>
    <row r="67" s="2" customFormat="1" ht="16.8" customHeight="1">
      <c r="A67" s="41"/>
      <c r="B67" s="47"/>
      <c r="C67" s="302" t="s">
        <v>19</v>
      </c>
      <c r="D67" s="302" t="s">
        <v>603</v>
      </c>
      <c r="E67" s="20" t="s">
        <v>19</v>
      </c>
      <c r="F67" s="303">
        <v>22.167999999999999</v>
      </c>
      <c r="G67" s="41"/>
      <c r="H67" s="47"/>
    </row>
    <row r="68" s="2" customFormat="1" ht="16.8" customHeight="1">
      <c r="A68" s="41"/>
      <c r="B68" s="47"/>
      <c r="C68" s="302" t="s">
        <v>19</v>
      </c>
      <c r="D68" s="302" t="s">
        <v>826</v>
      </c>
      <c r="E68" s="20" t="s">
        <v>19</v>
      </c>
      <c r="F68" s="303">
        <v>0.14999999999999999</v>
      </c>
      <c r="G68" s="41"/>
      <c r="H68" s="47"/>
    </row>
    <row r="69" s="2" customFormat="1" ht="16.8" customHeight="1">
      <c r="A69" s="41"/>
      <c r="B69" s="47"/>
      <c r="C69" s="302" t="s">
        <v>19</v>
      </c>
      <c r="D69" s="302" t="s">
        <v>265</v>
      </c>
      <c r="E69" s="20" t="s">
        <v>19</v>
      </c>
      <c r="F69" s="303">
        <v>0</v>
      </c>
      <c r="G69" s="41"/>
      <c r="H69" s="47"/>
    </row>
    <row r="70" s="2" customFormat="1" ht="16.8" customHeight="1">
      <c r="A70" s="41"/>
      <c r="B70" s="47"/>
      <c r="C70" s="302" t="s">
        <v>19</v>
      </c>
      <c r="D70" s="302" t="s">
        <v>606</v>
      </c>
      <c r="E70" s="20" t="s">
        <v>19</v>
      </c>
      <c r="F70" s="303">
        <v>311.66000000000003</v>
      </c>
      <c r="G70" s="41"/>
      <c r="H70" s="47"/>
    </row>
    <row r="71" s="2" customFormat="1" ht="16.8" customHeight="1">
      <c r="A71" s="41"/>
      <c r="B71" s="47"/>
      <c r="C71" s="302" t="s">
        <v>19</v>
      </c>
      <c r="D71" s="302" t="s">
        <v>827</v>
      </c>
      <c r="E71" s="20" t="s">
        <v>19</v>
      </c>
      <c r="F71" s="303">
        <v>0.59699999999999998</v>
      </c>
      <c r="G71" s="41"/>
      <c r="H71" s="47"/>
    </row>
    <row r="72" s="2" customFormat="1" ht="16.8" customHeight="1">
      <c r="A72" s="41"/>
      <c r="B72" s="47"/>
      <c r="C72" s="302" t="s">
        <v>19</v>
      </c>
      <c r="D72" s="302" t="s">
        <v>607</v>
      </c>
      <c r="E72" s="20" t="s">
        <v>19</v>
      </c>
      <c r="F72" s="303">
        <v>-0.95999999999999996</v>
      </c>
      <c r="G72" s="41"/>
      <c r="H72" s="47"/>
    </row>
    <row r="73" s="2" customFormat="1" ht="16.8" customHeight="1">
      <c r="A73" s="41"/>
      <c r="B73" s="47"/>
      <c r="C73" s="302" t="s">
        <v>19</v>
      </c>
      <c r="D73" s="302" t="s">
        <v>609</v>
      </c>
      <c r="E73" s="20" t="s">
        <v>19</v>
      </c>
      <c r="F73" s="303">
        <v>0</v>
      </c>
      <c r="G73" s="41"/>
      <c r="H73" s="47"/>
    </row>
    <row r="74" s="2" customFormat="1" ht="16.8" customHeight="1">
      <c r="A74" s="41"/>
      <c r="B74" s="47"/>
      <c r="C74" s="302" t="s">
        <v>19</v>
      </c>
      <c r="D74" s="302" t="s">
        <v>610</v>
      </c>
      <c r="E74" s="20" t="s">
        <v>19</v>
      </c>
      <c r="F74" s="303">
        <v>23.699999999999999</v>
      </c>
      <c r="G74" s="41"/>
      <c r="H74" s="47"/>
    </row>
    <row r="75" s="2" customFormat="1" ht="16.8" customHeight="1">
      <c r="A75" s="41"/>
      <c r="B75" s="47"/>
      <c r="C75" s="302" t="s">
        <v>19</v>
      </c>
      <c r="D75" s="302" t="s">
        <v>828</v>
      </c>
      <c r="E75" s="20" t="s">
        <v>19</v>
      </c>
      <c r="F75" s="303">
        <v>0.59999999999999998</v>
      </c>
      <c r="G75" s="41"/>
      <c r="H75" s="47"/>
    </row>
    <row r="76" s="2" customFormat="1" ht="16.8" customHeight="1">
      <c r="A76" s="41"/>
      <c r="B76" s="47"/>
      <c r="C76" s="302" t="s">
        <v>73</v>
      </c>
      <c r="D76" s="302" t="s">
        <v>175</v>
      </c>
      <c r="E76" s="20" t="s">
        <v>19</v>
      </c>
      <c r="F76" s="303">
        <v>801.46900000000005</v>
      </c>
      <c r="G76" s="41"/>
      <c r="H76" s="47"/>
    </row>
    <row r="77" s="2" customFormat="1" ht="16.8" customHeight="1">
      <c r="A77" s="41"/>
      <c r="B77" s="47"/>
      <c r="C77" s="304" t="s">
        <v>4353</v>
      </c>
      <c r="D77" s="41"/>
      <c r="E77" s="41"/>
      <c r="F77" s="41"/>
      <c r="G77" s="41"/>
      <c r="H77" s="47"/>
    </row>
    <row r="78" s="2" customFormat="1" ht="16.8" customHeight="1">
      <c r="A78" s="41"/>
      <c r="B78" s="47"/>
      <c r="C78" s="302" t="s">
        <v>816</v>
      </c>
      <c r="D78" s="302" t="s">
        <v>817</v>
      </c>
      <c r="E78" s="20" t="s">
        <v>105</v>
      </c>
      <c r="F78" s="303">
        <v>801.46900000000005</v>
      </c>
      <c r="G78" s="41"/>
      <c r="H78" s="47"/>
    </row>
    <row r="79" s="2" customFormat="1" ht="16.8" customHeight="1">
      <c r="A79" s="41"/>
      <c r="B79" s="47"/>
      <c r="C79" s="302" t="s">
        <v>794</v>
      </c>
      <c r="D79" s="302" t="s">
        <v>795</v>
      </c>
      <c r="E79" s="20" t="s">
        <v>163</v>
      </c>
      <c r="F79" s="303">
        <v>127.649</v>
      </c>
      <c r="G79" s="41"/>
      <c r="H79" s="47"/>
    </row>
    <row r="80" s="2" customFormat="1" ht="16.8" customHeight="1">
      <c r="A80" s="41"/>
      <c r="B80" s="47"/>
      <c r="C80" s="302" t="s">
        <v>802</v>
      </c>
      <c r="D80" s="302" t="s">
        <v>803</v>
      </c>
      <c r="E80" s="20" t="s">
        <v>224</v>
      </c>
      <c r="F80" s="303">
        <v>8.0199999999999996</v>
      </c>
      <c r="G80" s="41"/>
      <c r="H80" s="47"/>
    </row>
    <row r="81" s="2" customFormat="1" ht="16.8" customHeight="1">
      <c r="A81" s="41"/>
      <c r="B81" s="47"/>
      <c r="C81" s="302" t="s">
        <v>810</v>
      </c>
      <c r="D81" s="302" t="s">
        <v>811</v>
      </c>
      <c r="E81" s="20" t="s">
        <v>105</v>
      </c>
      <c r="F81" s="303">
        <v>871.70299999999997</v>
      </c>
      <c r="G81" s="41"/>
      <c r="H81" s="47"/>
    </row>
    <row r="82" s="2" customFormat="1" ht="16.8" customHeight="1">
      <c r="A82" s="41"/>
      <c r="B82" s="47"/>
      <c r="C82" s="302" t="s">
        <v>1404</v>
      </c>
      <c r="D82" s="302" t="s">
        <v>1405</v>
      </c>
      <c r="E82" s="20" t="s">
        <v>105</v>
      </c>
      <c r="F82" s="303">
        <v>871.70299999999997</v>
      </c>
      <c r="G82" s="41"/>
      <c r="H82" s="47"/>
    </row>
    <row r="83" s="2" customFormat="1" ht="16.8" customHeight="1">
      <c r="A83" s="41"/>
      <c r="B83" s="47"/>
      <c r="C83" s="298" t="s">
        <v>110</v>
      </c>
      <c r="D83" s="299" t="s">
        <v>111</v>
      </c>
      <c r="E83" s="300" t="s">
        <v>105</v>
      </c>
      <c r="F83" s="301">
        <v>1206.239</v>
      </c>
      <c r="G83" s="41"/>
      <c r="H83" s="47"/>
    </row>
    <row r="84" s="2" customFormat="1" ht="16.8" customHeight="1">
      <c r="A84" s="41"/>
      <c r="B84" s="47"/>
      <c r="C84" s="302" t="s">
        <v>19</v>
      </c>
      <c r="D84" s="302" t="s">
        <v>563</v>
      </c>
      <c r="E84" s="20" t="s">
        <v>19</v>
      </c>
      <c r="F84" s="303">
        <v>0</v>
      </c>
      <c r="G84" s="41"/>
      <c r="H84" s="47"/>
    </row>
    <row r="85" s="2" customFormat="1" ht="16.8" customHeight="1">
      <c r="A85" s="41"/>
      <c r="B85" s="47"/>
      <c r="C85" s="302" t="s">
        <v>19</v>
      </c>
      <c r="D85" s="302" t="s">
        <v>564</v>
      </c>
      <c r="E85" s="20" t="s">
        <v>19</v>
      </c>
      <c r="F85" s="303">
        <v>0</v>
      </c>
      <c r="G85" s="41"/>
      <c r="H85" s="47"/>
    </row>
    <row r="86" s="2" customFormat="1" ht="16.8" customHeight="1">
      <c r="A86" s="41"/>
      <c r="B86" s="47"/>
      <c r="C86" s="302" t="s">
        <v>19</v>
      </c>
      <c r="D86" s="302" t="s">
        <v>565</v>
      </c>
      <c r="E86" s="20" t="s">
        <v>19</v>
      </c>
      <c r="F86" s="303">
        <v>0</v>
      </c>
      <c r="G86" s="41"/>
      <c r="H86" s="47"/>
    </row>
    <row r="87" s="2" customFormat="1" ht="16.8" customHeight="1">
      <c r="A87" s="41"/>
      <c r="B87" s="47"/>
      <c r="C87" s="302" t="s">
        <v>19</v>
      </c>
      <c r="D87" s="302" t="s">
        <v>566</v>
      </c>
      <c r="E87" s="20" t="s">
        <v>19</v>
      </c>
      <c r="F87" s="303">
        <v>9.4499999999999993</v>
      </c>
      <c r="G87" s="41"/>
      <c r="H87" s="47"/>
    </row>
    <row r="88" s="2" customFormat="1" ht="16.8" customHeight="1">
      <c r="A88" s="41"/>
      <c r="B88" s="47"/>
      <c r="C88" s="302" t="s">
        <v>19</v>
      </c>
      <c r="D88" s="302" t="s">
        <v>567</v>
      </c>
      <c r="E88" s="20" t="s">
        <v>19</v>
      </c>
      <c r="F88" s="303">
        <v>6.4199999999999999</v>
      </c>
      <c r="G88" s="41"/>
      <c r="H88" s="47"/>
    </row>
    <row r="89" s="2" customFormat="1" ht="16.8" customHeight="1">
      <c r="A89" s="41"/>
      <c r="B89" s="47"/>
      <c r="C89" s="302" t="s">
        <v>19</v>
      </c>
      <c r="D89" s="302" t="s">
        <v>568</v>
      </c>
      <c r="E89" s="20" t="s">
        <v>19</v>
      </c>
      <c r="F89" s="303">
        <v>0</v>
      </c>
      <c r="G89" s="41"/>
      <c r="H89" s="47"/>
    </row>
    <row r="90" s="2" customFormat="1" ht="16.8" customHeight="1">
      <c r="A90" s="41"/>
      <c r="B90" s="47"/>
      <c r="C90" s="302" t="s">
        <v>19</v>
      </c>
      <c r="D90" s="302" t="s">
        <v>569</v>
      </c>
      <c r="E90" s="20" t="s">
        <v>19</v>
      </c>
      <c r="F90" s="303">
        <v>14.025</v>
      </c>
      <c r="G90" s="41"/>
      <c r="H90" s="47"/>
    </row>
    <row r="91" s="2" customFormat="1" ht="16.8" customHeight="1">
      <c r="A91" s="41"/>
      <c r="B91" s="47"/>
      <c r="C91" s="302" t="s">
        <v>19</v>
      </c>
      <c r="D91" s="302" t="s">
        <v>570</v>
      </c>
      <c r="E91" s="20" t="s">
        <v>19</v>
      </c>
      <c r="F91" s="303">
        <v>6.7880000000000003</v>
      </c>
      <c r="G91" s="41"/>
      <c r="H91" s="47"/>
    </row>
    <row r="92" s="2" customFormat="1" ht="16.8" customHeight="1">
      <c r="A92" s="41"/>
      <c r="B92" s="47"/>
      <c r="C92" s="302" t="s">
        <v>19</v>
      </c>
      <c r="D92" s="302" t="s">
        <v>571</v>
      </c>
      <c r="E92" s="20" t="s">
        <v>19</v>
      </c>
      <c r="F92" s="303">
        <v>0</v>
      </c>
      <c r="G92" s="41"/>
      <c r="H92" s="47"/>
    </row>
    <row r="93" s="2" customFormat="1" ht="16.8" customHeight="1">
      <c r="A93" s="41"/>
      <c r="B93" s="47"/>
      <c r="C93" s="302" t="s">
        <v>19</v>
      </c>
      <c r="D93" s="302" t="s">
        <v>572</v>
      </c>
      <c r="E93" s="20" t="s">
        <v>19</v>
      </c>
      <c r="F93" s="303">
        <v>38.369999999999997</v>
      </c>
      <c r="G93" s="41"/>
      <c r="H93" s="47"/>
    </row>
    <row r="94" s="2" customFormat="1" ht="16.8" customHeight="1">
      <c r="A94" s="41"/>
      <c r="B94" s="47"/>
      <c r="C94" s="302" t="s">
        <v>19</v>
      </c>
      <c r="D94" s="302" t="s">
        <v>573</v>
      </c>
      <c r="E94" s="20" t="s">
        <v>19</v>
      </c>
      <c r="F94" s="303">
        <v>-0.38500000000000001</v>
      </c>
      <c r="G94" s="41"/>
      <c r="H94" s="47"/>
    </row>
    <row r="95" s="2" customFormat="1" ht="16.8" customHeight="1">
      <c r="A95" s="41"/>
      <c r="B95" s="47"/>
      <c r="C95" s="302" t="s">
        <v>19</v>
      </c>
      <c r="D95" s="302" t="s">
        <v>574</v>
      </c>
      <c r="E95" s="20" t="s">
        <v>19</v>
      </c>
      <c r="F95" s="303">
        <v>12.060000000000001</v>
      </c>
      <c r="G95" s="41"/>
      <c r="H95" s="47"/>
    </row>
    <row r="96" s="2" customFormat="1" ht="16.8" customHeight="1">
      <c r="A96" s="41"/>
      <c r="B96" s="47"/>
      <c r="C96" s="302" t="s">
        <v>19</v>
      </c>
      <c r="D96" s="302" t="s">
        <v>575</v>
      </c>
      <c r="E96" s="20" t="s">
        <v>19</v>
      </c>
      <c r="F96" s="303">
        <v>0</v>
      </c>
      <c r="G96" s="41"/>
      <c r="H96" s="47"/>
    </row>
    <row r="97" s="2" customFormat="1" ht="16.8" customHeight="1">
      <c r="A97" s="41"/>
      <c r="B97" s="47"/>
      <c r="C97" s="302" t="s">
        <v>19</v>
      </c>
      <c r="D97" s="302" t="s">
        <v>576</v>
      </c>
      <c r="E97" s="20" t="s">
        <v>19</v>
      </c>
      <c r="F97" s="303">
        <v>9.1500000000000004</v>
      </c>
      <c r="G97" s="41"/>
      <c r="H97" s="47"/>
    </row>
    <row r="98" s="2" customFormat="1" ht="16.8" customHeight="1">
      <c r="A98" s="41"/>
      <c r="B98" s="47"/>
      <c r="C98" s="302" t="s">
        <v>19</v>
      </c>
      <c r="D98" s="302" t="s">
        <v>577</v>
      </c>
      <c r="E98" s="20" t="s">
        <v>19</v>
      </c>
      <c r="F98" s="303">
        <v>2.7000000000000002</v>
      </c>
      <c r="G98" s="41"/>
      <c r="H98" s="47"/>
    </row>
    <row r="99" s="2" customFormat="1" ht="16.8" customHeight="1">
      <c r="A99" s="41"/>
      <c r="B99" s="47"/>
      <c r="C99" s="302" t="s">
        <v>19</v>
      </c>
      <c r="D99" s="302" t="s">
        <v>578</v>
      </c>
      <c r="E99" s="20" t="s">
        <v>19</v>
      </c>
      <c r="F99" s="303">
        <v>0</v>
      </c>
      <c r="G99" s="41"/>
      <c r="H99" s="47"/>
    </row>
    <row r="100" s="2" customFormat="1" ht="16.8" customHeight="1">
      <c r="A100" s="41"/>
      <c r="B100" s="47"/>
      <c r="C100" s="302" t="s">
        <v>19</v>
      </c>
      <c r="D100" s="302" t="s">
        <v>579</v>
      </c>
      <c r="E100" s="20" t="s">
        <v>19</v>
      </c>
      <c r="F100" s="303">
        <v>8.3879999999999999</v>
      </c>
      <c r="G100" s="41"/>
      <c r="H100" s="47"/>
    </row>
    <row r="101" s="2" customFormat="1" ht="16.8" customHeight="1">
      <c r="A101" s="41"/>
      <c r="B101" s="47"/>
      <c r="C101" s="302" t="s">
        <v>19</v>
      </c>
      <c r="D101" s="302" t="s">
        <v>580</v>
      </c>
      <c r="E101" s="20" t="s">
        <v>19</v>
      </c>
      <c r="F101" s="303">
        <v>3.915</v>
      </c>
      <c r="G101" s="41"/>
      <c r="H101" s="47"/>
    </row>
    <row r="102" s="2" customFormat="1" ht="16.8" customHeight="1">
      <c r="A102" s="41"/>
      <c r="B102" s="47"/>
      <c r="C102" s="302" t="s">
        <v>19</v>
      </c>
      <c r="D102" s="302" t="s">
        <v>581</v>
      </c>
      <c r="E102" s="20" t="s">
        <v>19</v>
      </c>
      <c r="F102" s="303">
        <v>0</v>
      </c>
      <c r="G102" s="41"/>
      <c r="H102" s="47"/>
    </row>
    <row r="103" s="2" customFormat="1" ht="16.8" customHeight="1">
      <c r="A103" s="41"/>
      <c r="B103" s="47"/>
      <c r="C103" s="302" t="s">
        <v>19</v>
      </c>
      <c r="D103" s="302" t="s">
        <v>582</v>
      </c>
      <c r="E103" s="20" t="s">
        <v>19</v>
      </c>
      <c r="F103" s="303">
        <v>6.2530000000000001</v>
      </c>
      <c r="G103" s="41"/>
      <c r="H103" s="47"/>
    </row>
    <row r="104" s="2" customFormat="1" ht="16.8" customHeight="1">
      <c r="A104" s="41"/>
      <c r="B104" s="47"/>
      <c r="C104" s="302" t="s">
        <v>19</v>
      </c>
      <c r="D104" s="302" t="s">
        <v>583</v>
      </c>
      <c r="E104" s="20" t="s">
        <v>19</v>
      </c>
      <c r="F104" s="303">
        <v>2.5430000000000001</v>
      </c>
      <c r="G104" s="41"/>
      <c r="H104" s="47"/>
    </row>
    <row r="105" s="2" customFormat="1" ht="16.8" customHeight="1">
      <c r="A105" s="41"/>
      <c r="B105" s="47"/>
      <c r="C105" s="302" t="s">
        <v>19</v>
      </c>
      <c r="D105" s="302" t="s">
        <v>584</v>
      </c>
      <c r="E105" s="20" t="s">
        <v>19</v>
      </c>
      <c r="F105" s="303">
        <v>0</v>
      </c>
      <c r="G105" s="41"/>
      <c r="H105" s="47"/>
    </row>
    <row r="106" s="2" customFormat="1" ht="16.8" customHeight="1">
      <c r="A106" s="41"/>
      <c r="B106" s="47"/>
      <c r="C106" s="302" t="s">
        <v>19</v>
      </c>
      <c r="D106" s="302" t="s">
        <v>585</v>
      </c>
      <c r="E106" s="20" t="s">
        <v>19</v>
      </c>
      <c r="F106" s="303">
        <v>3.6899999999999999</v>
      </c>
      <c r="G106" s="41"/>
      <c r="H106" s="47"/>
    </row>
    <row r="107" s="2" customFormat="1" ht="16.8" customHeight="1">
      <c r="A107" s="41"/>
      <c r="B107" s="47"/>
      <c r="C107" s="302" t="s">
        <v>19</v>
      </c>
      <c r="D107" s="302" t="s">
        <v>586</v>
      </c>
      <c r="E107" s="20" t="s">
        <v>19</v>
      </c>
      <c r="F107" s="303">
        <v>0</v>
      </c>
      <c r="G107" s="41"/>
      <c r="H107" s="47"/>
    </row>
    <row r="108" s="2" customFormat="1" ht="16.8" customHeight="1">
      <c r="A108" s="41"/>
      <c r="B108" s="47"/>
      <c r="C108" s="302" t="s">
        <v>19</v>
      </c>
      <c r="D108" s="302" t="s">
        <v>587</v>
      </c>
      <c r="E108" s="20" t="s">
        <v>19</v>
      </c>
      <c r="F108" s="303">
        <v>1.6200000000000001</v>
      </c>
      <c r="G108" s="41"/>
      <c r="H108" s="47"/>
    </row>
    <row r="109" s="2" customFormat="1" ht="16.8" customHeight="1">
      <c r="A109" s="41"/>
      <c r="B109" s="47"/>
      <c r="C109" s="302" t="s">
        <v>19</v>
      </c>
      <c r="D109" s="302" t="s">
        <v>588</v>
      </c>
      <c r="E109" s="20" t="s">
        <v>19</v>
      </c>
      <c r="F109" s="303">
        <v>0</v>
      </c>
      <c r="G109" s="41"/>
      <c r="H109" s="47"/>
    </row>
    <row r="110" s="2" customFormat="1" ht="16.8" customHeight="1">
      <c r="A110" s="41"/>
      <c r="B110" s="47"/>
      <c r="C110" s="302" t="s">
        <v>19</v>
      </c>
      <c r="D110" s="302" t="s">
        <v>589</v>
      </c>
      <c r="E110" s="20" t="s">
        <v>19</v>
      </c>
      <c r="F110" s="303">
        <v>2.3780000000000001</v>
      </c>
      <c r="G110" s="41"/>
      <c r="H110" s="47"/>
    </row>
    <row r="111" s="2" customFormat="1" ht="16.8" customHeight="1">
      <c r="A111" s="41"/>
      <c r="B111" s="47"/>
      <c r="C111" s="302" t="s">
        <v>19</v>
      </c>
      <c r="D111" s="302" t="s">
        <v>256</v>
      </c>
      <c r="E111" s="20" t="s">
        <v>19</v>
      </c>
      <c r="F111" s="303">
        <v>0</v>
      </c>
      <c r="G111" s="41"/>
      <c r="H111" s="47"/>
    </row>
    <row r="112" s="2" customFormat="1" ht="16.8" customHeight="1">
      <c r="A112" s="41"/>
      <c r="B112" s="47"/>
      <c r="C112" s="302" t="s">
        <v>19</v>
      </c>
      <c r="D112" s="302" t="s">
        <v>590</v>
      </c>
      <c r="E112" s="20" t="s">
        <v>19</v>
      </c>
      <c r="F112" s="303">
        <v>102.00400000000001</v>
      </c>
      <c r="G112" s="41"/>
      <c r="H112" s="47"/>
    </row>
    <row r="113" s="2" customFormat="1" ht="16.8" customHeight="1">
      <c r="A113" s="41"/>
      <c r="B113" s="47"/>
      <c r="C113" s="302" t="s">
        <v>19</v>
      </c>
      <c r="D113" s="302" t="s">
        <v>591</v>
      </c>
      <c r="E113" s="20" t="s">
        <v>19</v>
      </c>
      <c r="F113" s="303">
        <v>43.133000000000003</v>
      </c>
      <c r="G113" s="41"/>
      <c r="H113" s="47"/>
    </row>
    <row r="114" s="2" customFormat="1" ht="16.8" customHeight="1">
      <c r="A114" s="41"/>
      <c r="B114" s="47"/>
      <c r="C114" s="302" t="s">
        <v>19</v>
      </c>
      <c r="D114" s="302" t="s">
        <v>259</v>
      </c>
      <c r="E114" s="20" t="s">
        <v>19</v>
      </c>
      <c r="F114" s="303">
        <v>0</v>
      </c>
      <c r="G114" s="41"/>
      <c r="H114" s="47"/>
    </row>
    <row r="115" s="2" customFormat="1" ht="16.8" customHeight="1">
      <c r="A115" s="41"/>
      <c r="B115" s="47"/>
      <c r="C115" s="302" t="s">
        <v>19</v>
      </c>
      <c r="D115" s="302" t="s">
        <v>592</v>
      </c>
      <c r="E115" s="20" t="s">
        <v>19</v>
      </c>
      <c r="F115" s="303">
        <v>46.740000000000002</v>
      </c>
      <c r="G115" s="41"/>
      <c r="H115" s="47"/>
    </row>
    <row r="116" s="2" customFormat="1" ht="16.8" customHeight="1">
      <c r="A116" s="41"/>
      <c r="B116" s="47"/>
      <c r="C116" s="302" t="s">
        <v>19</v>
      </c>
      <c r="D116" s="302" t="s">
        <v>593</v>
      </c>
      <c r="E116" s="20" t="s">
        <v>19</v>
      </c>
      <c r="F116" s="303">
        <v>22.015000000000001</v>
      </c>
      <c r="G116" s="41"/>
      <c r="H116" s="47"/>
    </row>
    <row r="117" s="2" customFormat="1" ht="16.8" customHeight="1">
      <c r="A117" s="41"/>
      <c r="B117" s="47"/>
      <c r="C117" s="302" t="s">
        <v>19</v>
      </c>
      <c r="D117" s="302" t="s">
        <v>261</v>
      </c>
      <c r="E117" s="20" t="s">
        <v>19</v>
      </c>
      <c r="F117" s="303">
        <v>0</v>
      </c>
      <c r="G117" s="41"/>
      <c r="H117" s="47"/>
    </row>
    <row r="118" s="2" customFormat="1" ht="16.8" customHeight="1">
      <c r="A118" s="41"/>
      <c r="B118" s="47"/>
      <c r="C118" s="302" t="s">
        <v>19</v>
      </c>
      <c r="D118" s="302" t="s">
        <v>594</v>
      </c>
      <c r="E118" s="20" t="s">
        <v>19</v>
      </c>
      <c r="F118" s="303">
        <v>48.847999999999999</v>
      </c>
      <c r="G118" s="41"/>
      <c r="H118" s="47"/>
    </row>
    <row r="119" s="2" customFormat="1" ht="16.8" customHeight="1">
      <c r="A119" s="41"/>
      <c r="B119" s="47"/>
      <c r="C119" s="302" t="s">
        <v>19</v>
      </c>
      <c r="D119" s="302" t="s">
        <v>595</v>
      </c>
      <c r="E119" s="20" t="s">
        <v>19</v>
      </c>
      <c r="F119" s="303">
        <v>22.77</v>
      </c>
      <c r="G119" s="41"/>
      <c r="H119" s="47"/>
    </row>
    <row r="120" s="2" customFormat="1" ht="16.8" customHeight="1">
      <c r="A120" s="41"/>
      <c r="B120" s="47"/>
      <c r="C120" s="302" t="s">
        <v>19</v>
      </c>
      <c r="D120" s="302" t="s">
        <v>263</v>
      </c>
      <c r="E120" s="20" t="s">
        <v>19</v>
      </c>
      <c r="F120" s="303">
        <v>0</v>
      </c>
      <c r="G120" s="41"/>
      <c r="H120" s="47"/>
    </row>
    <row r="121" s="2" customFormat="1" ht="16.8" customHeight="1">
      <c r="A121" s="41"/>
      <c r="B121" s="47"/>
      <c r="C121" s="302" t="s">
        <v>19</v>
      </c>
      <c r="D121" s="302" t="s">
        <v>596</v>
      </c>
      <c r="E121" s="20" t="s">
        <v>19</v>
      </c>
      <c r="F121" s="303">
        <v>66.156999999999996</v>
      </c>
      <c r="G121" s="41"/>
      <c r="H121" s="47"/>
    </row>
    <row r="122" s="2" customFormat="1" ht="16.8" customHeight="1">
      <c r="A122" s="41"/>
      <c r="B122" s="47"/>
      <c r="C122" s="302" t="s">
        <v>19</v>
      </c>
      <c r="D122" s="302" t="s">
        <v>597</v>
      </c>
      <c r="E122" s="20" t="s">
        <v>19</v>
      </c>
      <c r="F122" s="303">
        <v>24</v>
      </c>
      <c r="G122" s="41"/>
      <c r="H122" s="47"/>
    </row>
    <row r="123" s="2" customFormat="1" ht="16.8" customHeight="1">
      <c r="A123" s="41"/>
      <c r="B123" s="47"/>
      <c r="C123" s="302" t="s">
        <v>19</v>
      </c>
      <c r="D123" s="302" t="s">
        <v>598</v>
      </c>
      <c r="E123" s="20" t="s">
        <v>19</v>
      </c>
      <c r="F123" s="303">
        <v>0</v>
      </c>
      <c r="G123" s="41"/>
      <c r="H123" s="47"/>
    </row>
    <row r="124" s="2" customFormat="1" ht="16.8" customHeight="1">
      <c r="A124" s="41"/>
      <c r="B124" s="47"/>
      <c r="C124" s="302" t="s">
        <v>19</v>
      </c>
      <c r="D124" s="302" t="s">
        <v>599</v>
      </c>
      <c r="E124" s="20" t="s">
        <v>19</v>
      </c>
      <c r="F124" s="303">
        <v>134.35499999999999</v>
      </c>
      <c r="G124" s="41"/>
      <c r="H124" s="47"/>
    </row>
    <row r="125" s="2" customFormat="1" ht="16.8" customHeight="1">
      <c r="A125" s="41"/>
      <c r="B125" s="47"/>
      <c r="C125" s="302" t="s">
        <v>19</v>
      </c>
      <c r="D125" s="302" t="s">
        <v>600</v>
      </c>
      <c r="E125" s="20" t="s">
        <v>19</v>
      </c>
      <c r="F125" s="303">
        <v>38.171999999999997</v>
      </c>
      <c r="G125" s="41"/>
      <c r="H125" s="47"/>
    </row>
    <row r="126" s="2" customFormat="1" ht="16.8" customHeight="1">
      <c r="A126" s="41"/>
      <c r="B126" s="47"/>
      <c r="C126" s="302" t="s">
        <v>19</v>
      </c>
      <c r="D126" s="302" t="s">
        <v>341</v>
      </c>
      <c r="E126" s="20" t="s">
        <v>19</v>
      </c>
      <c r="F126" s="303">
        <v>0</v>
      </c>
      <c r="G126" s="41"/>
      <c r="H126" s="47"/>
    </row>
    <row r="127" s="2" customFormat="1" ht="16.8" customHeight="1">
      <c r="A127" s="41"/>
      <c r="B127" s="47"/>
      <c r="C127" s="302" t="s">
        <v>19</v>
      </c>
      <c r="D127" s="302" t="s">
        <v>601</v>
      </c>
      <c r="E127" s="20" t="s">
        <v>19</v>
      </c>
      <c r="F127" s="303">
        <v>20.001000000000001</v>
      </c>
      <c r="G127" s="41"/>
      <c r="H127" s="47"/>
    </row>
    <row r="128" s="2" customFormat="1" ht="16.8" customHeight="1">
      <c r="A128" s="41"/>
      <c r="B128" s="47"/>
      <c r="C128" s="302" t="s">
        <v>19</v>
      </c>
      <c r="D128" s="302" t="s">
        <v>602</v>
      </c>
      <c r="E128" s="20" t="s">
        <v>19</v>
      </c>
      <c r="F128" s="303">
        <v>11.888999999999999</v>
      </c>
      <c r="G128" s="41"/>
      <c r="H128" s="47"/>
    </row>
    <row r="129" s="2" customFormat="1" ht="16.8" customHeight="1">
      <c r="A129" s="41"/>
      <c r="B129" s="47"/>
      <c r="C129" s="302" t="s">
        <v>19</v>
      </c>
      <c r="D129" s="302" t="s">
        <v>548</v>
      </c>
      <c r="E129" s="20" t="s">
        <v>19</v>
      </c>
      <c r="F129" s="303">
        <v>0</v>
      </c>
      <c r="G129" s="41"/>
      <c r="H129" s="47"/>
    </row>
    <row r="130" s="2" customFormat="1" ht="16.8" customHeight="1">
      <c r="A130" s="41"/>
      <c r="B130" s="47"/>
      <c r="C130" s="302" t="s">
        <v>19</v>
      </c>
      <c r="D130" s="302" t="s">
        <v>603</v>
      </c>
      <c r="E130" s="20" t="s">
        <v>19</v>
      </c>
      <c r="F130" s="303">
        <v>22.167999999999999</v>
      </c>
      <c r="G130" s="41"/>
      <c r="H130" s="47"/>
    </row>
    <row r="131" s="2" customFormat="1" ht="16.8" customHeight="1">
      <c r="A131" s="41"/>
      <c r="B131" s="47"/>
      <c r="C131" s="302" t="s">
        <v>19</v>
      </c>
      <c r="D131" s="302" t="s">
        <v>604</v>
      </c>
      <c r="E131" s="20" t="s">
        <v>19</v>
      </c>
      <c r="F131" s="303">
        <v>16.484999999999999</v>
      </c>
      <c r="G131" s="41"/>
      <c r="H131" s="47"/>
    </row>
    <row r="132" s="2" customFormat="1" ht="16.8" customHeight="1">
      <c r="A132" s="41"/>
      <c r="B132" s="47"/>
      <c r="C132" s="302" t="s">
        <v>19</v>
      </c>
      <c r="D132" s="302" t="s">
        <v>605</v>
      </c>
      <c r="E132" s="20" t="s">
        <v>19</v>
      </c>
      <c r="F132" s="303">
        <v>4.1100000000000003</v>
      </c>
      <c r="G132" s="41"/>
      <c r="H132" s="47"/>
    </row>
    <row r="133" s="2" customFormat="1" ht="16.8" customHeight="1">
      <c r="A133" s="41"/>
      <c r="B133" s="47"/>
      <c r="C133" s="302" t="s">
        <v>19</v>
      </c>
      <c r="D133" s="302" t="s">
        <v>265</v>
      </c>
      <c r="E133" s="20" t="s">
        <v>19</v>
      </c>
      <c r="F133" s="303">
        <v>0</v>
      </c>
      <c r="G133" s="41"/>
      <c r="H133" s="47"/>
    </row>
    <row r="134" s="2" customFormat="1" ht="16.8" customHeight="1">
      <c r="A134" s="41"/>
      <c r="B134" s="47"/>
      <c r="C134" s="302" t="s">
        <v>19</v>
      </c>
      <c r="D134" s="302" t="s">
        <v>606</v>
      </c>
      <c r="E134" s="20" t="s">
        <v>19</v>
      </c>
      <c r="F134" s="303">
        <v>311.66000000000003</v>
      </c>
      <c r="G134" s="41"/>
      <c r="H134" s="47"/>
    </row>
    <row r="135" s="2" customFormat="1" ht="16.8" customHeight="1">
      <c r="A135" s="41"/>
      <c r="B135" s="47"/>
      <c r="C135" s="302" t="s">
        <v>19</v>
      </c>
      <c r="D135" s="302" t="s">
        <v>607</v>
      </c>
      <c r="E135" s="20" t="s">
        <v>19</v>
      </c>
      <c r="F135" s="303">
        <v>-0.95999999999999996</v>
      </c>
      <c r="G135" s="41"/>
      <c r="H135" s="47"/>
    </row>
    <row r="136" s="2" customFormat="1" ht="16.8" customHeight="1">
      <c r="A136" s="41"/>
      <c r="B136" s="47"/>
      <c r="C136" s="302" t="s">
        <v>19</v>
      </c>
      <c r="D136" s="302" t="s">
        <v>608</v>
      </c>
      <c r="E136" s="20" t="s">
        <v>19</v>
      </c>
      <c r="F136" s="303">
        <v>113.612</v>
      </c>
      <c r="G136" s="41"/>
      <c r="H136" s="47"/>
    </row>
    <row r="137" s="2" customFormat="1" ht="16.8" customHeight="1">
      <c r="A137" s="41"/>
      <c r="B137" s="47"/>
      <c r="C137" s="302" t="s">
        <v>19</v>
      </c>
      <c r="D137" s="302" t="s">
        <v>609</v>
      </c>
      <c r="E137" s="20" t="s">
        <v>19</v>
      </c>
      <c r="F137" s="303">
        <v>0</v>
      </c>
      <c r="G137" s="41"/>
      <c r="H137" s="47"/>
    </row>
    <row r="138" s="2" customFormat="1" ht="16.8" customHeight="1">
      <c r="A138" s="41"/>
      <c r="B138" s="47"/>
      <c r="C138" s="302" t="s">
        <v>19</v>
      </c>
      <c r="D138" s="302" t="s">
        <v>610</v>
      </c>
      <c r="E138" s="20" t="s">
        <v>19</v>
      </c>
      <c r="F138" s="303">
        <v>23.699999999999999</v>
      </c>
      <c r="G138" s="41"/>
      <c r="H138" s="47"/>
    </row>
    <row r="139" s="2" customFormat="1" ht="16.8" customHeight="1">
      <c r="A139" s="41"/>
      <c r="B139" s="47"/>
      <c r="C139" s="302" t="s">
        <v>19</v>
      </c>
      <c r="D139" s="302" t="s">
        <v>611</v>
      </c>
      <c r="E139" s="20" t="s">
        <v>19</v>
      </c>
      <c r="F139" s="303">
        <v>8.0150000000000006</v>
      </c>
      <c r="G139" s="41"/>
      <c r="H139" s="47"/>
    </row>
    <row r="140" s="2" customFormat="1" ht="16.8" customHeight="1">
      <c r="A140" s="41"/>
      <c r="B140" s="47"/>
      <c r="C140" s="302" t="s">
        <v>110</v>
      </c>
      <c r="D140" s="302" t="s">
        <v>175</v>
      </c>
      <c r="E140" s="20" t="s">
        <v>19</v>
      </c>
      <c r="F140" s="303">
        <v>1206.239</v>
      </c>
      <c r="G140" s="41"/>
      <c r="H140" s="47"/>
    </row>
    <row r="141" s="2" customFormat="1" ht="16.8" customHeight="1">
      <c r="A141" s="41"/>
      <c r="B141" s="47"/>
      <c r="C141" s="304" t="s">
        <v>4353</v>
      </c>
      <c r="D141" s="41"/>
      <c r="E141" s="41"/>
      <c r="F141" s="41"/>
      <c r="G141" s="41"/>
      <c r="H141" s="47"/>
    </row>
    <row r="142" s="2" customFormat="1" ht="16.8" customHeight="1">
      <c r="A142" s="41"/>
      <c r="B142" s="47"/>
      <c r="C142" s="302" t="s">
        <v>559</v>
      </c>
      <c r="D142" s="302" t="s">
        <v>560</v>
      </c>
      <c r="E142" s="20" t="s">
        <v>105</v>
      </c>
      <c r="F142" s="303">
        <v>1206.239</v>
      </c>
      <c r="G142" s="41"/>
      <c r="H142" s="47"/>
    </row>
    <row r="143" s="2" customFormat="1" ht="16.8" customHeight="1">
      <c r="A143" s="41"/>
      <c r="B143" s="47"/>
      <c r="C143" s="302" t="s">
        <v>613</v>
      </c>
      <c r="D143" s="302" t="s">
        <v>614</v>
      </c>
      <c r="E143" s="20" t="s">
        <v>105</v>
      </c>
      <c r="F143" s="303">
        <v>1206.239</v>
      </c>
      <c r="G143" s="41"/>
      <c r="H143" s="47"/>
    </row>
    <row r="144" s="2" customFormat="1" ht="16.8" customHeight="1">
      <c r="A144" s="41"/>
      <c r="B144" s="47"/>
      <c r="C144" s="302" t="s">
        <v>618</v>
      </c>
      <c r="D144" s="302" t="s">
        <v>619</v>
      </c>
      <c r="E144" s="20" t="s">
        <v>105</v>
      </c>
      <c r="F144" s="303">
        <v>1206.239</v>
      </c>
      <c r="G144" s="41"/>
      <c r="H144" s="47"/>
    </row>
    <row r="145" s="2" customFormat="1">
      <c r="A145" s="41"/>
      <c r="B145" s="47"/>
      <c r="C145" s="302" t="s">
        <v>1371</v>
      </c>
      <c r="D145" s="302" t="s">
        <v>1372</v>
      </c>
      <c r="E145" s="20" t="s">
        <v>105</v>
      </c>
      <c r="F145" s="303">
        <v>1206.239</v>
      </c>
      <c r="G145" s="41"/>
      <c r="H145" s="47"/>
    </row>
    <row r="146" s="2" customFormat="1" ht="16.8" customHeight="1">
      <c r="A146" s="41"/>
      <c r="B146" s="47"/>
      <c r="C146" s="302" t="s">
        <v>1969</v>
      </c>
      <c r="D146" s="302" t="s">
        <v>1970</v>
      </c>
      <c r="E146" s="20" t="s">
        <v>105</v>
      </c>
      <c r="F146" s="303">
        <v>2687.5239999999999</v>
      </c>
      <c r="G146" s="41"/>
      <c r="H146" s="47"/>
    </row>
    <row r="147" s="2" customFormat="1" ht="16.8" customHeight="1">
      <c r="A147" s="41"/>
      <c r="B147" s="47"/>
      <c r="C147" s="302" t="s">
        <v>1397</v>
      </c>
      <c r="D147" s="302" t="s">
        <v>1398</v>
      </c>
      <c r="E147" s="20" t="s">
        <v>105</v>
      </c>
      <c r="F147" s="303">
        <v>754.83000000000004</v>
      </c>
      <c r="G147" s="41"/>
      <c r="H147" s="47"/>
    </row>
    <row r="148" s="2" customFormat="1" ht="7.44" customHeight="1">
      <c r="A148" s="41"/>
      <c r="B148" s="160"/>
      <c r="C148" s="161"/>
      <c r="D148" s="161"/>
      <c r="E148" s="161"/>
      <c r="F148" s="161"/>
      <c r="G148" s="161"/>
      <c r="H148" s="47"/>
    </row>
    <row r="149" s="2" customFormat="1">
      <c r="A149" s="41"/>
      <c r="B149" s="41"/>
      <c r="C149" s="41"/>
      <c r="D149" s="41"/>
      <c r="E149" s="41"/>
      <c r="F149" s="41"/>
      <c r="G149" s="41"/>
      <c r="H149" s="41"/>
    </row>
  </sheetData>
  <sheetProtection sheet="1" formatColumns="0" formatRows="0" objects="1" scenarios="1" spinCount="100000" saltValue="fOGKYMHzbGPeMu2ioUoFQ917An7oraPcEnnx+sDmbKdnLI+ZFYWsoHBfNT4VR2dDWhVoX8XQ+Krkb+vy8h7Pug==" hashValue="uZELVbCmh8uFSijusOwXhhsQxe9gisnae1ccC/5+BPGE7lFSLIC7X4hhuFKdOlrx1nvan5AyUldKLzzzALXm3Q==" algorithmName="SHA-512" password="A9D1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4354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4355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4356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4357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4358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4359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4360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4361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4362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4363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4364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81</v>
      </c>
      <c r="F18" s="316" t="s">
        <v>4365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4366</v>
      </c>
      <c r="F19" s="316" t="s">
        <v>4367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4368</v>
      </c>
      <c r="F20" s="316" t="s">
        <v>4369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100</v>
      </c>
      <c r="F21" s="316" t="s">
        <v>4370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3544</v>
      </c>
      <c r="F22" s="316" t="s">
        <v>3545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4371</v>
      </c>
      <c r="F23" s="316" t="s">
        <v>4372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4373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4374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4375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4376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4377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4378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4379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4380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4381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144</v>
      </c>
      <c r="F36" s="316"/>
      <c r="G36" s="316" t="s">
        <v>4382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4383</v>
      </c>
      <c r="F37" s="316"/>
      <c r="G37" s="316" t="s">
        <v>4384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55</v>
      </c>
      <c r="F38" s="316"/>
      <c r="G38" s="316" t="s">
        <v>4385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56</v>
      </c>
      <c r="F39" s="316"/>
      <c r="G39" s="316" t="s">
        <v>4386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145</v>
      </c>
      <c r="F40" s="316"/>
      <c r="G40" s="316" t="s">
        <v>4387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146</v>
      </c>
      <c r="F41" s="316"/>
      <c r="G41" s="316" t="s">
        <v>4388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4389</v>
      </c>
      <c r="F42" s="316"/>
      <c r="G42" s="316" t="s">
        <v>4390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4391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4392</v>
      </c>
      <c r="F44" s="316"/>
      <c r="G44" s="316" t="s">
        <v>4393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148</v>
      </c>
      <c r="F45" s="316"/>
      <c r="G45" s="316" t="s">
        <v>4394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4395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4396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4397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4398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4399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4400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4401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4402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4403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4404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4405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4406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4407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4408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4409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4410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4411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4412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4413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4414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4415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4416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4417</v>
      </c>
      <c r="D76" s="334"/>
      <c r="E76" s="334"/>
      <c r="F76" s="334" t="s">
        <v>4418</v>
      </c>
      <c r="G76" s="335"/>
      <c r="H76" s="334" t="s">
        <v>56</v>
      </c>
      <c r="I76" s="334" t="s">
        <v>59</v>
      </c>
      <c r="J76" s="334" t="s">
        <v>4419</v>
      </c>
      <c r="K76" s="333"/>
    </row>
    <row r="77" s="1" customFormat="1" ht="17.25" customHeight="1">
      <c r="B77" s="331"/>
      <c r="C77" s="336" t="s">
        <v>4420</v>
      </c>
      <c r="D77" s="336"/>
      <c r="E77" s="336"/>
      <c r="F77" s="337" t="s">
        <v>4421</v>
      </c>
      <c r="G77" s="338"/>
      <c r="H77" s="336"/>
      <c r="I77" s="336"/>
      <c r="J77" s="336" t="s">
        <v>4422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55</v>
      </c>
      <c r="D79" s="341"/>
      <c r="E79" s="341"/>
      <c r="F79" s="342" t="s">
        <v>4423</v>
      </c>
      <c r="G79" s="343"/>
      <c r="H79" s="319" t="s">
        <v>4424</v>
      </c>
      <c r="I79" s="319" t="s">
        <v>4425</v>
      </c>
      <c r="J79" s="319">
        <v>20</v>
      </c>
      <c r="K79" s="333"/>
    </row>
    <row r="80" s="1" customFormat="1" ht="15" customHeight="1">
      <c r="B80" s="331"/>
      <c r="C80" s="319" t="s">
        <v>4426</v>
      </c>
      <c r="D80" s="319"/>
      <c r="E80" s="319"/>
      <c r="F80" s="342" t="s">
        <v>4423</v>
      </c>
      <c r="G80" s="343"/>
      <c r="H80" s="319" t="s">
        <v>4427</v>
      </c>
      <c r="I80" s="319" t="s">
        <v>4425</v>
      </c>
      <c r="J80" s="319">
        <v>120</v>
      </c>
      <c r="K80" s="333"/>
    </row>
    <row r="81" s="1" customFormat="1" ht="15" customHeight="1">
      <c r="B81" s="344"/>
      <c r="C81" s="319" t="s">
        <v>4428</v>
      </c>
      <c r="D81" s="319"/>
      <c r="E81" s="319"/>
      <c r="F81" s="342" t="s">
        <v>4429</v>
      </c>
      <c r="G81" s="343"/>
      <c r="H81" s="319" t="s">
        <v>4430</v>
      </c>
      <c r="I81" s="319" t="s">
        <v>4425</v>
      </c>
      <c r="J81" s="319">
        <v>50</v>
      </c>
      <c r="K81" s="333"/>
    </row>
    <row r="82" s="1" customFormat="1" ht="15" customHeight="1">
      <c r="B82" s="344"/>
      <c r="C82" s="319" t="s">
        <v>4431</v>
      </c>
      <c r="D82" s="319"/>
      <c r="E82" s="319"/>
      <c r="F82" s="342" t="s">
        <v>4423</v>
      </c>
      <c r="G82" s="343"/>
      <c r="H82" s="319" t="s">
        <v>4432</v>
      </c>
      <c r="I82" s="319" t="s">
        <v>4433</v>
      </c>
      <c r="J82" s="319"/>
      <c r="K82" s="333"/>
    </row>
    <row r="83" s="1" customFormat="1" ht="15" customHeight="1">
      <c r="B83" s="344"/>
      <c r="C83" s="345" t="s">
        <v>4434</v>
      </c>
      <c r="D83" s="345"/>
      <c r="E83" s="345"/>
      <c r="F83" s="346" t="s">
        <v>4429</v>
      </c>
      <c r="G83" s="345"/>
      <c r="H83" s="345" t="s">
        <v>4435</v>
      </c>
      <c r="I83" s="345" t="s">
        <v>4425</v>
      </c>
      <c r="J83" s="345">
        <v>15</v>
      </c>
      <c r="K83" s="333"/>
    </row>
    <row r="84" s="1" customFormat="1" ht="15" customHeight="1">
      <c r="B84" s="344"/>
      <c r="C84" s="345" t="s">
        <v>4436</v>
      </c>
      <c r="D84" s="345"/>
      <c r="E84" s="345"/>
      <c r="F84" s="346" t="s">
        <v>4429</v>
      </c>
      <c r="G84" s="345"/>
      <c r="H84" s="345" t="s">
        <v>4437</v>
      </c>
      <c r="I84" s="345" t="s">
        <v>4425</v>
      </c>
      <c r="J84" s="345">
        <v>15</v>
      </c>
      <c r="K84" s="333"/>
    </row>
    <row r="85" s="1" customFormat="1" ht="15" customHeight="1">
      <c r="B85" s="344"/>
      <c r="C85" s="345" t="s">
        <v>4438</v>
      </c>
      <c r="D85" s="345"/>
      <c r="E85" s="345"/>
      <c r="F85" s="346" t="s">
        <v>4429</v>
      </c>
      <c r="G85" s="345"/>
      <c r="H85" s="345" t="s">
        <v>4439</v>
      </c>
      <c r="I85" s="345" t="s">
        <v>4425</v>
      </c>
      <c r="J85" s="345">
        <v>20</v>
      </c>
      <c r="K85" s="333"/>
    </row>
    <row r="86" s="1" customFormat="1" ht="15" customHeight="1">
      <c r="B86" s="344"/>
      <c r="C86" s="345" t="s">
        <v>4440</v>
      </c>
      <c r="D86" s="345"/>
      <c r="E86" s="345"/>
      <c r="F86" s="346" t="s">
        <v>4429</v>
      </c>
      <c r="G86" s="345"/>
      <c r="H86" s="345" t="s">
        <v>4441</v>
      </c>
      <c r="I86" s="345" t="s">
        <v>4425</v>
      </c>
      <c r="J86" s="345">
        <v>20</v>
      </c>
      <c r="K86" s="333"/>
    </row>
    <row r="87" s="1" customFormat="1" ht="15" customHeight="1">
      <c r="B87" s="344"/>
      <c r="C87" s="319" t="s">
        <v>4442</v>
      </c>
      <c r="D87" s="319"/>
      <c r="E87" s="319"/>
      <c r="F87" s="342" t="s">
        <v>4429</v>
      </c>
      <c r="G87" s="343"/>
      <c r="H87" s="319" t="s">
        <v>4443</v>
      </c>
      <c r="I87" s="319" t="s">
        <v>4425</v>
      </c>
      <c r="J87" s="319">
        <v>50</v>
      </c>
      <c r="K87" s="333"/>
    </row>
    <row r="88" s="1" customFormat="1" ht="15" customHeight="1">
      <c r="B88" s="344"/>
      <c r="C88" s="319" t="s">
        <v>4444</v>
      </c>
      <c r="D88" s="319"/>
      <c r="E88" s="319"/>
      <c r="F88" s="342" t="s">
        <v>4429</v>
      </c>
      <c r="G88" s="343"/>
      <c r="H88" s="319" t="s">
        <v>4445</v>
      </c>
      <c r="I88" s="319" t="s">
        <v>4425</v>
      </c>
      <c r="J88" s="319">
        <v>20</v>
      </c>
      <c r="K88" s="333"/>
    </row>
    <row r="89" s="1" customFormat="1" ht="15" customHeight="1">
      <c r="B89" s="344"/>
      <c r="C89" s="319" t="s">
        <v>4446</v>
      </c>
      <c r="D89" s="319"/>
      <c r="E89" s="319"/>
      <c r="F89" s="342" t="s">
        <v>4429</v>
      </c>
      <c r="G89" s="343"/>
      <c r="H89" s="319" t="s">
        <v>4447</v>
      </c>
      <c r="I89" s="319" t="s">
        <v>4425</v>
      </c>
      <c r="J89" s="319">
        <v>20</v>
      </c>
      <c r="K89" s="333"/>
    </row>
    <row r="90" s="1" customFormat="1" ht="15" customHeight="1">
      <c r="B90" s="344"/>
      <c r="C90" s="319" t="s">
        <v>4448</v>
      </c>
      <c r="D90" s="319"/>
      <c r="E90" s="319"/>
      <c r="F90" s="342" t="s">
        <v>4429</v>
      </c>
      <c r="G90" s="343"/>
      <c r="H90" s="319" t="s">
        <v>4449</v>
      </c>
      <c r="I90" s="319" t="s">
        <v>4425</v>
      </c>
      <c r="J90" s="319">
        <v>50</v>
      </c>
      <c r="K90" s="333"/>
    </row>
    <row r="91" s="1" customFormat="1" ht="15" customHeight="1">
      <c r="B91" s="344"/>
      <c r="C91" s="319" t="s">
        <v>4450</v>
      </c>
      <c r="D91" s="319"/>
      <c r="E91" s="319"/>
      <c r="F91" s="342" t="s">
        <v>4429</v>
      </c>
      <c r="G91" s="343"/>
      <c r="H91" s="319" t="s">
        <v>4450</v>
      </c>
      <c r="I91" s="319" t="s">
        <v>4425</v>
      </c>
      <c r="J91" s="319">
        <v>50</v>
      </c>
      <c r="K91" s="333"/>
    </row>
    <row r="92" s="1" customFormat="1" ht="15" customHeight="1">
      <c r="B92" s="344"/>
      <c r="C92" s="319" t="s">
        <v>4451</v>
      </c>
      <c r="D92" s="319"/>
      <c r="E92" s="319"/>
      <c r="F92" s="342" t="s">
        <v>4429</v>
      </c>
      <c r="G92" s="343"/>
      <c r="H92" s="319" t="s">
        <v>4452</v>
      </c>
      <c r="I92" s="319" t="s">
        <v>4425</v>
      </c>
      <c r="J92" s="319">
        <v>255</v>
      </c>
      <c r="K92" s="333"/>
    </row>
    <row r="93" s="1" customFormat="1" ht="15" customHeight="1">
      <c r="B93" s="344"/>
      <c r="C93" s="319" t="s">
        <v>4453</v>
      </c>
      <c r="D93" s="319"/>
      <c r="E93" s="319"/>
      <c r="F93" s="342" t="s">
        <v>4423</v>
      </c>
      <c r="G93" s="343"/>
      <c r="H93" s="319" t="s">
        <v>4454</v>
      </c>
      <c r="I93" s="319" t="s">
        <v>4455</v>
      </c>
      <c r="J93" s="319"/>
      <c r="K93" s="333"/>
    </row>
    <row r="94" s="1" customFormat="1" ht="15" customHeight="1">
      <c r="B94" s="344"/>
      <c r="C94" s="319" t="s">
        <v>4456</v>
      </c>
      <c r="D94" s="319"/>
      <c r="E94" s="319"/>
      <c r="F94" s="342" t="s">
        <v>4423</v>
      </c>
      <c r="G94" s="343"/>
      <c r="H94" s="319" t="s">
        <v>4457</v>
      </c>
      <c r="I94" s="319" t="s">
        <v>4458</v>
      </c>
      <c r="J94" s="319"/>
      <c r="K94" s="333"/>
    </row>
    <row r="95" s="1" customFormat="1" ht="15" customHeight="1">
      <c r="B95" s="344"/>
      <c r="C95" s="319" t="s">
        <v>4459</v>
      </c>
      <c r="D95" s="319"/>
      <c r="E95" s="319"/>
      <c r="F95" s="342" t="s">
        <v>4423</v>
      </c>
      <c r="G95" s="343"/>
      <c r="H95" s="319" t="s">
        <v>4459</v>
      </c>
      <c r="I95" s="319" t="s">
        <v>4458</v>
      </c>
      <c r="J95" s="319"/>
      <c r="K95" s="333"/>
    </row>
    <row r="96" s="1" customFormat="1" ht="15" customHeight="1">
      <c r="B96" s="344"/>
      <c r="C96" s="319" t="s">
        <v>40</v>
      </c>
      <c r="D96" s="319"/>
      <c r="E96" s="319"/>
      <c r="F96" s="342" t="s">
        <v>4423</v>
      </c>
      <c r="G96" s="343"/>
      <c r="H96" s="319" t="s">
        <v>4460</v>
      </c>
      <c r="I96" s="319" t="s">
        <v>4458</v>
      </c>
      <c r="J96" s="319"/>
      <c r="K96" s="333"/>
    </row>
    <row r="97" s="1" customFormat="1" ht="15" customHeight="1">
      <c r="B97" s="344"/>
      <c r="C97" s="319" t="s">
        <v>50</v>
      </c>
      <c r="D97" s="319"/>
      <c r="E97" s="319"/>
      <c r="F97" s="342" t="s">
        <v>4423</v>
      </c>
      <c r="G97" s="343"/>
      <c r="H97" s="319" t="s">
        <v>4461</v>
      </c>
      <c r="I97" s="319" t="s">
        <v>4458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4462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4417</v>
      </c>
      <c r="D103" s="334"/>
      <c r="E103" s="334"/>
      <c r="F103" s="334" t="s">
        <v>4418</v>
      </c>
      <c r="G103" s="335"/>
      <c r="H103" s="334" t="s">
        <v>56</v>
      </c>
      <c r="I103" s="334" t="s">
        <v>59</v>
      </c>
      <c r="J103" s="334" t="s">
        <v>4419</v>
      </c>
      <c r="K103" s="333"/>
    </row>
    <row r="104" s="1" customFormat="1" ht="17.25" customHeight="1">
      <c r="B104" s="331"/>
      <c r="C104" s="336" t="s">
        <v>4420</v>
      </c>
      <c r="D104" s="336"/>
      <c r="E104" s="336"/>
      <c r="F104" s="337" t="s">
        <v>4421</v>
      </c>
      <c r="G104" s="338"/>
      <c r="H104" s="336"/>
      <c r="I104" s="336"/>
      <c r="J104" s="336" t="s">
        <v>4422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55</v>
      </c>
      <c r="D106" s="341"/>
      <c r="E106" s="341"/>
      <c r="F106" s="342" t="s">
        <v>4423</v>
      </c>
      <c r="G106" s="319"/>
      <c r="H106" s="319" t="s">
        <v>4463</v>
      </c>
      <c r="I106" s="319" t="s">
        <v>4425</v>
      </c>
      <c r="J106" s="319">
        <v>20</v>
      </c>
      <c r="K106" s="333"/>
    </row>
    <row r="107" s="1" customFormat="1" ht="15" customHeight="1">
      <c r="B107" s="331"/>
      <c r="C107" s="319" t="s">
        <v>4426</v>
      </c>
      <c r="D107" s="319"/>
      <c r="E107" s="319"/>
      <c r="F107" s="342" t="s">
        <v>4423</v>
      </c>
      <c r="G107" s="319"/>
      <c r="H107" s="319" t="s">
        <v>4463</v>
      </c>
      <c r="I107" s="319" t="s">
        <v>4425</v>
      </c>
      <c r="J107" s="319">
        <v>120</v>
      </c>
      <c r="K107" s="333"/>
    </row>
    <row r="108" s="1" customFormat="1" ht="15" customHeight="1">
      <c r="B108" s="344"/>
      <c r="C108" s="319" t="s">
        <v>4428</v>
      </c>
      <c r="D108" s="319"/>
      <c r="E108" s="319"/>
      <c r="F108" s="342" t="s">
        <v>4429</v>
      </c>
      <c r="G108" s="319"/>
      <c r="H108" s="319" t="s">
        <v>4463</v>
      </c>
      <c r="I108" s="319" t="s">
        <v>4425</v>
      </c>
      <c r="J108" s="319">
        <v>50</v>
      </c>
      <c r="K108" s="333"/>
    </row>
    <row r="109" s="1" customFormat="1" ht="15" customHeight="1">
      <c r="B109" s="344"/>
      <c r="C109" s="319" t="s">
        <v>4431</v>
      </c>
      <c r="D109" s="319"/>
      <c r="E109" s="319"/>
      <c r="F109" s="342" t="s">
        <v>4423</v>
      </c>
      <c r="G109" s="319"/>
      <c r="H109" s="319" t="s">
        <v>4463</v>
      </c>
      <c r="I109" s="319" t="s">
        <v>4433</v>
      </c>
      <c r="J109" s="319"/>
      <c r="K109" s="333"/>
    </row>
    <row r="110" s="1" customFormat="1" ht="15" customHeight="1">
      <c r="B110" s="344"/>
      <c r="C110" s="319" t="s">
        <v>4442</v>
      </c>
      <c r="D110" s="319"/>
      <c r="E110" s="319"/>
      <c r="F110" s="342" t="s">
        <v>4429</v>
      </c>
      <c r="G110" s="319"/>
      <c r="H110" s="319" t="s">
        <v>4463</v>
      </c>
      <c r="I110" s="319" t="s">
        <v>4425</v>
      </c>
      <c r="J110" s="319">
        <v>50</v>
      </c>
      <c r="K110" s="333"/>
    </row>
    <row r="111" s="1" customFormat="1" ht="15" customHeight="1">
      <c r="B111" s="344"/>
      <c r="C111" s="319" t="s">
        <v>4450</v>
      </c>
      <c r="D111" s="319"/>
      <c r="E111" s="319"/>
      <c r="F111" s="342" t="s">
        <v>4429</v>
      </c>
      <c r="G111" s="319"/>
      <c r="H111" s="319" t="s">
        <v>4463</v>
      </c>
      <c r="I111" s="319" t="s">
        <v>4425</v>
      </c>
      <c r="J111" s="319">
        <v>50</v>
      </c>
      <c r="K111" s="333"/>
    </row>
    <row r="112" s="1" customFormat="1" ht="15" customHeight="1">
      <c r="B112" s="344"/>
      <c r="C112" s="319" t="s">
        <v>4448</v>
      </c>
      <c r="D112" s="319"/>
      <c r="E112" s="319"/>
      <c r="F112" s="342" t="s">
        <v>4429</v>
      </c>
      <c r="G112" s="319"/>
      <c r="H112" s="319" t="s">
        <v>4463</v>
      </c>
      <c r="I112" s="319" t="s">
        <v>4425</v>
      </c>
      <c r="J112" s="319">
        <v>50</v>
      </c>
      <c r="K112" s="333"/>
    </row>
    <row r="113" s="1" customFormat="1" ht="15" customHeight="1">
      <c r="B113" s="344"/>
      <c r="C113" s="319" t="s">
        <v>55</v>
      </c>
      <c r="D113" s="319"/>
      <c r="E113" s="319"/>
      <c r="F113" s="342" t="s">
        <v>4423</v>
      </c>
      <c r="G113" s="319"/>
      <c r="H113" s="319" t="s">
        <v>4464</v>
      </c>
      <c r="I113" s="319" t="s">
        <v>4425</v>
      </c>
      <c r="J113" s="319">
        <v>20</v>
      </c>
      <c r="K113" s="333"/>
    </row>
    <row r="114" s="1" customFormat="1" ht="15" customHeight="1">
      <c r="B114" s="344"/>
      <c r="C114" s="319" t="s">
        <v>4465</v>
      </c>
      <c r="D114" s="319"/>
      <c r="E114" s="319"/>
      <c r="F114" s="342" t="s">
        <v>4423</v>
      </c>
      <c r="G114" s="319"/>
      <c r="H114" s="319" t="s">
        <v>4466</v>
      </c>
      <c r="I114" s="319" t="s">
        <v>4425</v>
      </c>
      <c r="J114" s="319">
        <v>120</v>
      </c>
      <c r="K114" s="333"/>
    </row>
    <row r="115" s="1" customFormat="1" ht="15" customHeight="1">
      <c r="B115" s="344"/>
      <c r="C115" s="319" t="s">
        <v>40</v>
      </c>
      <c r="D115" s="319"/>
      <c r="E115" s="319"/>
      <c r="F115" s="342" t="s">
        <v>4423</v>
      </c>
      <c r="G115" s="319"/>
      <c r="H115" s="319" t="s">
        <v>4467</v>
      </c>
      <c r="I115" s="319" t="s">
        <v>4458</v>
      </c>
      <c r="J115" s="319"/>
      <c r="K115" s="333"/>
    </row>
    <row r="116" s="1" customFormat="1" ht="15" customHeight="1">
      <c r="B116" s="344"/>
      <c r="C116" s="319" t="s">
        <v>50</v>
      </c>
      <c r="D116" s="319"/>
      <c r="E116" s="319"/>
      <c r="F116" s="342" t="s">
        <v>4423</v>
      </c>
      <c r="G116" s="319"/>
      <c r="H116" s="319" t="s">
        <v>4468</v>
      </c>
      <c r="I116" s="319" t="s">
        <v>4458</v>
      </c>
      <c r="J116" s="319"/>
      <c r="K116" s="333"/>
    </row>
    <row r="117" s="1" customFormat="1" ht="15" customHeight="1">
      <c r="B117" s="344"/>
      <c r="C117" s="319" t="s">
        <v>59</v>
      </c>
      <c r="D117" s="319"/>
      <c r="E117" s="319"/>
      <c r="F117" s="342" t="s">
        <v>4423</v>
      </c>
      <c r="G117" s="319"/>
      <c r="H117" s="319" t="s">
        <v>4469</v>
      </c>
      <c r="I117" s="319" t="s">
        <v>4470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4471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4417</v>
      </c>
      <c r="D123" s="334"/>
      <c r="E123" s="334"/>
      <c r="F123" s="334" t="s">
        <v>4418</v>
      </c>
      <c r="G123" s="335"/>
      <c r="H123" s="334" t="s">
        <v>56</v>
      </c>
      <c r="I123" s="334" t="s">
        <v>59</v>
      </c>
      <c r="J123" s="334" t="s">
        <v>4419</v>
      </c>
      <c r="K123" s="363"/>
    </row>
    <row r="124" s="1" customFormat="1" ht="17.25" customHeight="1">
      <c r="B124" s="362"/>
      <c r="C124" s="336" t="s">
        <v>4420</v>
      </c>
      <c r="D124" s="336"/>
      <c r="E124" s="336"/>
      <c r="F124" s="337" t="s">
        <v>4421</v>
      </c>
      <c r="G124" s="338"/>
      <c r="H124" s="336"/>
      <c r="I124" s="336"/>
      <c r="J124" s="336" t="s">
        <v>4422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4426</v>
      </c>
      <c r="D126" s="341"/>
      <c r="E126" s="341"/>
      <c r="F126" s="342" t="s">
        <v>4423</v>
      </c>
      <c r="G126" s="319"/>
      <c r="H126" s="319" t="s">
        <v>4463</v>
      </c>
      <c r="I126" s="319" t="s">
        <v>4425</v>
      </c>
      <c r="J126" s="319">
        <v>120</v>
      </c>
      <c r="K126" s="367"/>
    </row>
    <row r="127" s="1" customFormat="1" ht="15" customHeight="1">
      <c r="B127" s="364"/>
      <c r="C127" s="319" t="s">
        <v>4472</v>
      </c>
      <c r="D127" s="319"/>
      <c r="E127" s="319"/>
      <c r="F127" s="342" t="s">
        <v>4423</v>
      </c>
      <c r="G127" s="319"/>
      <c r="H127" s="319" t="s">
        <v>4473</v>
      </c>
      <c r="I127" s="319" t="s">
        <v>4425</v>
      </c>
      <c r="J127" s="319" t="s">
        <v>4474</v>
      </c>
      <c r="K127" s="367"/>
    </row>
    <row r="128" s="1" customFormat="1" ht="15" customHeight="1">
      <c r="B128" s="364"/>
      <c r="C128" s="319" t="s">
        <v>4371</v>
      </c>
      <c r="D128" s="319"/>
      <c r="E128" s="319"/>
      <c r="F128" s="342" t="s">
        <v>4423</v>
      </c>
      <c r="G128" s="319"/>
      <c r="H128" s="319" t="s">
        <v>4475</v>
      </c>
      <c r="I128" s="319" t="s">
        <v>4425</v>
      </c>
      <c r="J128" s="319" t="s">
        <v>4474</v>
      </c>
      <c r="K128" s="367"/>
    </row>
    <row r="129" s="1" customFormat="1" ht="15" customHeight="1">
      <c r="B129" s="364"/>
      <c r="C129" s="319" t="s">
        <v>4434</v>
      </c>
      <c r="D129" s="319"/>
      <c r="E129" s="319"/>
      <c r="F129" s="342" t="s">
        <v>4429</v>
      </c>
      <c r="G129" s="319"/>
      <c r="H129" s="319" t="s">
        <v>4435</v>
      </c>
      <c r="I129" s="319" t="s">
        <v>4425</v>
      </c>
      <c r="J129" s="319">
        <v>15</v>
      </c>
      <c r="K129" s="367"/>
    </row>
    <row r="130" s="1" customFormat="1" ht="15" customHeight="1">
      <c r="B130" s="364"/>
      <c r="C130" s="345" t="s">
        <v>4436</v>
      </c>
      <c r="D130" s="345"/>
      <c r="E130" s="345"/>
      <c r="F130" s="346" t="s">
        <v>4429</v>
      </c>
      <c r="G130" s="345"/>
      <c r="H130" s="345" t="s">
        <v>4437</v>
      </c>
      <c r="I130" s="345" t="s">
        <v>4425</v>
      </c>
      <c r="J130" s="345">
        <v>15</v>
      </c>
      <c r="K130" s="367"/>
    </row>
    <row r="131" s="1" customFormat="1" ht="15" customHeight="1">
      <c r="B131" s="364"/>
      <c r="C131" s="345" t="s">
        <v>4438</v>
      </c>
      <c r="D131" s="345"/>
      <c r="E131" s="345"/>
      <c r="F131" s="346" t="s">
        <v>4429</v>
      </c>
      <c r="G131" s="345"/>
      <c r="H131" s="345" t="s">
        <v>4439</v>
      </c>
      <c r="I131" s="345" t="s">
        <v>4425</v>
      </c>
      <c r="J131" s="345">
        <v>20</v>
      </c>
      <c r="K131" s="367"/>
    </row>
    <row r="132" s="1" customFormat="1" ht="15" customHeight="1">
      <c r="B132" s="364"/>
      <c r="C132" s="345" t="s">
        <v>4440</v>
      </c>
      <c r="D132" s="345"/>
      <c r="E132" s="345"/>
      <c r="F132" s="346" t="s">
        <v>4429</v>
      </c>
      <c r="G132" s="345"/>
      <c r="H132" s="345" t="s">
        <v>4441</v>
      </c>
      <c r="I132" s="345" t="s">
        <v>4425</v>
      </c>
      <c r="J132" s="345">
        <v>20</v>
      </c>
      <c r="K132" s="367"/>
    </row>
    <row r="133" s="1" customFormat="1" ht="15" customHeight="1">
      <c r="B133" s="364"/>
      <c r="C133" s="319" t="s">
        <v>4428</v>
      </c>
      <c r="D133" s="319"/>
      <c r="E133" s="319"/>
      <c r="F133" s="342" t="s">
        <v>4429</v>
      </c>
      <c r="G133" s="319"/>
      <c r="H133" s="319" t="s">
        <v>4463</v>
      </c>
      <c r="I133" s="319" t="s">
        <v>4425</v>
      </c>
      <c r="J133" s="319">
        <v>50</v>
      </c>
      <c r="K133" s="367"/>
    </row>
    <row r="134" s="1" customFormat="1" ht="15" customHeight="1">
      <c r="B134" s="364"/>
      <c r="C134" s="319" t="s">
        <v>4442</v>
      </c>
      <c r="D134" s="319"/>
      <c r="E134" s="319"/>
      <c r="F134" s="342" t="s">
        <v>4429</v>
      </c>
      <c r="G134" s="319"/>
      <c r="H134" s="319" t="s">
        <v>4463</v>
      </c>
      <c r="I134" s="319" t="s">
        <v>4425</v>
      </c>
      <c r="J134" s="319">
        <v>50</v>
      </c>
      <c r="K134" s="367"/>
    </row>
    <row r="135" s="1" customFormat="1" ht="15" customHeight="1">
      <c r="B135" s="364"/>
      <c r="C135" s="319" t="s">
        <v>4448</v>
      </c>
      <c r="D135" s="319"/>
      <c r="E135" s="319"/>
      <c r="F135" s="342" t="s">
        <v>4429</v>
      </c>
      <c r="G135" s="319"/>
      <c r="H135" s="319" t="s">
        <v>4463</v>
      </c>
      <c r="I135" s="319" t="s">
        <v>4425</v>
      </c>
      <c r="J135" s="319">
        <v>50</v>
      </c>
      <c r="K135" s="367"/>
    </row>
    <row r="136" s="1" customFormat="1" ht="15" customHeight="1">
      <c r="B136" s="364"/>
      <c r="C136" s="319" t="s">
        <v>4450</v>
      </c>
      <c r="D136" s="319"/>
      <c r="E136" s="319"/>
      <c r="F136" s="342" t="s">
        <v>4429</v>
      </c>
      <c r="G136" s="319"/>
      <c r="H136" s="319" t="s">
        <v>4463</v>
      </c>
      <c r="I136" s="319" t="s">
        <v>4425</v>
      </c>
      <c r="J136" s="319">
        <v>50</v>
      </c>
      <c r="K136" s="367"/>
    </row>
    <row r="137" s="1" customFormat="1" ht="15" customHeight="1">
      <c r="B137" s="364"/>
      <c r="C137" s="319" t="s">
        <v>4451</v>
      </c>
      <c r="D137" s="319"/>
      <c r="E137" s="319"/>
      <c r="F137" s="342" t="s">
        <v>4429</v>
      </c>
      <c r="G137" s="319"/>
      <c r="H137" s="319" t="s">
        <v>4476</v>
      </c>
      <c r="I137" s="319" t="s">
        <v>4425</v>
      </c>
      <c r="J137" s="319">
        <v>255</v>
      </c>
      <c r="K137" s="367"/>
    </row>
    <row r="138" s="1" customFormat="1" ht="15" customHeight="1">
      <c r="B138" s="364"/>
      <c r="C138" s="319" t="s">
        <v>4453</v>
      </c>
      <c r="D138" s="319"/>
      <c r="E138" s="319"/>
      <c r="F138" s="342" t="s">
        <v>4423</v>
      </c>
      <c r="G138" s="319"/>
      <c r="H138" s="319" t="s">
        <v>4477</v>
      </c>
      <c r="I138" s="319" t="s">
        <v>4455</v>
      </c>
      <c r="J138" s="319"/>
      <c r="K138" s="367"/>
    </row>
    <row r="139" s="1" customFormat="1" ht="15" customHeight="1">
      <c r="B139" s="364"/>
      <c r="C139" s="319" t="s">
        <v>4456</v>
      </c>
      <c r="D139" s="319"/>
      <c r="E139" s="319"/>
      <c r="F139" s="342" t="s">
        <v>4423</v>
      </c>
      <c r="G139" s="319"/>
      <c r="H139" s="319" t="s">
        <v>4478</v>
      </c>
      <c r="I139" s="319" t="s">
        <v>4458</v>
      </c>
      <c r="J139" s="319"/>
      <c r="K139" s="367"/>
    </row>
    <row r="140" s="1" customFormat="1" ht="15" customHeight="1">
      <c r="B140" s="364"/>
      <c r="C140" s="319" t="s">
        <v>4459</v>
      </c>
      <c r="D140" s="319"/>
      <c r="E140" s="319"/>
      <c r="F140" s="342" t="s">
        <v>4423</v>
      </c>
      <c r="G140" s="319"/>
      <c r="H140" s="319" t="s">
        <v>4459</v>
      </c>
      <c r="I140" s="319" t="s">
        <v>4458</v>
      </c>
      <c r="J140" s="319"/>
      <c r="K140" s="367"/>
    </row>
    <row r="141" s="1" customFormat="1" ht="15" customHeight="1">
      <c r="B141" s="364"/>
      <c r="C141" s="319" t="s">
        <v>40</v>
      </c>
      <c r="D141" s="319"/>
      <c r="E141" s="319"/>
      <c r="F141" s="342" t="s">
        <v>4423</v>
      </c>
      <c r="G141" s="319"/>
      <c r="H141" s="319" t="s">
        <v>4479</v>
      </c>
      <c r="I141" s="319" t="s">
        <v>4458</v>
      </c>
      <c r="J141" s="319"/>
      <c r="K141" s="367"/>
    </row>
    <row r="142" s="1" customFormat="1" ht="15" customHeight="1">
      <c r="B142" s="364"/>
      <c r="C142" s="319" t="s">
        <v>4480</v>
      </c>
      <c r="D142" s="319"/>
      <c r="E142" s="319"/>
      <c r="F142" s="342" t="s">
        <v>4423</v>
      </c>
      <c r="G142" s="319"/>
      <c r="H142" s="319" t="s">
        <v>4481</v>
      </c>
      <c r="I142" s="319" t="s">
        <v>4458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4482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4417</v>
      </c>
      <c r="D148" s="334"/>
      <c r="E148" s="334"/>
      <c r="F148" s="334" t="s">
        <v>4418</v>
      </c>
      <c r="G148" s="335"/>
      <c r="H148" s="334" t="s">
        <v>56</v>
      </c>
      <c r="I148" s="334" t="s">
        <v>59</v>
      </c>
      <c r="J148" s="334" t="s">
        <v>4419</v>
      </c>
      <c r="K148" s="333"/>
    </row>
    <row r="149" s="1" customFormat="1" ht="17.25" customHeight="1">
      <c r="B149" s="331"/>
      <c r="C149" s="336" t="s">
        <v>4420</v>
      </c>
      <c r="D149" s="336"/>
      <c r="E149" s="336"/>
      <c r="F149" s="337" t="s">
        <v>4421</v>
      </c>
      <c r="G149" s="338"/>
      <c r="H149" s="336"/>
      <c r="I149" s="336"/>
      <c r="J149" s="336" t="s">
        <v>4422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4426</v>
      </c>
      <c r="D151" s="319"/>
      <c r="E151" s="319"/>
      <c r="F151" s="372" t="s">
        <v>4423</v>
      </c>
      <c r="G151" s="319"/>
      <c r="H151" s="371" t="s">
        <v>4463</v>
      </c>
      <c r="I151" s="371" t="s">
        <v>4425</v>
      </c>
      <c r="J151" s="371">
        <v>120</v>
      </c>
      <c r="K151" s="367"/>
    </row>
    <row r="152" s="1" customFormat="1" ht="15" customHeight="1">
      <c r="B152" s="344"/>
      <c r="C152" s="371" t="s">
        <v>4472</v>
      </c>
      <c r="D152" s="319"/>
      <c r="E152" s="319"/>
      <c r="F152" s="372" t="s">
        <v>4423</v>
      </c>
      <c r="G152" s="319"/>
      <c r="H152" s="371" t="s">
        <v>4483</v>
      </c>
      <c r="I152" s="371" t="s">
        <v>4425</v>
      </c>
      <c r="J152" s="371" t="s">
        <v>4474</v>
      </c>
      <c r="K152" s="367"/>
    </row>
    <row r="153" s="1" customFormat="1" ht="15" customHeight="1">
      <c r="B153" s="344"/>
      <c r="C153" s="371" t="s">
        <v>4371</v>
      </c>
      <c r="D153" s="319"/>
      <c r="E153" s="319"/>
      <c r="F153" s="372" t="s">
        <v>4423</v>
      </c>
      <c r="G153" s="319"/>
      <c r="H153" s="371" t="s">
        <v>4484</v>
      </c>
      <c r="I153" s="371" t="s">
        <v>4425</v>
      </c>
      <c r="J153" s="371" t="s">
        <v>4474</v>
      </c>
      <c r="K153" s="367"/>
    </row>
    <row r="154" s="1" customFormat="1" ht="15" customHeight="1">
      <c r="B154" s="344"/>
      <c r="C154" s="371" t="s">
        <v>4428</v>
      </c>
      <c r="D154" s="319"/>
      <c r="E154" s="319"/>
      <c r="F154" s="372" t="s">
        <v>4429</v>
      </c>
      <c r="G154" s="319"/>
      <c r="H154" s="371" t="s">
        <v>4463</v>
      </c>
      <c r="I154" s="371" t="s">
        <v>4425</v>
      </c>
      <c r="J154" s="371">
        <v>50</v>
      </c>
      <c r="K154" s="367"/>
    </row>
    <row r="155" s="1" customFormat="1" ht="15" customHeight="1">
      <c r="B155" s="344"/>
      <c r="C155" s="371" t="s">
        <v>4431</v>
      </c>
      <c r="D155" s="319"/>
      <c r="E155" s="319"/>
      <c r="F155" s="372" t="s">
        <v>4423</v>
      </c>
      <c r="G155" s="319"/>
      <c r="H155" s="371" t="s">
        <v>4463</v>
      </c>
      <c r="I155" s="371" t="s">
        <v>4433</v>
      </c>
      <c r="J155" s="371"/>
      <c r="K155" s="367"/>
    </row>
    <row r="156" s="1" customFormat="1" ht="15" customHeight="1">
      <c r="B156" s="344"/>
      <c r="C156" s="371" t="s">
        <v>4442</v>
      </c>
      <c r="D156" s="319"/>
      <c r="E156" s="319"/>
      <c r="F156" s="372" t="s">
        <v>4429</v>
      </c>
      <c r="G156" s="319"/>
      <c r="H156" s="371" t="s">
        <v>4463</v>
      </c>
      <c r="I156" s="371" t="s">
        <v>4425</v>
      </c>
      <c r="J156" s="371">
        <v>50</v>
      </c>
      <c r="K156" s="367"/>
    </row>
    <row r="157" s="1" customFormat="1" ht="15" customHeight="1">
      <c r="B157" s="344"/>
      <c r="C157" s="371" t="s">
        <v>4450</v>
      </c>
      <c r="D157" s="319"/>
      <c r="E157" s="319"/>
      <c r="F157" s="372" t="s">
        <v>4429</v>
      </c>
      <c r="G157" s="319"/>
      <c r="H157" s="371" t="s">
        <v>4463</v>
      </c>
      <c r="I157" s="371" t="s">
        <v>4425</v>
      </c>
      <c r="J157" s="371">
        <v>50</v>
      </c>
      <c r="K157" s="367"/>
    </row>
    <row r="158" s="1" customFormat="1" ht="15" customHeight="1">
      <c r="B158" s="344"/>
      <c r="C158" s="371" t="s">
        <v>4448</v>
      </c>
      <c r="D158" s="319"/>
      <c r="E158" s="319"/>
      <c r="F158" s="372" t="s">
        <v>4429</v>
      </c>
      <c r="G158" s="319"/>
      <c r="H158" s="371" t="s">
        <v>4463</v>
      </c>
      <c r="I158" s="371" t="s">
        <v>4425</v>
      </c>
      <c r="J158" s="371">
        <v>50</v>
      </c>
      <c r="K158" s="367"/>
    </row>
    <row r="159" s="1" customFormat="1" ht="15" customHeight="1">
      <c r="B159" s="344"/>
      <c r="C159" s="371" t="s">
        <v>116</v>
      </c>
      <c r="D159" s="319"/>
      <c r="E159" s="319"/>
      <c r="F159" s="372" t="s">
        <v>4423</v>
      </c>
      <c r="G159" s="319"/>
      <c r="H159" s="371" t="s">
        <v>4485</v>
      </c>
      <c r="I159" s="371" t="s">
        <v>4425</v>
      </c>
      <c r="J159" s="371" t="s">
        <v>4486</v>
      </c>
      <c r="K159" s="367"/>
    </row>
    <row r="160" s="1" customFormat="1" ht="15" customHeight="1">
      <c r="B160" s="344"/>
      <c r="C160" s="371" t="s">
        <v>4487</v>
      </c>
      <c r="D160" s="319"/>
      <c r="E160" s="319"/>
      <c r="F160" s="372" t="s">
        <v>4423</v>
      </c>
      <c r="G160" s="319"/>
      <c r="H160" s="371" t="s">
        <v>4488</v>
      </c>
      <c r="I160" s="371" t="s">
        <v>4458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4489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4417</v>
      </c>
      <c r="D166" s="334"/>
      <c r="E166" s="334"/>
      <c r="F166" s="334" t="s">
        <v>4418</v>
      </c>
      <c r="G166" s="376"/>
      <c r="H166" s="377" t="s">
        <v>56</v>
      </c>
      <c r="I166" s="377" t="s">
        <v>59</v>
      </c>
      <c r="J166" s="334" t="s">
        <v>4419</v>
      </c>
      <c r="K166" s="311"/>
    </row>
    <row r="167" s="1" customFormat="1" ht="17.25" customHeight="1">
      <c r="B167" s="312"/>
      <c r="C167" s="336" t="s">
        <v>4420</v>
      </c>
      <c r="D167" s="336"/>
      <c r="E167" s="336"/>
      <c r="F167" s="337" t="s">
        <v>4421</v>
      </c>
      <c r="G167" s="378"/>
      <c r="H167" s="379"/>
      <c r="I167" s="379"/>
      <c r="J167" s="336" t="s">
        <v>4422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4426</v>
      </c>
      <c r="D169" s="319"/>
      <c r="E169" s="319"/>
      <c r="F169" s="342" t="s">
        <v>4423</v>
      </c>
      <c r="G169" s="319"/>
      <c r="H169" s="319" t="s">
        <v>4463</v>
      </c>
      <c r="I169" s="319" t="s">
        <v>4425</v>
      </c>
      <c r="J169" s="319">
        <v>120</v>
      </c>
      <c r="K169" s="367"/>
    </row>
    <row r="170" s="1" customFormat="1" ht="15" customHeight="1">
      <c r="B170" s="344"/>
      <c r="C170" s="319" t="s">
        <v>4472</v>
      </c>
      <c r="D170" s="319"/>
      <c r="E170" s="319"/>
      <c r="F170" s="342" t="s">
        <v>4423</v>
      </c>
      <c r="G170" s="319"/>
      <c r="H170" s="319" t="s">
        <v>4473</v>
      </c>
      <c r="I170" s="319" t="s">
        <v>4425</v>
      </c>
      <c r="J170" s="319" t="s">
        <v>4474</v>
      </c>
      <c r="K170" s="367"/>
    </row>
    <row r="171" s="1" customFormat="1" ht="15" customHeight="1">
      <c r="B171" s="344"/>
      <c r="C171" s="319" t="s">
        <v>4371</v>
      </c>
      <c r="D171" s="319"/>
      <c r="E171" s="319"/>
      <c r="F171" s="342" t="s">
        <v>4423</v>
      </c>
      <c r="G171" s="319"/>
      <c r="H171" s="319" t="s">
        <v>4490</v>
      </c>
      <c r="I171" s="319" t="s">
        <v>4425</v>
      </c>
      <c r="J171" s="319" t="s">
        <v>4474</v>
      </c>
      <c r="K171" s="367"/>
    </row>
    <row r="172" s="1" customFormat="1" ht="15" customHeight="1">
      <c r="B172" s="344"/>
      <c r="C172" s="319" t="s">
        <v>4428</v>
      </c>
      <c r="D172" s="319"/>
      <c r="E172" s="319"/>
      <c r="F172" s="342" t="s">
        <v>4429</v>
      </c>
      <c r="G172" s="319"/>
      <c r="H172" s="319" t="s">
        <v>4490</v>
      </c>
      <c r="I172" s="319" t="s">
        <v>4425</v>
      </c>
      <c r="J172" s="319">
        <v>50</v>
      </c>
      <c r="K172" s="367"/>
    </row>
    <row r="173" s="1" customFormat="1" ht="15" customHeight="1">
      <c r="B173" s="344"/>
      <c r="C173" s="319" t="s">
        <v>4431</v>
      </c>
      <c r="D173" s="319"/>
      <c r="E173" s="319"/>
      <c r="F173" s="342" t="s">
        <v>4423</v>
      </c>
      <c r="G173" s="319"/>
      <c r="H173" s="319" t="s">
        <v>4490</v>
      </c>
      <c r="I173" s="319" t="s">
        <v>4433</v>
      </c>
      <c r="J173" s="319"/>
      <c r="K173" s="367"/>
    </row>
    <row r="174" s="1" customFormat="1" ht="15" customHeight="1">
      <c r="B174" s="344"/>
      <c r="C174" s="319" t="s">
        <v>4442</v>
      </c>
      <c r="D174" s="319"/>
      <c r="E174" s="319"/>
      <c r="F174" s="342" t="s">
        <v>4429</v>
      </c>
      <c r="G174" s="319"/>
      <c r="H174" s="319" t="s">
        <v>4490</v>
      </c>
      <c r="I174" s="319" t="s">
        <v>4425</v>
      </c>
      <c r="J174" s="319">
        <v>50</v>
      </c>
      <c r="K174" s="367"/>
    </row>
    <row r="175" s="1" customFormat="1" ht="15" customHeight="1">
      <c r="B175" s="344"/>
      <c r="C175" s="319" t="s">
        <v>4450</v>
      </c>
      <c r="D175" s="319"/>
      <c r="E175" s="319"/>
      <c r="F175" s="342" t="s">
        <v>4429</v>
      </c>
      <c r="G175" s="319"/>
      <c r="H175" s="319" t="s">
        <v>4490</v>
      </c>
      <c r="I175" s="319" t="s">
        <v>4425</v>
      </c>
      <c r="J175" s="319">
        <v>50</v>
      </c>
      <c r="K175" s="367"/>
    </row>
    <row r="176" s="1" customFormat="1" ht="15" customHeight="1">
      <c r="B176" s="344"/>
      <c r="C176" s="319" t="s">
        <v>4448</v>
      </c>
      <c r="D176" s="319"/>
      <c r="E176" s="319"/>
      <c r="F176" s="342" t="s">
        <v>4429</v>
      </c>
      <c r="G176" s="319"/>
      <c r="H176" s="319" t="s">
        <v>4490</v>
      </c>
      <c r="I176" s="319" t="s">
        <v>4425</v>
      </c>
      <c r="J176" s="319">
        <v>50</v>
      </c>
      <c r="K176" s="367"/>
    </row>
    <row r="177" s="1" customFormat="1" ht="15" customHeight="1">
      <c r="B177" s="344"/>
      <c r="C177" s="319" t="s">
        <v>144</v>
      </c>
      <c r="D177" s="319"/>
      <c r="E177" s="319"/>
      <c r="F177" s="342" t="s">
        <v>4423</v>
      </c>
      <c r="G177" s="319"/>
      <c r="H177" s="319" t="s">
        <v>4491</v>
      </c>
      <c r="I177" s="319" t="s">
        <v>4492</v>
      </c>
      <c r="J177" s="319"/>
      <c r="K177" s="367"/>
    </row>
    <row r="178" s="1" customFormat="1" ht="15" customHeight="1">
      <c r="B178" s="344"/>
      <c r="C178" s="319" t="s">
        <v>59</v>
      </c>
      <c r="D178" s="319"/>
      <c r="E178" s="319"/>
      <c r="F178" s="342" t="s">
        <v>4423</v>
      </c>
      <c r="G178" s="319"/>
      <c r="H178" s="319" t="s">
        <v>4493</v>
      </c>
      <c r="I178" s="319" t="s">
        <v>4494</v>
      </c>
      <c r="J178" s="319">
        <v>1</v>
      </c>
      <c r="K178" s="367"/>
    </row>
    <row r="179" s="1" customFormat="1" ht="15" customHeight="1">
      <c r="B179" s="344"/>
      <c r="C179" s="319" t="s">
        <v>55</v>
      </c>
      <c r="D179" s="319"/>
      <c r="E179" s="319"/>
      <c r="F179" s="342" t="s">
        <v>4423</v>
      </c>
      <c r="G179" s="319"/>
      <c r="H179" s="319" t="s">
        <v>4495</v>
      </c>
      <c r="I179" s="319" t="s">
        <v>4425</v>
      </c>
      <c r="J179" s="319">
        <v>20</v>
      </c>
      <c r="K179" s="367"/>
    </row>
    <row r="180" s="1" customFormat="1" ht="15" customHeight="1">
      <c r="B180" s="344"/>
      <c r="C180" s="319" t="s">
        <v>56</v>
      </c>
      <c r="D180" s="319"/>
      <c r="E180" s="319"/>
      <c r="F180" s="342" t="s">
        <v>4423</v>
      </c>
      <c r="G180" s="319"/>
      <c r="H180" s="319" t="s">
        <v>4496</v>
      </c>
      <c r="I180" s="319" t="s">
        <v>4425</v>
      </c>
      <c r="J180" s="319">
        <v>255</v>
      </c>
      <c r="K180" s="367"/>
    </row>
    <row r="181" s="1" customFormat="1" ht="15" customHeight="1">
      <c r="B181" s="344"/>
      <c r="C181" s="319" t="s">
        <v>145</v>
      </c>
      <c r="D181" s="319"/>
      <c r="E181" s="319"/>
      <c r="F181" s="342" t="s">
        <v>4423</v>
      </c>
      <c r="G181" s="319"/>
      <c r="H181" s="319" t="s">
        <v>4387</v>
      </c>
      <c r="I181" s="319" t="s">
        <v>4425</v>
      </c>
      <c r="J181" s="319">
        <v>10</v>
      </c>
      <c r="K181" s="367"/>
    </row>
    <row r="182" s="1" customFormat="1" ht="15" customHeight="1">
      <c r="B182" s="344"/>
      <c r="C182" s="319" t="s">
        <v>146</v>
      </c>
      <c r="D182" s="319"/>
      <c r="E182" s="319"/>
      <c r="F182" s="342" t="s">
        <v>4423</v>
      </c>
      <c r="G182" s="319"/>
      <c r="H182" s="319" t="s">
        <v>4497</v>
      </c>
      <c r="I182" s="319" t="s">
        <v>4458</v>
      </c>
      <c r="J182" s="319"/>
      <c r="K182" s="367"/>
    </row>
    <row r="183" s="1" customFormat="1" ht="15" customHeight="1">
      <c r="B183" s="344"/>
      <c r="C183" s="319" t="s">
        <v>4498</v>
      </c>
      <c r="D183" s="319"/>
      <c r="E183" s="319"/>
      <c r="F183" s="342" t="s">
        <v>4423</v>
      </c>
      <c r="G183" s="319"/>
      <c r="H183" s="319" t="s">
        <v>4499</v>
      </c>
      <c r="I183" s="319" t="s">
        <v>4458</v>
      </c>
      <c r="J183" s="319"/>
      <c r="K183" s="367"/>
    </row>
    <row r="184" s="1" customFormat="1" ht="15" customHeight="1">
      <c r="B184" s="344"/>
      <c r="C184" s="319" t="s">
        <v>4487</v>
      </c>
      <c r="D184" s="319"/>
      <c r="E184" s="319"/>
      <c r="F184" s="342" t="s">
        <v>4423</v>
      </c>
      <c r="G184" s="319"/>
      <c r="H184" s="319" t="s">
        <v>4500</v>
      </c>
      <c r="I184" s="319" t="s">
        <v>4458</v>
      </c>
      <c r="J184" s="319"/>
      <c r="K184" s="367"/>
    </row>
    <row r="185" s="1" customFormat="1" ht="15" customHeight="1">
      <c r="B185" s="344"/>
      <c r="C185" s="319" t="s">
        <v>148</v>
      </c>
      <c r="D185" s="319"/>
      <c r="E185" s="319"/>
      <c r="F185" s="342" t="s">
        <v>4429</v>
      </c>
      <c r="G185" s="319"/>
      <c r="H185" s="319" t="s">
        <v>4501</v>
      </c>
      <c r="I185" s="319" t="s">
        <v>4425</v>
      </c>
      <c r="J185" s="319">
        <v>50</v>
      </c>
      <c r="K185" s="367"/>
    </row>
    <row r="186" s="1" customFormat="1" ht="15" customHeight="1">
      <c r="B186" s="344"/>
      <c r="C186" s="319" t="s">
        <v>4502</v>
      </c>
      <c r="D186" s="319"/>
      <c r="E186" s="319"/>
      <c r="F186" s="342" t="s">
        <v>4429</v>
      </c>
      <c r="G186" s="319"/>
      <c r="H186" s="319" t="s">
        <v>4503</v>
      </c>
      <c r="I186" s="319" t="s">
        <v>4504</v>
      </c>
      <c r="J186" s="319"/>
      <c r="K186" s="367"/>
    </row>
    <row r="187" s="1" customFormat="1" ht="15" customHeight="1">
      <c r="B187" s="344"/>
      <c r="C187" s="319" t="s">
        <v>4505</v>
      </c>
      <c r="D187" s="319"/>
      <c r="E187" s="319"/>
      <c r="F187" s="342" t="s">
        <v>4429</v>
      </c>
      <c r="G187" s="319"/>
      <c r="H187" s="319" t="s">
        <v>4506</v>
      </c>
      <c r="I187" s="319" t="s">
        <v>4504</v>
      </c>
      <c r="J187" s="319"/>
      <c r="K187" s="367"/>
    </row>
    <row r="188" s="1" customFormat="1" ht="15" customHeight="1">
      <c r="B188" s="344"/>
      <c r="C188" s="319" t="s">
        <v>4507</v>
      </c>
      <c r="D188" s="319"/>
      <c r="E188" s="319"/>
      <c r="F188" s="342" t="s">
        <v>4429</v>
      </c>
      <c r="G188" s="319"/>
      <c r="H188" s="319" t="s">
        <v>4508</v>
      </c>
      <c r="I188" s="319" t="s">
        <v>4504</v>
      </c>
      <c r="J188" s="319"/>
      <c r="K188" s="367"/>
    </row>
    <row r="189" s="1" customFormat="1" ht="15" customHeight="1">
      <c r="B189" s="344"/>
      <c r="C189" s="380" t="s">
        <v>4509</v>
      </c>
      <c r="D189" s="319"/>
      <c r="E189" s="319"/>
      <c r="F189" s="342" t="s">
        <v>4429</v>
      </c>
      <c r="G189" s="319"/>
      <c r="H189" s="319" t="s">
        <v>4510</v>
      </c>
      <c r="I189" s="319" t="s">
        <v>4511</v>
      </c>
      <c r="J189" s="381" t="s">
        <v>4512</v>
      </c>
      <c r="K189" s="367"/>
    </row>
    <row r="190" s="18" customFormat="1" ht="15" customHeight="1">
      <c r="B190" s="382"/>
      <c r="C190" s="383" t="s">
        <v>4513</v>
      </c>
      <c r="D190" s="384"/>
      <c r="E190" s="384"/>
      <c r="F190" s="385" t="s">
        <v>4429</v>
      </c>
      <c r="G190" s="384"/>
      <c r="H190" s="384" t="s">
        <v>4514</v>
      </c>
      <c r="I190" s="384" t="s">
        <v>4511</v>
      </c>
      <c r="J190" s="386" t="s">
        <v>4512</v>
      </c>
      <c r="K190" s="387"/>
    </row>
    <row r="191" s="1" customFormat="1" ht="15" customHeight="1">
      <c r="B191" s="344"/>
      <c r="C191" s="380" t="s">
        <v>44</v>
      </c>
      <c r="D191" s="319"/>
      <c r="E191" s="319"/>
      <c r="F191" s="342" t="s">
        <v>4423</v>
      </c>
      <c r="G191" s="319"/>
      <c r="H191" s="316" t="s">
        <v>4515</v>
      </c>
      <c r="I191" s="319" t="s">
        <v>4516</v>
      </c>
      <c r="J191" s="319"/>
      <c r="K191" s="367"/>
    </row>
    <row r="192" s="1" customFormat="1" ht="15" customHeight="1">
      <c r="B192" s="344"/>
      <c r="C192" s="380" t="s">
        <v>4517</v>
      </c>
      <c r="D192" s="319"/>
      <c r="E192" s="319"/>
      <c r="F192" s="342" t="s">
        <v>4423</v>
      </c>
      <c r="G192" s="319"/>
      <c r="H192" s="319" t="s">
        <v>4518</v>
      </c>
      <c r="I192" s="319" t="s">
        <v>4458</v>
      </c>
      <c r="J192" s="319"/>
      <c r="K192" s="367"/>
    </row>
    <row r="193" s="1" customFormat="1" ht="15" customHeight="1">
      <c r="B193" s="344"/>
      <c r="C193" s="380" t="s">
        <v>4519</v>
      </c>
      <c r="D193" s="319"/>
      <c r="E193" s="319"/>
      <c r="F193" s="342" t="s">
        <v>4423</v>
      </c>
      <c r="G193" s="319"/>
      <c r="H193" s="319" t="s">
        <v>4520</v>
      </c>
      <c r="I193" s="319" t="s">
        <v>4458</v>
      </c>
      <c r="J193" s="319"/>
      <c r="K193" s="367"/>
    </row>
    <row r="194" s="1" customFormat="1" ht="15" customHeight="1">
      <c r="B194" s="344"/>
      <c r="C194" s="380" t="s">
        <v>4521</v>
      </c>
      <c r="D194" s="319"/>
      <c r="E194" s="319"/>
      <c r="F194" s="342" t="s">
        <v>4429</v>
      </c>
      <c r="G194" s="319"/>
      <c r="H194" s="319" t="s">
        <v>4522</v>
      </c>
      <c r="I194" s="319" t="s">
        <v>4458</v>
      </c>
      <c r="J194" s="319"/>
      <c r="K194" s="367"/>
    </row>
    <row r="195" s="1" customFormat="1" ht="15" customHeight="1">
      <c r="B195" s="373"/>
      <c r="C195" s="388"/>
      <c r="D195" s="353"/>
      <c r="E195" s="353"/>
      <c r="F195" s="353"/>
      <c r="G195" s="353"/>
      <c r="H195" s="353"/>
      <c r="I195" s="353"/>
      <c r="J195" s="353"/>
      <c r="K195" s="374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55"/>
      <c r="C197" s="365"/>
      <c r="D197" s="365"/>
      <c r="E197" s="365"/>
      <c r="F197" s="375"/>
      <c r="G197" s="365"/>
      <c r="H197" s="365"/>
      <c r="I197" s="365"/>
      <c r="J197" s="365"/>
      <c r="K197" s="355"/>
    </row>
    <row r="198" s="1" customFormat="1" ht="18.75" customHeight="1">
      <c r="B198" s="327"/>
      <c r="C198" s="327"/>
      <c r="D198" s="327"/>
      <c r="E198" s="327"/>
      <c r="F198" s="327"/>
      <c r="G198" s="327"/>
      <c r="H198" s="327"/>
      <c r="I198" s="327"/>
      <c r="J198" s="327"/>
      <c r="K198" s="327"/>
    </row>
    <row r="199" s="1" customFormat="1" ht="13.5">
      <c r="B199" s="306"/>
      <c r="C199" s="307"/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1">
      <c r="B200" s="309"/>
      <c r="C200" s="310" t="s">
        <v>4523</v>
      </c>
      <c r="D200" s="310"/>
      <c r="E200" s="310"/>
      <c r="F200" s="310"/>
      <c r="G200" s="310"/>
      <c r="H200" s="310"/>
      <c r="I200" s="310"/>
      <c r="J200" s="310"/>
      <c r="K200" s="311"/>
    </row>
    <row r="201" s="1" customFormat="1" ht="25.5" customHeight="1">
      <c r="B201" s="309"/>
      <c r="C201" s="389" t="s">
        <v>4524</v>
      </c>
      <c r="D201" s="389"/>
      <c r="E201" s="389"/>
      <c r="F201" s="389" t="s">
        <v>4525</v>
      </c>
      <c r="G201" s="390"/>
      <c r="H201" s="389" t="s">
        <v>4526</v>
      </c>
      <c r="I201" s="389"/>
      <c r="J201" s="389"/>
      <c r="K201" s="311"/>
    </row>
    <row r="202" s="1" customFormat="1" ht="5.25" customHeight="1">
      <c r="B202" s="344"/>
      <c r="C202" s="339"/>
      <c r="D202" s="339"/>
      <c r="E202" s="339"/>
      <c r="F202" s="339"/>
      <c r="G202" s="365"/>
      <c r="H202" s="339"/>
      <c r="I202" s="339"/>
      <c r="J202" s="339"/>
      <c r="K202" s="367"/>
    </row>
    <row r="203" s="1" customFormat="1" ht="15" customHeight="1">
      <c r="B203" s="344"/>
      <c r="C203" s="319" t="s">
        <v>4516</v>
      </c>
      <c r="D203" s="319"/>
      <c r="E203" s="319"/>
      <c r="F203" s="342" t="s">
        <v>45</v>
      </c>
      <c r="G203" s="319"/>
      <c r="H203" s="319" t="s">
        <v>4527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46</v>
      </c>
      <c r="G204" s="319"/>
      <c r="H204" s="319" t="s">
        <v>4528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49</v>
      </c>
      <c r="G205" s="319"/>
      <c r="H205" s="319" t="s">
        <v>4529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47</v>
      </c>
      <c r="G206" s="319"/>
      <c r="H206" s="319" t="s">
        <v>4530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 t="s">
        <v>48</v>
      </c>
      <c r="G207" s="319"/>
      <c r="H207" s="319" t="s">
        <v>4531</v>
      </c>
      <c r="I207" s="319"/>
      <c r="J207" s="319"/>
      <c r="K207" s="367"/>
    </row>
    <row r="208" s="1" customFormat="1" ht="15" customHeight="1">
      <c r="B208" s="344"/>
      <c r="C208" s="319"/>
      <c r="D208" s="319"/>
      <c r="E208" s="319"/>
      <c r="F208" s="342"/>
      <c r="G208" s="319"/>
      <c r="H208" s="319"/>
      <c r="I208" s="319"/>
      <c r="J208" s="319"/>
      <c r="K208" s="367"/>
    </row>
    <row r="209" s="1" customFormat="1" ht="15" customHeight="1">
      <c r="B209" s="344"/>
      <c r="C209" s="319" t="s">
        <v>4470</v>
      </c>
      <c r="D209" s="319"/>
      <c r="E209" s="319"/>
      <c r="F209" s="342" t="s">
        <v>81</v>
      </c>
      <c r="G209" s="319"/>
      <c r="H209" s="319" t="s">
        <v>4532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4368</v>
      </c>
      <c r="G210" s="319"/>
      <c r="H210" s="319" t="s">
        <v>4369</v>
      </c>
      <c r="I210" s="319"/>
      <c r="J210" s="319"/>
      <c r="K210" s="367"/>
    </row>
    <row r="211" s="1" customFormat="1" ht="15" customHeight="1">
      <c r="B211" s="344"/>
      <c r="C211" s="319"/>
      <c r="D211" s="319"/>
      <c r="E211" s="319"/>
      <c r="F211" s="342" t="s">
        <v>4366</v>
      </c>
      <c r="G211" s="319"/>
      <c r="H211" s="319" t="s">
        <v>4533</v>
      </c>
      <c r="I211" s="319"/>
      <c r="J211" s="319"/>
      <c r="K211" s="367"/>
    </row>
    <row r="212" s="1" customFormat="1" ht="15" customHeight="1">
      <c r="B212" s="391"/>
      <c r="C212" s="319"/>
      <c r="D212" s="319"/>
      <c r="E212" s="319"/>
      <c r="F212" s="342" t="s">
        <v>100</v>
      </c>
      <c r="G212" s="380"/>
      <c r="H212" s="371" t="s">
        <v>4370</v>
      </c>
      <c r="I212" s="371"/>
      <c r="J212" s="371"/>
      <c r="K212" s="392"/>
    </row>
    <row r="213" s="1" customFormat="1" ht="15" customHeight="1">
      <c r="B213" s="391"/>
      <c r="C213" s="319"/>
      <c r="D213" s="319"/>
      <c r="E213" s="319"/>
      <c r="F213" s="342" t="s">
        <v>3544</v>
      </c>
      <c r="G213" s="380"/>
      <c r="H213" s="371" t="s">
        <v>4339</v>
      </c>
      <c r="I213" s="371"/>
      <c r="J213" s="371"/>
      <c r="K213" s="392"/>
    </row>
    <row r="214" s="1" customFormat="1" ht="15" customHeight="1">
      <c r="B214" s="391"/>
      <c r="C214" s="319"/>
      <c r="D214" s="319"/>
      <c r="E214" s="319"/>
      <c r="F214" s="342"/>
      <c r="G214" s="380"/>
      <c r="H214" s="371"/>
      <c r="I214" s="371"/>
      <c r="J214" s="371"/>
      <c r="K214" s="392"/>
    </row>
    <row r="215" s="1" customFormat="1" ht="15" customHeight="1">
      <c r="B215" s="391"/>
      <c r="C215" s="319" t="s">
        <v>4494</v>
      </c>
      <c r="D215" s="319"/>
      <c r="E215" s="319"/>
      <c r="F215" s="342">
        <v>1</v>
      </c>
      <c r="G215" s="380"/>
      <c r="H215" s="371" t="s">
        <v>4534</v>
      </c>
      <c r="I215" s="371"/>
      <c r="J215" s="371"/>
      <c r="K215" s="392"/>
    </row>
    <row r="216" s="1" customFormat="1" ht="15" customHeight="1">
      <c r="B216" s="391"/>
      <c r="C216" s="319"/>
      <c r="D216" s="319"/>
      <c r="E216" s="319"/>
      <c r="F216" s="342">
        <v>2</v>
      </c>
      <c r="G216" s="380"/>
      <c r="H216" s="371" t="s">
        <v>4535</v>
      </c>
      <c r="I216" s="371"/>
      <c r="J216" s="371"/>
      <c r="K216" s="392"/>
    </row>
    <row r="217" s="1" customFormat="1" ht="15" customHeight="1">
      <c r="B217" s="391"/>
      <c r="C217" s="319"/>
      <c r="D217" s="319"/>
      <c r="E217" s="319"/>
      <c r="F217" s="342">
        <v>3</v>
      </c>
      <c r="G217" s="380"/>
      <c r="H217" s="371" t="s">
        <v>4536</v>
      </c>
      <c r="I217" s="371"/>
      <c r="J217" s="371"/>
      <c r="K217" s="392"/>
    </row>
    <row r="218" s="1" customFormat="1" ht="15" customHeight="1">
      <c r="B218" s="391"/>
      <c r="C218" s="319"/>
      <c r="D218" s="319"/>
      <c r="E218" s="319"/>
      <c r="F218" s="342">
        <v>4</v>
      </c>
      <c r="G218" s="380"/>
      <c r="H218" s="371" t="s">
        <v>4537</v>
      </c>
      <c r="I218" s="371"/>
      <c r="J218" s="371"/>
      <c r="K218" s="392"/>
    </row>
    <row r="219" s="1" customFormat="1" ht="12.75" customHeight="1">
      <c r="B219" s="393"/>
      <c r="C219" s="394"/>
      <c r="D219" s="394"/>
      <c r="E219" s="394"/>
      <c r="F219" s="394"/>
      <c r="G219" s="394"/>
      <c r="H219" s="394"/>
      <c r="I219" s="394"/>
      <c r="J219" s="394"/>
      <c r="K219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2024-03-13T20:40:43Z</dcterms:created>
  <dcterms:modified xsi:type="dcterms:W3CDTF">2024-03-13T20:41:11Z</dcterms:modified>
</cp:coreProperties>
</file>