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Králův Dvůr/podklady pro zakazku/III-10134 Chýňava/"/>
    </mc:Choice>
  </mc:AlternateContent>
  <xr:revisionPtr revIDLastSave="0" documentId="14_{B904C520-E791-4EFE-BE8C-DAAEB0A586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5" i="2"/>
  <c r="G17" i="2"/>
  <c r="G18" i="2" l="1"/>
  <c r="G15" i="2"/>
  <c r="G24" i="2" l="1"/>
  <c r="G26" i="2" l="1"/>
  <c r="G10" i="2"/>
  <c r="G12" i="2" l="1"/>
  <c r="G11" i="2"/>
  <c r="G9" i="2"/>
  <c r="G27" i="2"/>
  <c r="G22" i="2"/>
  <c r="G21" i="2"/>
  <c r="G20" i="2"/>
  <c r="G19" i="2"/>
  <c r="G16" i="2"/>
  <c r="G14" i="2"/>
  <c r="G13" i="2"/>
  <c r="I22" i="1" l="1"/>
  <c r="G28" i="2" l="1"/>
  <c r="G29" i="2" s="1"/>
  <c r="G30" i="2" s="1"/>
  <c r="C14" i="1" l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<sst xmlns="http://schemas.openxmlformats.org/spreadsheetml/2006/main" count="150" uniqueCount="99">
  <si>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</si>
  <si>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</si>
  <si>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</si>
  <si>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</si>
  <si>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</si>
  <si>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</si>
  <si>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</si>
  <si>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</si>
  <si>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</si>
  <si>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</si>
  <si>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</si>
  <si>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</si>
  <si>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</si>
  <si>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</si>
  <si>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</si>
  <si>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</si>
  <si>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</si>
  <si>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</si>
  <si>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</si>
  <si>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</si>
  <si>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</si>
  <si>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</si>
  <si>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</si>
  <si>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</si>
  <si>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</si>
  <si>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</si>
  <si>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</si>
  <si>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</si>
  <si>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</si>
  <si>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</si>
  <si>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</si>
  <si>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</si>
  <si>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</si>
  <si>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</si>
  <si>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</si>
  <si>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</si>
  <si>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</si>
  <si>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</si>
  <si>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</si>
  <si>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</si>
  <si>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</si>
  <si>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</si>
  <si>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</si>
  <si>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</si>
  <si>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</si>
  <si>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</si>
  <si>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</si>
  <si>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</si>
  <si>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</si>
  <si>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</si>
  <si>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</si>
  <si>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</si>
  <si>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</si>
  <si>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</si>
  <si>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</si>
  <si>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</si>
  <si>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</si>
  <si>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</si>
  <si>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</si>
  <si>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</si>
  <si>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</si>
  <si>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</si>
  <si>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</si>
  <si>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</si>
  <si>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</si>
  <si>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</si>
  <si>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</si>
  <si>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</si>
  <si>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</si>
  <si>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</si>
  <si>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</si>
  <si>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</si>
  <si>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</si>
  <si>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</si>
  <si>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</si>
  <si>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</si>
  <si>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součet</t>
  </si>
  <si>
    <t xml:space="preserve">574A44  </t>
  </si>
  <si>
    <t>ASFALTOVÝ BETON PRO OBRUSNÉ VRSTVY ACO 11+,  tl. 50 mm</t>
  </si>
  <si>
    <t xml:space="preserve">VODOR DOPRAV ZNAČ PLASTEM STRUKTURÁLNÍ NEHLUČNÉ - DOD A POKLÁDKA - vodící proužek 12,5;  </t>
  </si>
  <si>
    <t>ks</t>
  </si>
  <si>
    <t>014102.R</t>
  </si>
  <si>
    <t xml:space="preserve">VDZ - 12,5 ,   BARVOU, ZÁKLADNÍ </t>
  </si>
  <si>
    <t>VÝŠKOVÁ ÚPRAVA POKLOPŮ, VPUSTÍ</t>
  </si>
  <si>
    <t>574E66</t>
  </si>
  <si>
    <t>ASFALTOVÝ BETON PRO PODKLADNÍ VRSTVY ACP 16+,  tl. 70mm</t>
  </si>
  <si>
    <t>VOZOVKOVÉ VRSTVY ZE ŠTĚRKODRTI ŠDA , tl. 200mm</t>
  </si>
  <si>
    <t>VOZOVKOVÉ VRSTVY Z MECHANICKY ZPEVNĚNÉHO KAMENIVA TL. DO 150MM</t>
  </si>
  <si>
    <t xml:space="preserve">574A04    </t>
  </si>
  <si>
    <t xml:space="preserve">ASFALTOVÝ BETON PRO OBRUSNÉ VRSTVY ACO 11+ - lokální vyrovnávka, objem stanoven odborným odhadem </t>
  </si>
  <si>
    <t>OSTATNÍ POŽADAVKY - DIO, GEODETICKÉ ZAMĚŘENÍ SKUTEČNÉHO PROVEDENÍ před a po dokončení včetně zaměření zesílení konstrukce , ZJIŠTENÍ A VYTYČENÍ INŽ. SÍTÍ</t>
  </si>
  <si>
    <t xml:space="preserve">Název akce : III/10134 Chýňava </t>
  </si>
  <si>
    <t xml:space="preserve">staničení silnice III/10134  v km 10,77 - 11,46, délka úseku 0,694km </t>
  </si>
  <si>
    <t xml:space="preserve">III/10134 Chýňava </t>
  </si>
  <si>
    <t xml:space="preserve">III/10134  v km 10,77 - 11,46, délka úseku 0,694km </t>
  </si>
  <si>
    <t>ODKOP PRO SPOD STAVBU SILNIC A ŽELEZNIC TŘ. I, ODVOZ DO 20KM,  vzdálenost uvedena orientačně, vč. odvozu na skládku, odstranění stávající zeminy (případně konstrukce podkladních vrstev) v tl. 320 mm</t>
  </si>
  <si>
    <t xml:space="preserve">FRÉZOVÁNÍ ZPEVNĚNÝCH PLOCH ASFALTOVÝCH,  ODVOZ DO 20KM v tl. 50mm + sanace v prům. tl. 100mm - položka obsahuje odbourání hran frézované plochy v místě napojení -  malé množství bouraného materiálu bude zahrnuto v ceně položky 014102.R </t>
  </si>
  <si>
    <t>ULOŽENÍ ODPADU ZE STAVBY NA SKLÁDKU s oprávněním k opětovnému využití - recyklační středisko - zemina s kamenivem  kód  17 05 04- 399t, asfalt. směsi kod 17 03 02 - 0,2t</t>
  </si>
  <si>
    <t>ZPEVNĚNÍ KRAJNIC Z RECYKLÁTU DO TL. 100MM  (R-materiál frakce 0-22)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</si>
</sst>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11" fontId="12" fillId="3" borderId="22" xfId="0" applyNumberFormat="1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vertical="top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3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top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I24" sqref="I24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18" t="s">
        <v>0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95" t="s">
        <v>1</v>
      </c>
      <c r="B2" s="96"/>
      <c r="C2" s="98" t="s">
        <v>93</v>
      </c>
      <c r="D2" s="99"/>
      <c r="E2" s="103" t="s">
        <v>2</v>
      </c>
      <c r="F2" s="104" t="s">
        <v>3</v>
      </c>
      <c r="G2" s="96"/>
      <c r="H2" s="103" t="s">
        <v>4</v>
      </c>
      <c r="I2" s="119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97"/>
      <c r="B3" s="89"/>
      <c r="C3" s="100"/>
      <c r="D3" s="101"/>
      <c r="E3" s="89"/>
      <c r="F3" s="89"/>
      <c r="G3" s="89"/>
      <c r="H3" s="89"/>
      <c r="I3" s="12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7" t="s">
        <v>5</v>
      </c>
      <c r="B4" s="89"/>
      <c r="C4" s="102" t="s">
        <v>74</v>
      </c>
      <c r="D4" s="89"/>
      <c r="E4" s="105" t="s">
        <v>7</v>
      </c>
      <c r="F4" s="105"/>
      <c r="G4" s="89"/>
      <c r="H4" s="105" t="s">
        <v>4</v>
      </c>
      <c r="I4" s="123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7"/>
      <c r="B5" s="89"/>
      <c r="C5" s="89"/>
      <c r="D5" s="89"/>
      <c r="E5" s="89"/>
      <c r="F5" s="89"/>
      <c r="G5" s="89"/>
      <c r="H5" s="89"/>
      <c r="I5" s="124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17" t="s">
        <v>13</v>
      </c>
      <c r="B6" s="89"/>
      <c r="C6" s="125" t="s">
        <v>94</v>
      </c>
      <c r="D6" s="126"/>
      <c r="E6" s="105" t="s">
        <v>18</v>
      </c>
      <c r="F6" s="127"/>
      <c r="G6" s="126"/>
      <c r="H6" s="105" t="s">
        <v>4</v>
      </c>
      <c r="I6" s="123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97"/>
      <c r="B7" s="89"/>
      <c r="C7" s="100"/>
      <c r="D7" s="101"/>
      <c r="E7" s="89"/>
      <c r="F7" s="100"/>
      <c r="G7" s="101"/>
      <c r="H7" s="89"/>
      <c r="I7" s="124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17" t="s">
        <v>20</v>
      </c>
      <c r="B8" s="89"/>
      <c r="C8" s="105"/>
      <c r="D8" s="89"/>
      <c r="E8" s="105" t="s">
        <v>21</v>
      </c>
      <c r="F8" s="105"/>
      <c r="G8" s="89"/>
      <c r="H8" s="105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7"/>
      <c r="B9" s="89"/>
      <c r="C9" s="89"/>
      <c r="D9" s="89"/>
      <c r="E9" s="89"/>
      <c r="F9" s="89"/>
      <c r="G9" s="89"/>
      <c r="H9" s="89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17" t="s">
        <v>23</v>
      </c>
      <c r="B10" s="89"/>
      <c r="C10" s="105" t="s">
        <v>8</v>
      </c>
      <c r="D10" s="89"/>
      <c r="E10" s="105" t="s">
        <v>24</v>
      </c>
      <c r="F10" s="105"/>
      <c r="G10" s="89"/>
      <c r="H10" s="105" t="s">
        <v>25</v>
      </c>
      <c r="I10" s="115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21"/>
      <c r="B11" s="114"/>
      <c r="C11" s="114"/>
      <c r="D11" s="114"/>
      <c r="E11" s="114"/>
      <c r="F11" s="114"/>
      <c r="G11" s="114"/>
      <c r="H11" s="114"/>
      <c r="I11" s="116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12" t="s">
        <v>26</v>
      </c>
      <c r="B12" s="89"/>
      <c r="C12" s="89"/>
      <c r="D12" s="89"/>
      <c r="E12" s="89"/>
      <c r="F12" s="89"/>
      <c r="G12" s="89"/>
      <c r="H12" s="89"/>
      <c r="I12" s="89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22" t="s">
        <v>28</v>
      </c>
      <c r="C13" s="107"/>
      <c r="D13" s="15" t="s">
        <v>30</v>
      </c>
      <c r="E13" s="122" t="s">
        <v>31</v>
      </c>
      <c r="F13" s="107"/>
      <c r="G13" s="15" t="s">
        <v>32</v>
      </c>
      <c r="H13" s="122" t="s">
        <v>33</v>
      </c>
      <c r="I13" s="10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rozpočet!G28</f>
        <v>0</v>
      </c>
      <c r="D14" s="113" t="s">
        <v>37</v>
      </c>
      <c r="E14" s="107"/>
      <c r="F14" s="20">
        <v>0</v>
      </c>
      <c r="G14" s="113" t="s">
        <v>39</v>
      </c>
      <c r="H14" s="107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13" t="s">
        <v>42</v>
      </c>
      <c r="E15" s="107"/>
      <c r="F15" s="20">
        <v>0</v>
      </c>
      <c r="G15" s="113" t="s">
        <v>43</v>
      </c>
      <c r="H15" s="107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13" t="s">
        <v>45</v>
      </c>
      <c r="E16" s="107"/>
      <c r="F16" s="20">
        <v>0</v>
      </c>
      <c r="G16" s="113" t="s">
        <v>46</v>
      </c>
      <c r="H16" s="107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13" t="s">
        <v>8</v>
      </c>
      <c r="E17" s="107"/>
      <c r="F17" s="22" t="s">
        <v>8</v>
      </c>
      <c r="G17" s="113" t="s">
        <v>47</v>
      </c>
      <c r="H17" s="107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13" t="s">
        <v>8</v>
      </c>
      <c r="E18" s="107"/>
      <c r="F18" s="22" t="s">
        <v>8</v>
      </c>
      <c r="G18" s="113" t="s">
        <v>49</v>
      </c>
      <c r="H18" s="107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13" t="s">
        <v>8</v>
      </c>
      <c r="E19" s="107"/>
      <c r="F19" s="22" t="s">
        <v>8</v>
      </c>
      <c r="G19" s="113" t="s">
        <v>50</v>
      </c>
      <c r="H19" s="107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06" t="s">
        <v>51</v>
      </c>
      <c r="B20" s="107"/>
      <c r="C20" s="20">
        <v>0</v>
      </c>
      <c r="D20" s="113" t="s">
        <v>8</v>
      </c>
      <c r="E20" s="107"/>
      <c r="F20" s="22" t="s">
        <v>8</v>
      </c>
      <c r="G20" s="113" t="s">
        <v>8</v>
      </c>
      <c r="H20" s="107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10" t="s">
        <v>52</v>
      </c>
      <c r="B21" s="111"/>
      <c r="C21" s="25">
        <v>0</v>
      </c>
      <c r="D21" s="128" t="s">
        <v>8</v>
      </c>
      <c r="E21" s="111"/>
      <c r="F21" s="26" t="s">
        <v>8</v>
      </c>
      <c r="G21" s="128" t="s">
        <v>8</v>
      </c>
      <c r="H21" s="111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06" t="s">
        <v>53</v>
      </c>
      <c r="B22" s="107"/>
      <c r="C22" s="20">
        <f>SUM(C14:C21)</f>
        <v>0</v>
      </c>
      <c r="D22" s="106" t="s">
        <v>55</v>
      </c>
      <c r="E22" s="107"/>
      <c r="F22" s="20">
        <v>0</v>
      </c>
      <c r="G22" s="106" t="s">
        <v>56</v>
      </c>
      <c r="H22" s="107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08" t="s">
        <v>57</v>
      </c>
      <c r="B24" s="109"/>
      <c r="C24" s="28">
        <v>0</v>
      </c>
      <c r="D24" s="108" t="s">
        <v>59</v>
      </c>
      <c r="E24" s="109"/>
      <c r="F24" s="28">
        <v>0</v>
      </c>
      <c r="G24" s="108" t="s">
        <v>60</v>
      </c>
      <c r="H24" s="109"/>
      <c r="I24" s="28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08" t="s">
        <v>61</v>
      </c>
      <c r="B25" s="109"/>
      <c r="C25" s="28">
        <f>C22+I22</f>
        <v>0</v>
      </c>
      <c r="D25" s="108" t="s">
        <v>54</v>
      </c>
      <c r="E25" s="109"/>
      <c r="F25" s="28">
        <f>(C25*0.21)</f>
        <v>0</v>
      </c>
      <c r="G25" s="108" t="s">
        <v>62</v>
      </c>
      <c r="H25" s="109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84" t="s">
        <v>8</v>
      </c>
      <c r="B26" s="85"/>
      <c r="C26" s="86"/>
      <c r="D26" s="87" t="s">
        <v>63</v>
      </c>
      <c r="E26" s="85"/>
      <c r="F26" s="86"/>
      <c r="G26" s="84" t="s">
        <v>64</v>
      </c>
      <c r="H26" s="85"/>
      <c r="I26" s="8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88"/>
      <c r="B27" s="89"/>
      <c r="C27" s="90"/>
      <c r="D27" s="91" t="s">
        <v>8</v>
      </c>
      <c r="E27" s="92"/>
      <c r="F27" s="93"/>
      <c r="G27" s="91" t="s">
        <v>8</v>
      </c>
      <c r="H27" s="92"/>
      <c r="I27" s="94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88"/>
      <c r="B28" s="89"/>
      <c r="C28" s="90"/>
      <c r="D28" s="91" t="s">
        <v>8</v>
      </c>
      <c r="E28" s="92"/>
      <c r="F28" s="93"/>
      <c r="G28" s="91" t="s">
        <v>8</v>
      </c>
      <c r="H28" s="92"/>
      <c r="I28" s="9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81" t="s">
        <v>8</v>
      </c>
      <c r="B30" s="82"/>
      <c r="C30" s="83"/>
      <c r="D30" s="81" t="s">
        <v>65</v>
      </c>
      <c r="E30" s="82"/>
      <c r="F30" s="83"/>
      <c r="G30" s="81" t="s">
        <v>65</v>
      </c>
      <c r="H30" s="82"/>
      <c r="I30" s="8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5"/>
  <sheetViews>
    <sheetView topLeftCell="A6" workbookViewId="0">
      <selection activeCell="F18" sqref="F18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9" t="s">
        <v>6</v>
      </c>
      <c r="B1" s="89"/>
      <c r="C1" s="89"/>
      <c r="D1" s="89"/>
      <c r="E1" s="89"/>
      <c r="F1" s="89"/>
      <c r="G1" s="8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30" t="s">
        <v>91</v>
      </c>
      <c r="B3" s="89"/>
      <c r="C3" s="89"/>
      <c r="D3" s="89"/>
      <c r="E3" s="89"/>
      <c r="F3" s="89"/>
      <c r="G3" s="8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37" t="s">
        <v>92</v>
      </c>
      <c r="B4" s="89"/>
      <c r="C4" s="89"/>
      <c r="D4" s="89"/>
      <c r="E4" s="8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2" t="s">
        <v>10</v>
      </c>
      <c r="B8" s="5" t="s">
        <v>11</v>
      </c>
      <c r="C8" s="7" t="s">
        <v>12</v>
      </c>
      <c r="D8" s="5" t="s">
        <v>14</v>
      </c>
      <c r="E8" s="54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3">
        <v>1</v>
      </c>
      <c r="B9" s="69" t="s">
        <v>71</v>
      </c>
      <c r="C9" s="42" t="s">
        <v>90</v>
      </c>
      <c r="D9" s="59" t="s">
        <v>29</v>
      </c>
      <c r="E9" s="35">
        <v>1</v>
      </c>
      <c r="F9" s="66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1.75" customHeight="1" x14ac:dyDescent="0.25">
      <c r="A10" s="9">
        <v>2</v>
      </c>
      <c r="B10" s="67">
        <v>113728</v>
      </c>
      <c r="C10" s="43" t="s">
        <v>96</v>
      </c>
      <c r="D10" s="16" t="s">
        <v>36</v>
      </c>
      <c r="E10" s="51">
        <v>283.10000000000002</v>
      </c>
      <c r="F10" s="65">
        <v>0</v>
      </c>
      <c r="G10" s="37">
        <f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7">
        <v>919111</v>
      </c>
      <c r="C11" s="43" t="s">
        <v>69</v>
      </c>
      <c r="D11" s="16" t="s">
        <v>67</v>
      </c>
      <c r="E11" s="51">
        <v>32</v>
      </c>
      <c r="F11" s="65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4">
        <v>93818</v>
      </c>
      <c r="C12" s="50" t="s">
        <v>68</v>
      </c>
      <c r="D12" s="16" t="s">
        <v>40</v>
      </c>
      <c r="E12" s="51">
        <v>4662</v>
      </c>
      <c r="F12" s="65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4">
        <v>122738</v>
      </c>
      <c r="C13" s="50" t="s">
        <v>95</v>
      </c>
      <c r="D13" s="16" t="s">
        <v>36</v>
      </c>
      <c r="E13" s="51">
        <v>160</v>
      </c>
      <c r="F13" s="65">
        <v>0</v>
      </c>
      <c r="G13" s="37">
        <f t="shared" ref="G13:G27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4">
        <v>56334</v>
      </c>
      <c r="C14" s="50" t="s">
        <v>86</v>
      </c>
      <c r="D14" s="16" t="s">
        <v>40</v>
      </c>
      <c r="E14" s="51">
        <v>500</v>
      </c>
      <c r="F14" s="65">
        <v>0</v>
      </c>
      <c r="G14" s="3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4">
        <v>56313</v>
      </c>
      <c r="C15" s="50" t="s">
        <v>87</v>
      </c>
      <c r="D15" s="16" t="s">
        <v>40</v>
      </c>
      <c r="E15" s="51">
        <v>500</v>
      </c>
      <c r="F15" s="65">
        <v>0</v>
      </c>
      <c r="G15" s="37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4">
        <v>5321</v>
      </c>
      <c r="C16" s="50" t="s">
        <v>75</v>
      </c>
      <c r="D16" s="16" t="s">
        <v>40</v>
      </c>
      <c r="E16" s="51">
        <v>4728</v>
      </c>
      <c r="F16" s="65">
        <v>0</v>
      </c>
      <c r="G16" s="37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3" t="s">
        <v>84</v>
      </c>
      <c r="C17" s="50" t="s">
        <v>85</v>
      </c>
      <c r="D17" s="49" t="s">
        <v>40</v>
      </c>
      <c r="E17" s="51">
        <v>500</v>
      </c>
      <c r="F17" s="65">
        <v>0</v>
      </c>
      <c r="G17" s="37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7" customFormat="1" ht="25.5" x14ac:dyDescent="0.25">
      <c r="A18" s="74">
        <v>10</v>
      </c>
      <c r="B18" s="64" t="s">
        <v>88</v>
      </c>
      <c r="C18" s="50" t="s">
        <v>89</v>
      </c>
      <c r="D18" s="49" t="s">
        <v>36</v>
      </c>
      <c r="E18" s="51">
        <v>2</v>
      </c>
      <c r="F18" s="65">
        <v>0</v>
      </c>
      <c r="G18" s="75">
        <f t="shared" ref="G18" si="2">SUM(E18*F18)</f>
        <v>0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x14ac:dyDescent="0.25">
      <c r="A19" s="14">
        <v>11</v>
      </c>
      <c r="B19" s="64" t="s">
        <v>77</v>
      </c>
      <c r="C19" s="50" t="s">
        <v>78</v>
      </c>
      <c r="D19" s="16" t="s">
        <v>40</v>
      </c>
      <c r="E19" s="51">
        <v>4662</v>
      </c>
      <c r="F19" s="65">
        <v>0</v>
      </c>
      <c r="G19" s="37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12</v>
      </c>
      <c r="B20" s="67">
        <v>113762</v>
      </c>
      <c r="C20" s="43" t="s">
        <v>72</v>
      </c>
      <c r="D20" s="16" t="s">
        <v>38</v>
      </c>
      <c r="E20" s="51">
        <v>32</v>
      </c>
      <c r="F20" s="65">
        <v>0</v>
      </c>
      <c r="G20" s="37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4">
        <v>13</v>
      </c>
      <c r="B21" s="67">
        <v>931312</v>
      </c>
      <c r="C21" s="43" t="s">
        <v>73</v>
      </c>
      <c r="D21" s="16" t="s">
        <v>38</v>
      </c>
      <c r="E21" s="51">
        <v>32</v>
      </c>
      <c r="F21" s="65">
        <v>0</v>
      </c>
      <c r="G21" s="37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3">
        <v>14</v>
      </c>
      <c r="B22" s="70">
        <v>12922</v>
      </c>
      <c r="C22" s="44" t="s">
        <v>70</v>
      </c>
      <c r="D22" s="34" t="s">
        <v>40</v>
      </c>
      <c r="E22" s="38">
        <v>623</v>
      </c>
      <c r="F22" s="72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3">
        <v>15</v>
      </c>
      <c r="B23" s="70">
        <v>56962</v>
      </c>
      <c r="C23" s="44" t="s">
        <v>98</v>
      </c>
      <c r="D23" s="34" t="s">
        <v>40</v>
      </c>
      <c r="E23" s="38">
        <v>623</v>
      </c>
      <c r="F23" s="72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x14ac:dyDescent="0.25">
      <c r="A24" s="33">
        <v>16</v>
      </c>
      <c r="B24" s="70" t="s">
        <v>81</v>
      </c>
      <c r="C24" s="44" t="s">
        <v>97</v>
      </c>
      <c r="D24" s="60" t="s">
        <v>19</v>
      </c>
      <c r="E24" s="38">
        <v>399.2</v>
      </c>
      <c r="F24" s="72">
        <v>0</v>
      </c>
      <c r="G24" s="39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78">
        <v>17</v>
      </c>
      <c r="B25" s="79">
        <v>89921</v>
      </c>
      <c r="C25" s="80" t="s">
        <v>83</v>
      </c>
      <c r="D25" s="16" t="s">
        <v>80</v>
      </c>
      <c r="E25" s="38">
        <v>14</v>
      </c>
      <c r="F25" s="65">
        <v>0</v>
      </c>
      <c r="G25" s="37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3">
        <v>18</v>
      </c>
      <c r="B26" s="70">
        <v>915111</v>
      </c>
      <c r="C26" s="44" t="s">
        <v>82</v>
      </c>
      <c r="D26" s="34" t="s">
        <v>40</v>
      </c>
      <c r="E26" s="38">
        <v>170</v>
      </c>
      <c r="F26" s="72">
        <v>0</v>
      </c>
      <c r="G26" s="39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6.25" thickBot="1" x14ac:dyDescent="0.3">
      <c r="A27" s="23">
        <v>19</v>
      </c>
      <c r="B27" s="71">
        <v>915221</v>
      </c>
      <c r="C27" s="45" t="s">
        <v>79</v>
      </c>
      <c r="D27" s="24" t="s">
        <v>40</v>
      </c>
      <c r="E27" s="40">
        <v>170</v>
      </c>
      <c r="F27" s="68">
        <v>0</v>
      </c>
      <c r="G27" s="41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131" t="s">
        <v>76</v>
      </c>
      <c r="D28" s="114"/>
      <c r="E28" s="114"/>
      <c r="F28" s="132"/>
      <c r="G28" s="46">
        <f>SUM(G9:G27)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133" t="s">
        <v>54</v>
      </c>
      <c r="D29" s="134"/>
      <c r="E29" s="109"/>
      <c r="F29" s="107"/>
      <c r="G29" s="47">
        <f>G28*0.21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thickBot="1" x14ac:dyDescent="0.3">
      <c r="A30" s="4"/>
      <c r="B30" s="4"/>
      <c r="C30" s="135" t="s">
        <v>58</v>
      </c>
      <c r="D30" s="136"/>
      <c r="E30" s="136"/>
      <c r="F30" s="111"/>
      <c r="G30" s="48">
        <f>G28+G29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61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 t="s">
        <v>8</v>
      </c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</sheetData>
  <mergeCells count="6">
    <mergeCell ref="A1:G1"/>
    <mergeCell ref="A3:G3"/>
    <mergeCell ref="C28:F28"/>
    <mergeCell ref="C29:F29"/>
    <mergeCell ref="C30:F30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2024-02-29T14:01:59Z</cp:lastPrinted>
  <dcterms:created xsi:type="dcterms:W3CDTF">2019-06-03T13:28:04Z</dcterms:created>
  <dcterms:modified xsi:type="dcterms:W3CDTF">2024-03-28T12:49:53Z</dcterms:modified>
</cp:coreProperties>
</file>