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P:\Verejne\PROVOZNÍ ÚSEK\Škody po zimě\Škody po zimě 2024\oblast Kladno\CMS Králův Dvůr\PODKLADY PRO ZAKÁZKU\III-10122 Mořina - Hlásná Třebaň\"/>
    </mc:Choice>
  </mc:AlternateContent>
  <xr:revisionPtr revIDLastSave="0" documentId="13_ncr:1_{0A5E70DA-9B04-419E-AB23-00CD34990B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" sheetId="1" r:id="rId1"/>
    <sheet name="rozpoč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G23" i="2"/>
  <c r="G22" i="2"/>
  <c r="G17" i="2"/>
  <c r="G18" i="2" l="1"/>
  <c r="G15" i="2"/>
  <c r="G26" i="2" l="1"/>
  <c r="G27" i="2" l="1"/>
  <c r="G28" i="2" l="1"/>
  <c r="G10" i="2"/>
  <c r="G12" i="2" l="1"/>
  <c r="G11" i="2"/>
  <c r="G9" i="2"/>
  <c r="G29" i="2"/>
  <c r="G25" i="2"/>
  <c r="G24" i="2"/>
  <c r="G21" i="2"/>
  <c r="G20" i="2"/>
  <c r="G19" i="2"/>
  <c r="G16" i="2"/>
  <c r="G14" i="2"/>
  <c r="G13" i="2"/>
  <c r="I22" i="1" l="1"/>
  <c r="G30" i="2" l="1"/>
  <c r="G31" i="2" s="1"/>
  <c r="G32" i="2" s="1"/>
  <c r="C14" i="1" l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<sst xmlns="http://schemas.openxmlformats.org/spreadsheetml/2006/main" count="154" uniqueCount="101">
  <si>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</si>
  <si>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</si>
  <si>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</si>
  <si>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</si>
  <si>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</si>
  <si>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</si>
  <si>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</si>
  <si>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</si>
  <si>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</si>
  <si>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</si>
  <si>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</si>
  <si>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</si>
  <si>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</si>
  <si>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</si>
  <si>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</si>
  <si>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</si>
  <si>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</si>
  <si>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</si>
  <si>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</si>
  <si>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</si>
  <si>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</si>
  <si>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</si>
  <si>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</si>
  <si>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</si>
  <si>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</si>
  <si>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</si>
  <si>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</si>
  <si>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</si>
  <si>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</si>
  <si>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</si>
  <si>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</si>
  <si>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</si>
  <si>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</si>
  <si>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</si>
  <si>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</si>
  <si>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</si>
  <si>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</si>
  <si>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</si>
  <si>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</si>
  <si>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</si>
  <si>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</si>
  <si>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</si>
  <si>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</si>
  <si>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</si>
  <si>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</si>
  <si>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</si>
  <si>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</si>
  <si>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</si>
  <si>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</si>
  <si>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</si>
  <si>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</si>
  <si>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</si>
  <si>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</si>
  <si>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</si>
  <si>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</si>
  <si>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</si>
  <si>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</si>
  <si>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</si>
  <si>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</si>
  <si>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</si>
  <si>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</si>
  <si>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</si>
  <si>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</si>
  <si>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</si>
  <si>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</si>
  <si>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</si>
  <si>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</si>
  <si>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bm</t>
  </si>
  <si>
    <t>ČIŠTĚNÍ VOZOVEK SAMOSBĚREM</t>
  </si>
  <si>
    <t>ŘEZÁNÍ ASFALT. KRYTU</t>
  </si>
  <si>
    <t>ČIŠTĚNÍ KRAJNIC OD NÁNOSU TL. DO 100 MM S ODVOZEM NA SKLÁDKU</t>
  </si>
  <si>
    <t xml:space="preserve">ZPEVNĚNÍ KRAJNIC Z RECYKLÁTU DO TL. 100MM  </t>
  </si>
  <si>
    <t>agregovaná pol.</t>
  </si>
  <si>
    <t>FRÉZOVÁNÍ DRÁŽKY PRŮŘEZU DO 200MM2 V ASFALTOVÉ VOZOVCE</t>
  </si>
  <si>
    <t>TĚSNĚNÍ DILATAČ SPAR ASF ZÁLIVKOU PRŮŘ DO 200MM2</t>
  </si>
  <si>
    <t>souvislá oprava  komunikace</t>
  </si>
  <si>
    <t>SPOJOVACÍ POSTŘIK ZE SIL. EMULZE DO 0,5KG/M2</t>
  </si>
  <si>
    <t>součet</t>
  </si>
  <si>
    <t xml:space="preserve">574A44  </t>
  </si>
  <si>
    <t>ASFALTOVÝ BETON PRO OBRUSNÉ VRSTVY ACO 11+,  tl. 50 mm</t>
  </si>
  <si>
    <t xml:space="preserve">VODOR DOPRAV ZNAČ PLASTEM STRUKTURÁLNÍ NEHLUČNÉ - DOD A POKLÁDKA - vodící proužek 12,5;  </t>
  </si>
  <si>
    <t>ks</t>
  </si>
  <si>
    <t>VÝŠKOVÁ ÚPRAVA KRYCÍCH HRNCŮ</t>
  </si>
  <si>
    <t>014102.R</t>
  </si>
  <si>
    <t xml:space="preserve">VDZ - 12,5 ,   BARVOU, ZÁKLADNÍ </t>
  </si>
  <si>
    <t>574E66</t>
  </si>
  <si>
    <t>ASFALTOVÝ BETON PRO PODKLADNÍ VRSTVY ACP 16+,  tl. 70mm</t>
  </si>
  <si>
    <t>VOZOVKOVÉ VRSTVY ZE ŠTĚRKODRTI ŠDA , tl. 200mm</t>
  </si>
  <si>
    <t>VOZOVKOVÉ VRSTVY Z MECHANICKY ZPEVNĚNÉHO KAMENIVA TL. DO 150MM</t>
  </si>
  <si>
    <t xml:space="preserve">574A04    </t>
  </si>
  <si>
    <t xml:space="preserve">ASFALTOVÝ BETON PRO OBRUSNÉ VRSTVY ACO 11+ - lokální vyrovnávka, objem stanoven odborným odhadem </t>
  </si>
  <si>
    <t>OSTATNÍ POŽADAVKY - DIO, GEODETICKÉ ZAMĚŘENÍ SKUTEČNÉHO PROVEDENÍ před a po dokončení včetně zaměření zesílení konstrukce , ZJIŠTENÍ A VYTYČENÍ INŽ. SÍTÍ</t>
  </si>
  <si>
    <t>Název akce : III/10122 Mořina - Hlásná Třebaň</t>
  </si>
  <si>
    <t>III/10122 Mořina - Hlásná Třebaň</t>
  </si>
  <si>
    <t>staničení silnice III/10122  v km 6,83 - 10,6, délka úseku  4,050km</t>
  </si>
  <si>
    <t>III/10122  v km 6,83 - 10,6, délka úseku  4,050km</t>
  </si>
  <si>
    <t>ULOŽENÍ ODPADU ZE STAVBY NA SKLÁDKU s oprávněním k opětovnému využití - recyklační středisko v tl. 270mm</t>
  </si>
  <si>
    <t>FRÉZOVÁNÍ ZPEVNĚNÝCH PLOCH ASFALTOVÝCH,  ODVOZ DO 20KM v tl. 50mmm + sanace v prům. tl. 150mm</t>
  </si>
  <si>
    <t>ODKOP PRO SPOD STAVBU SILNIC A ŽELEZNIC TŘ. I, ODVOZ DO 20KM,  vzdálenost uvedena orientačně, vč. odvozu na skládku, odstranění stávající zeminy (případně konstrukce podkladních vrstev) v tl. 270mm</t>
  </si>
  <si>
    <t>FRÉZOVÁNÍ DRÁŽKY PRŮŘEZU DO 600MM2 V ASFALTOVÉ VOZOVCE</t>
  </si>
  <si>
    <t>TĚSNĚNÍ DILATAČ SPAR ASF ZÁLIVKOU PRŮŘ DO 600MM2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</si>
</sst>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5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  <family val="2"/>
    </font>
    <font>
      <sz val="14"/>
      <color rgb="FF000000"/>
      <name val="Arial"/>
      <family val="2"/>
      <charset val="238"/>
    </font>
    <font>
      <sz val="8"/>
      <name val="Open Sans"/>
      <family val="2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  <family val="2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  <font>
      <sz val="8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36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10" fillId="0" borderId="0" xfId="0" applyFont="1"/>
    <xf numFmtId="0" fontId="7" fillId="0" borderId="10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1" xfId="0" applyFont="1" applyBorder="1" applyAlignment="1">
      <alignment horizontal="center" vertical="center"/>
    </xf>
    <xf numFmtId="49" fontId="17" fillId="2" borderId="22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9" fillId="0" borderId="0" xfId="0" applyFont="1"/>
    <xf numFmtId="49" fontId="7" fillId="0" borderId="26" xfId="0" applyNumberFormat="1" applyFont="1" applyBorder="1" applyAlignment="1">
      <alignment horizontal="left" vertical="center"/>
    </xf>
    <xf numFmtId="49" fontId="8" fillId="0" borderId="22" xfId="0" applyNumberFormat="1" applyFont="1" applyBorder="1" applyAlignment="1">
      <alignment horizontal="left" vertical="center"/>
    </xf>
    <xf numFmtId="4" fontId="8" fillId="0" borderId="22" xfId="0" applyNumberFormat="1" applyFont="1" applyBorder="1" applyAlignment="1">
      <alignment horizontal="right" vertical="center"/>
    </xf>
    <xf numFmtId="49" fontId="7" fillId="0" borderId="15" xfId="0" applyNumberFormat="1" applyFont="1" applyBorder="1" applyAlignment="1">
      <alignment horizontal="left" vertical="center"/>
    </xf>
    <xf numFmtId="49" fontId="8" fillId="0" borderId="22" xfId="0" applyNumberFormat="1" applyFont="1" applyBorder="1" applyAlignment="1">
      <alignment horizontal="right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right" vertical="center"/>
    </xf>
    <xf numFmtId="49" fontId="8" fillId="0" borderId="28" xfId="0" applyNumberFormat="1" applyFont="1" applyBorder="1" applyAlignment="1">
      <alignment horizontal="right" vertical="center"/>
    </xf>
    <xf numFmtId="2" fontId="8" fillId="0" borderId="36" xfId="0" applyNumberFormat="1" applyFont="1" applyBorder="1"/>
    <xf numFmtId="4" fontId="7" fillId="2" borderId="38" xfId="0" applyNumberFormat="1" applyFont="1" applyFill="1" applyBorder="1" applyAlignment="1">
      <alignment horizontal="right" vertical="center"/>
    </xf>
    <xf numFmtId="49" fontId="8" fillId="0" borderId="44" xfId="0" applyNumberFormat="1" applyFont="1" applyBorder="1" applyAlignment="1">
      <alignment horizontal="left" vertical="center"/>
    </xf>
    <xf numFmtId="0" fontId="5" fillId="0" borderId="45" xfId="0" applyFont="1" applyBorder="1" applyAlignment="1">
      <alignment vertical="top"/>
    </xf>
    <xf numFmtId="49" fontId="22" fillId="0" borderId="12" xfId="0" applyNumberFormat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12" fillId="0" borderId="5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4" fontId="12" fillId="0" borderId="15" xfId="0" applyNumberFormat="1" applyFont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/>
    </xf>
    <xf numFmtId="4" fontId="12" fillId="0" borderId="26" xfId="0" applyNumberFormat="1" applyFont="1" applyBorder="1" applyAlignment="1">
      <alignment horizontal="center" vertical="center"/>
    </xf>
    <xf numFmtId="164" fontId="12" fillId="0" borderId="53" xfId="0" applyNumberFormat="1" applyFont="1" applyBorder="1" applyAlignment="1">
      <alignment horizontal="center" vertical="center"/>
    </xf>
    <xf numFmtId="4" fontId="12" fillId="0" borderId="28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164" fontId="11" fillId="0" borderId="19" xfId="0" applyNumberFormat="1" applyFont="1" applyBorder="1" applyAlignment="1">
      <alignment horizontal="center" vertical="top"/>
    </xf>
    <xf numFmtId="164" fontId="12" fillId="0" borderId="25" xfId="0" applyNumberFormat="1" applyFont="1" applyBorder="1" applyAlignment="1">
      <alignment horizontal="center" vertical="top"/>
    </xf>
    <xf numFmtId="164" fontId="11" fillId="0" borderId="29" xfId="0" applyNumberFormat="1" applyFont="1" applyBorder="1" applyAlignment="1">
      <alignment horizontal="center" vertical="top"/>
    </xf>
    <xf numFmtId="0" fontId="12" fillId="3" borderId="22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left" vertical="center" wrapText="1"/>
    </xf>
    <xf numFmtId="4" fontId="12" fillId="3" borderId="2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0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1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top"/>
    </xf>
    <xf numFmtId="0" fontId="7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3" borderId="22" xfId="0" applyFont="1" applyFill="1" applyBorder="1" applyAlignment="1">
      <alignment horizontal="left" vertical="center"/>
    </xf>
    <xf numFmtId="164" fontId="12" fillId="4" borderId="22" xfId="0" applyNumberFormat="1" applyFont="1" applyFill="1" applyBorder="1" applyAlignment="1">
      <alignment horizontal="center" vertical="center"/>
    </xf>
    <xf numFmtId="164" fontId="12" fillId="4" borderId="15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164" fontId="12" fillId="4" borderId="28" xfId="0" applyNumberFormat="1" applyFont="1" applyFill="1" applyBorder="1" applyAlignment="1">
      <alignment horizontal="center" vertical="center"/>
    </xf>
    <xf numFmtId="49" fontId="12" fillId="0" borderId="33" xfId="0" applyNumberFormat="1" applyFont="1" applyBorder="1" applyAlignment="1">
      <alignment horizontal="left" vertical="top"/>
    </xf>
    <xf numFmtId="0" fontId="12" fillId="0" borderId="26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164" fontId="12" fillId="4" borderId="26" xfId="0" applyNumberFormat="1" applyFont="1" applyFill="1" applyBorder="1" applyAlignment="1">
      <alignment horizontal="center" vertical="center"/>
    </xf>
    <xf numFmtId="11" fontId="12" fillId="3" borderId="22" xfId="0" applyNumberFormat="1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center" vertical="center"/>
    </xf>
    <xf numFmtId="164" fontId="12" fillId="3" borderId="25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4" fontId="12" fillId="0" borderId="22" xfId="0" applyNumberFormat="1" applyFont="1" applyBorder="1" applyAlignment="1">
      <alignment horizontal="center" vertical="center"/>
    </xf>
    <xf numFmtId="49" fontId="20" fillId="0" borderId="46" xfId="0" applyNumberFormat="1" applyFont="1" applyBorder="1" applyAlignment="1">
      <alignment horizontal="left" vertical="center"/>
    </xf>
    <xf numFmtId="0" fontId="5" fillId="0" borderId="47" xfId="0" applyFont="1" applyBorder="1" applyAlignment="1">
      <alignment vertical="top"/>
    </xf>
    <xf numFmtId="0" fontId="5" fillId="0" borderId="48" xfId="0" applyFont="1" applyBorder="1" applyAlignment="1">
      <alignment vertical="top"/>
    </xf>
    <xf numFmtId="49" fontId="8" fillId="0" borderId="41" xfId="0" applyNumberFormat="1" applyFont="1" applyBorder="1" applyAlignment="1">
      <alignment horizontal="left" vertical="center"/>
    </xf>
    <xf numFmtId="0" fontId="5" fillId="0" borderId="42" xfId="0" applyFont="1" applyBorder="1" applyAlignment="1">
      <alignment vertical="top"/>
    </xf>
    <xf numFmtId="0" fontId="5" fillId="0" borderId="43" xfId="0" applyFont="1" applyBorder="1" applyAlignment="1">
      <alignment vertical="top"/>
    </xf>
    <xf numFmtId="49" fontId="20" fillId="0" borderId="41" xfId="0" applyNumberFormat="1" applyFont="1" applyBorder="1" applyAlignment="1">
      <alignment horizontal="left" vertical="center"/>
    </xf>
    <xf numFmtId="49" fontId="8" fillId="0" borderId="44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45" xfId="0" applyFont="1" applyBorder="1" applyAlignment="1">
      <alignment vertical="top"/>
    </xf>
    <xf numFmtId="49" fontId="22" fillId="0" borderId="49" xfId="0" applyNumberFormat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7" fillId="0" borderId="23" xfId="0" applyNumberFormat="1" applyFont="1" applyBorder="1" applyAlignment="1">
      <alignment horizontal="left" vertical="center"/>
    </xf>
    <xf numFmtId="0" fontId="5" fillId="0" borderId="24" xfId="0" applyFont="1" applyBorder="1" applyAlignment="1">
      <alignment vertical="top"/>
    </xf>
    <xf numFmtId="49" fontId="7" fillId="2" borderId="23" xfId="0" applyNumberFormat="1" applyFont="1" applyFill="1" applyBorder="1" applyAlignment="1">
      <alignment horizontal="left" vertical="center"/>
    </xf>
    <xf numFmtId="0" fontId="5" fillId="0" borderId="37" xfId="0" applyFont="1" applyBorder="1" applyAlignment="1">
      <alignment vertical="top"/>
    </xf>
    <xf numFmtId="49" fontId="7" fillId="0" borderId="30" xfId="0" applyNumberFormat="1" applyFont="1" applyBorder="1" applyAlignment="1">
      <alignment horizontal="left" vertical="center"/>
    </xf>
    <xf numFmtId="0" fontId="5" fillId="0" borderId="31" xfId="0" applyFont="1" applyBorder="1" applyAlignment="1">
      <alignment vertical="top"/>
    </xf>
    <xf numFmtId="49" fontId="16" fillId="0" borderId="0" xfId="0" applyNumberFormat="1" applyFont="1" applyAlignment="1">
      <alignment horizontal="center" vertical="center"/>
    </xf>
    <xf numFmtId="49" fontId="8" fillId="0" borderId="23" xfId="0" applyNumberFormat="1" applyFont="1" applyBorder="1" applyAlignment="1">
      <alignment horizontal="left" vertical="center"/>
    </xf>
    <xf numFmtId="0" fontId="5" fillId="0" borderId="18" xfId="0" applyFont="1" applyBorder="1" applyAlignment="1">
      <alignment vertical="top"/>
    </xf>
    <xf numFmtId="14" fontId="3" fillId="2" borderId="16" xfId="0" applyNumberFormat="1" applyFont="1" applyFill="1" applyBorder="1" applyAlignment="1">
      <alignment horizontal="left"/>
    </xf>
    <xf numFmtId="0" fontId="5" fillId="0" borderId="20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7" xfId="0" applyFont="1" applyBorder="1" applyAlignment="1">
      <alignment vertical="top"/>
    </xf>
    <xf numFmtId="49" fontId="18" fillId="0" borderId="23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3" fillId="2" borderId="11" xfId="0" applyNumberFormat="1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top"/>
    </xf>
    <xf numFmtId="49" fontId="11" fillId="2" borderId="11" xfId="0" applyNumberFormat="1" applyFont="1" applyFill="1" applyBorder="1" applyAlignment="1">
      <alignment horizontal="left" vertical="center"/>
    </xf>
    <xf numFmtId="49" fontId="8" fillId="0" borderId="30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2" xfId="0" applyFont="1" applyBorder="1" applyAlignment="1">
      <alignment horizontal="left" vertical="top"/>
    </xf>
    <xf numFmtId="0" fontId="5" fillId="0" borderId="33" xfId="0" applyFont="1" applyBorder="1" applyAlignment="1">
      <alignment vertical="top"/>
    </xf>
    <xf numFmtId="0" fontId="11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vertical="top"/>
    </xf>
    <xf numFmtId="0" fontId="11" fillId="0" borderId="39" xfId="0" applyFont="1" applyBorder="1" applyAlignment="1">
      <alignment horizontal="left" vertical="top"/>
    </xf>
    <xf numFmtId="0" fontId="5" fillId="0" borderId="40" xfId="0" applyFont="1" applyBorder="1" applyAlignment="1">
      <alignment vertical="top"/>
    </xf>
    <xf numFmtId="0" fontId="8" fillId="0" borderId="0" xfId="0" applyFont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workbookViewId="0">
      <selection activeCell="L15" sqref="L15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x14ac:dyDescent="0.25">
      <c r="A1" s="116" t="s">
        <v>0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93" t="s">
        <v>1</v>
      </c>
      <c r="B2" s="94"/>
      <c r="C2" s="96" t="s">
        <v>93</v>
      </c>
      <c r="D2" s="97"/>
      <c r="E2" s="101" t="s">
        <v>2</v>
      </c>
      <c r="F2" s="102" t="s">
        <v>3</v>
      </c>
      <c r="G2" s="94"/>
      <c r="H2" s="101" t="s">
        <v>4</v>
      </c>
      <c r="I2" s="117" t="s">
        <v>66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25">
      <c r="A3" s="95"/>
      <c r="B3" s="87"/>
      <c r="C3" s="98"/>
      <c r="D3" s="99"/>
      <c r="E3" s="87"/>
      <c r="F3" s="87"/>
      <c r="G3" s="87"/>
      <c r="H3" s="87"/>
      <c r="I3" s="11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115" t="s">
        <v>5</v>
      </c>
      <c r="B4" s="87"/>
      <c r="C4" s="100" t="s">
        <v>75</v>
      </c>
      <c r="D4" s="87"/>
      <c r="E4" s="103" t="s">
        <v>7</v>
      </c>
      <c r="F4" s="103"/>
      <c r="G4" s="87"/>
      <c r="H4" s="103" t="s">
        <v>4</v>
      </c>
      <c r="I4" s="121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95"/>
      <c r="B5" s="87"/>
      <c r="C5" s="87"/>
      <c r="D5" s="87"/>
      <c r="E5" s="87"/>
      <c r="F5" s="87"/>
      <c r="G5" s="87"/>
      <c r="H5" s="87"/>
      <c r="I5" s="122"/>
      <c r="J5" s="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115" t="s">
        <v>13</v>
      </c>
      <c r="B6" s="87"/>
      <c r="C6" s="123" t="s">
        <v>95</v>
      </c>
      <c r="D6" s="124"/>
      <c r="E6" s="103" t="s">
        <v>18</v>
      </c>
      <c r="F6" s="125"/>
      <c r="G6" s="124"/>
      <c r="H6" s="103" t="s">
        <v>4</v>
      </c>
      <c r="I6" s="121"/>
      <c r="J6" s="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95"/>
      <c r="B7" s="87"/>
      <c r="C7" s="98"/>
      <c r="D7" s="99"/>
      <c r="E7" s="87"/>
      <c r="F7" s="98"/>
      <c r="G7" s="99"/>
      <c r="H7" s="87"/>
      <c r="I7" s="122"/>
      <c r="J7" s="10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115" t="s">
        <v>20</v>
      </c>
      <c r="B8" s="87"/>
      <c r="C8" s="103"/>
      <c r="D8" s="87"/>
      <c r="E8" s="103" t="s">
        <v>21</v>
      </c>
      <c r="F8" s="103"/>
      <c r="G8" s="87"/>
      <c r="H8" s="103" t="s">
        <v>22</v>
      </c>
      <c r="I8" s="11"/>
      <c r="J8" s="1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95"/>
      <c r="B9" s="87"/>
      <c r="C9" s="87"/>
      <c r="D9" s="87"/>
      <c r="E9" s="87"/>
      <c r="F9" s="87"/>
      <c r="G9" s="87"/>
      <c r="H9" s="87"/>
      <c r="I9" s="13"/>
      <c r="J9" s="1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115" t="s">
        <v>23</v>
      </c>
      <c r="B10" s="87"/>
      <c r="C10" s="103" t="s">
        <v>8</v>
      </c>
      <c r="D10" s="87"/>
      <c r="E10" s="103" t="s">
        <v>24</v>
      </c>
      <c r="F10" s="103"/>
      <c r="G10" s="87"/>
      <c r="H10" s="103" t="s">
        <v>25</v>
      </c>
      <c r="I10" s="113">
        <v>45348</v>
      </c>
      <c r="J10" s="1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119"/>
      <c r="B11" s="112"/>
      <c r="C11" s="112"/>
      <c r="D11" s="112"/>
      <c r="E11" s="112"/>
      <c r="F11" s="112"/>
      <c r="G11" s="112"/>
      <c r="H11" s="112"/>
      <c r="I11" s="114"/>
      <c r="J11" s="1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110" t="s">
        <v>26</v>
      </c>
      <c r="B12" s="87"/>
      <c r="C12" s="87"/>
      <c r="D12" s="87"/>
      <c r="E12" s="87"/>
      <c r="F12" s="87"/>
      <c r="G12" s="87"/>
      <c r="H12" s="87"/>
      <c r="I12" s="87"/>
      <c r="J12" s="1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15" t="s">
        <v>27</v>
      </c>
      <c r="B13" s="120" t="s">
        <v>28</v>
      </c>
      <c r="C13" s="105"/>
      <c r="D13" s="15" t="s">
        <v>30</v>
      </c>
      <c r="E13" s="120" t="s">
        <v>31</v>
      </c>
      <c r="F13" s="105"/>
      <c r="G13" s="15" t="s">
        <v>32</v>
      </c>
      <c r="H13" s="120" t="s">
        <v>33</v>
      </c>
      <c r="I13" s="105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9.25" customHeight="1" x14ac:dyDescent="0.2">
      <c r="A14" s="18" t="s">
        <v>34</v>
      </c>
      <c r="B14" s="19" t="s">
        <v>35</v>
      </c>
      <c r="C14" s="20">
        <f>rozpočet!G30</f>
        <v>0</v>
      </c>
      <c r="D14" s="111" t="s">
        <v>37</v>
      </c>
      <c r="E14" s="105"/>
      <c r="F14" s="20">
        <v>0</v>
      </c>
      <c r="G14" s="111" t="s">
        <v>39</v>
      </c>
      <c r="H14" s="105"/>
      <c r="I14" s="20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9.25" customHeight="1" x14ac:dyDescent="0.2">
      <c r="A15" s="21" t="s">
        <v>8</v>
      </c>
      <c r="B15" s="19" t="s">
        <v>41</v>
      </c>
      <c r="C15" s="20">
        <v>0</v>
      </c>
      <c r="D15" s="111" t="s">
        <v>42</v>
      </c>
      <c r="E15" s="105"/>
      <c r="F15" s="20">
        <v>0</v>
      </c>
      <c r="G15" s="111" t="s">
        <v>43</v>
      </c>
      <c r="H15" s="105"/>
      <c r="I15" s="20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8" customHeight="1" x14ac:dyDescent="0.2">
      <c r="A16" s="18" t="s">
        <v>44</v>
      </c>
      <c r="B16" s="19" t="s">
        <v>35</v>
      </c>
      <c r="C16" s="20">
        <v>0</v>
      </c>
      <c r="D16" s="111" t="s">
        <v>45</v>
      </c>
      <c r="E16" s="105"/>
      <c r="F16" s="20">
        <v>0</v>
      </c>
      <c r="G16" s="111" t="s">
        <v>46</v>
      </c>
      <c r="H16" s="105"/>
      <c r="I16" s="20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6.5" customHeight="1" x14ac:dyDescent="0.2">
      <c r="A17" s="21" t="s">
        <v>8</v>
      </c>
      <c r="B17" s="19" t="s">
        <v>41</v>
      </c>
      <c r="C17" s="20">
        <v>0</v>
      </c>
      <c r="D17" s="111" t="s">
        <v>8</v>
      </c>
      <c r="E17" s="105"/>
      <c r="F17" s="22" t="s">
        <v>8</v>
      </c>
      <c r="G17" s="111" t="s">
        <v>47</v>
      </c>
      <c r="H17" s="105"/>
      <c r="I17" s="20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6.5" customHeight="1" x14ac:dyDescent="0.2">
      <c r="A18" s="18" t="s">
        <v>48</v>
      </c>
      <c r="B18" s="19" t="s">
        <v>35</v>
      </c>
      <c r="C18" s="20">
        <v>0</v>
      </c>
      <c r="D18" s="111" t="s">
        <v>8</v>
      </c>
      <c r="E18" s="105"/>
      <c r="F18" s="22" t="s">
        <v>8</v>
      </c>
      <c r="G18" s="111" t="s">
        <v>49</v>
      </c>
      <c r="H18" s="105"/>
      <c r="I18" s="20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6.5" customHeight="1" x14ac:dyDescent="0.2">
      <c r="A19" s="21" t="s">
        <v>8</v>
      </c>
      <c r="B19" s="19" t="s">
        <v>41</v>
      </c>
      <c r="C19" s="20">
        <v>0</v>
      </c>
      <c r="D19" s="111" t="s">
        <v>8</v>
      </c>
      <c r="E19" s="105"/>
      <c r="F19" s="22" t="s">
        <v>8</v>
      </c>
      <c r="G19" s="111" t="s">
        <v>50</v>
      </c>
      <c r="H19" s="105"/>
      <c r="I19" s="20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3.5" customHeight="1" x14ac:dyDescent="0.2">
      <c r="A20" s="104" t="s">
        <v>51</v>
      </c>
      <c r="B20" s="105"/>
      <c r="C20" s="20">
        <v>0</v>
      </c>
      <c r="D20" s="111" t="s">
        <v>8</v>
      </c>
      <c r="E20" s="105"/>
      <c r="F20" s="22" t="s">
        <v>8</v>
      </c>
      <c r="G20" s="111" t="s">
        <v>8</v>
      </c>
      <c r="H20" s="105"/>
      <c r="I20" s="22" t="s">
        <v>8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3.5" customHeight="1" x14ac:dyDescent="0.2">
      <c r="A21" s="108" t="s">
        <v>52</v>
      </c>
      <c r="B21" s="109"/>
      <c r="C21" s="25">
        <v>0</v>
      </c>
      <c r="D21" s="126" t="s">
        <v>8</v>
      </c>
      <c r="E21" s="109"/>
      <c r="F21" s="26" t="s">
        <v>8</v>
      </c>
      <c r="G21" s="126" t="s">
        <v>8</v>
      </c>
      <c r="H21" s="109"/>
      <c r="I21" s="26" t="s">
        <v>8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0.25" customHeight="1" x14ac:dyDescent="0.2">
      <c r="A22" s="104" t="s">
        <v>53</v>
      </c>
      <c r="B22" s="105"/>
      <c r="C22" s="20">
        <f>SUM(C14:C21)</f>
        <v>0</v>
      </c>
      <c r="D22" s="104" t="s">
        <v>55</v>
      </c>
      <c r="E22" s="105"/>
      <c r="F22" s="20">
        <v>0</v>
      </c>
      <c r="G22" s="104" t="s">
        <v>56</v>
      </c>
      <c r="H22" s="105"/>
      <c r="I22" s="27">
        <f>SUM(I14:I19)</f>
        <v>0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" customHeight="1" x14ac:dyDescent="0.2">
      <c r="A24" s="106" t="s">
        <v>57</v>
      </c>
      <c r="B24" s="107"/>
      <c r="C24" s="28">
        <v>0</v>
      </c>
      <c r="D24" s="106" t="s">
        <v>59</v>
      </c>
      <c r="E24" s="107"/>
      <c r="F24" s="28">
        <v>0</v>
      </c>
      <c r="G24" s="106" t="s">
        <v>60</v>
      </c>
      <c r="H24" s="107"/>
      <c r="I24" s="28">
        <f>C25</f>
        <v>0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3.5" customHeight="1" x14ac:dyDescent="0.2">
      <c r="A25" s="106" t="s">
        <v>61</v>
      </c>
      <c r="B25" s="107"/>
      <c r="C25" s="28">
        <f>C22+I22</f>
        <v>0</v>
      </c>
      <c r="D25" s="106" t="s">
        <v>54</v>
      </c>
      <c r="E25" s="107"/>
      <c r="F25" s="28">
        <f>(C25*0.21)</f>
        <v>0</v>
      </c>
      <c r="G25" s="106" t="s">
        <v>62</v>
      </c>
      <c r="H25" s="107"/>
      <c r="I25" s="28">
        <f>SUM(C25:F25)</f>
        <v>0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3.5" customHeight="1" x14ac:dyDescent="0.2">
      <c r="A26" s="82" t="s">
        <v>8</v>
      </c>
      <c r="B26" s="83"/>
      <c r="C26" s="84"/>
      <c r="D26" s="85" t="s">
        <v>63</v>
      </c>
      <c r="E26" s="83"/>
      <c r="F26" s="84"/>
      <c r="G26" s="82" t="s">
        <v>64</v>
      </c>
      <c r="H26" s="83"/>
      <c r="I26" s="84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3.5" customHeight="1" x14ac:dyDescent="0.2">
      <c r="A27" s="86"/>
      <c r="B27" s="87"/>
      <c r="C27" s="88"/>
      <c r="D27" s="89" t="s">
        <v>8</v>
      </c>
      <c r="E27" s="90"/>
      <c r="F27" s="91"/>
      <c r="G27" s="89" t="s">
        <v>8</v>
      </c>
      <c r="H27" s="90"/>
      <c r="I27" s="92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2" customHeight="1" x14ac:dyDescent="0.2">
      <c r="A28" s="86"/>
      <c r="B28" s="87"/>
      <c r="C28" s="88"/>
      <c r="D28" s="89" t="s">
        <v>8</v>
      </c>
      <c r="E28" s="90"/>
      <c r="F28" s="91"/>
      <c r="G28" s="89" t="s">
        <v>8</v>
      </c>
      <c r="H28" s="90"/>
      <c r="I28" s="92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2" customHeight="1" x14ac:dyDescent="0.2">
      <c r="A29" s="29"/>
      <c r="C29" s="30"/>
      <c r="D29" s="31"/>
      <c r="E29" s="32"/>
      <c r="F29" s="32"/>
      <c r="G29" s="29"/>
      <c r="I29" s="30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2.75" customHeight="1" x14ac:dyDescent="0.2">
      <c r="A30" s="79" t="s">
        <v>8</v>
      </c>
      <c r="B30" s="80"/>
      <c r="C30" s="81"/>
      <c r="D30" s="79" t="s">
        <v>65</v>
      </c>
      <c r="E30" s="80"/>
      <c r="F30" s="81"/>
      <c r="G30" s="79" t="s">
        <v>65</v>
      </c>
      <c r="H30" s="80"/>
      <c r="I30" s="81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G14:H14"/>
    <mergeCell ref="H13:I13"/>
    <mergeCell ref="G15:H15"/>
    <mergeCell ref="G16:H16"/>
    <mergeCell ref="G17:H17"/>
    <mergeCell ref="D18:E18"/>
    <mergeCell ref="D19:E19"/>
    <mergeCell ref="D20:E20"/>
    <mergeCell ref="D21:E21"/>
    <mergeCell ref="G18:H18"/>
    <mergeCell ref="G19:H19"/>
    <mergeCell ref="G20:H20"/>
    <mergeCell ref="G21:H2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4:B24"/>
    <mergeCell ref="A20:B20"/>
    <mergeCell ref="A21:B21"/>
    <mergeCell ref="A22:B22"/>
    <mergeCell ref="D22:E22"/>
    <mergeCell ref="G22:H22"/>
    <mergeCell ref="G24:H24"/>
    <mergeCell ref="G25:H25"/>
    <mergeCell ref="G27:I27"/>
    <mergeCell ref="D24:E24"/>
    <mergeCell ref="D25:E25"/>
    <mergeCell ref="D27:F27"/>
    <mergeCell ref="A2:B3"/>
    <mergeCell ref="C2:D3"/>
    <mergeCell ref="C4:D5"/>
    <mergeCell ref="E2:E3"/>
    <mergeCell ref="F2:G3"/>
    <mergeCell ref="E4:E5"/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7"/>
  <sheetViews>
    <sheetView workbookViewId="0">
      <selection activeCell="H14" sqref="H14"/>
    </sheetView>
  </sheetViews>
  <sheetFormatPr defaultColWidth="16.83203125" defaultRowHeight="15" customHeight="1" x14ac:dyDescent="0.25"/>
  <cols>
    <col min="1" max="1" width="14.33203125" customWidth="1"/>
    <col min="2" max="2" width="15.1640625" customWidth="1"/>
    <col min="3" max="3" width="97.6640625" customWidth="1"/>
    <col min="4" max="4" width="18.5" customWidth="1"/>
    <col min="5" max="5" width="18.5" style="55" customWidth="1"/>
    <col min="6" max="6" width="24.83203125" customWidth="1"/>
    <col min="7" max="7" width="27.6640625" customWidth="1"/>
    <col min="8" max="26" width="10.1640625" customWidth="1"/>
  </cols>
  <sheetData>
    <row r="1" spans="1:26" ht="15.75" x14ac:dyDescent="0.25">
      <c r="A1" s="127" t="s">
        <v>6</v>
      </c>
      <c r="B1" s="87"/>
      <c r="C1" s="87"/>
      <c r="D1" s="87"/>
      <c r="E1" s="87"/>
      <c r="F1" s="87"/>
      <c r="G1" s="87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4"/>
      <c r="E2" s="5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128" t="s">
        <v>92</v>
      </c>
      <c r="B3" s="87"/>
      <c r="C3" s="87"/>
      <c r="D3" s="87"/>
      <c r="E3" s="87"/>
      <c r="F3" s="87"/>
      <c r="G3" s="87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135" t="s">
        <v>94</v>
      </c>
      <c r="B4" s="87"/>
      <c r="C4" s="87"/>
      <c r="D4" s="87"/>
      <c r="E4" s="8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/>
      <c r="B5" s="4"/>
      <c r="C5" s="4"/>
      <c r="D5" s="4" t="s">
        <v>8</v>
      </c>
      <c r="E5" s="57" t="s">
        <v>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9</v>
      </c>
      <c r="B6" s="4"/>
      <c r="C6" s="4"/>
      <c r="D6" s="4" t="s">
        <v>8</v>
      </c>
      <c r="E6" s="57" t="s">
        <v>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thickBot="1" x14ac:dyDescent="0.3">
      <c r="A7" s="52"/>
      <c r="B7" s="4"/>
      <c r="C7" s="4"/>
      <c r="D7" s="58" t="s">
        <v>8</v>
      </c>
      <c r="E7" s="56" t="s">
        <v>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7.75" customHeight="1" thickBot="1" x14ac:dyDescent="0.3">
      <c r="A8" s="62" t="s">
        <v>10</v>
      </c>
      <c r="B8" s="5" t="s">
        <v>11</v>
      </c>
      <c r="C8" s="7" t="s">
        <v>12</v>
      </c>
      <c r="D8" s="5" t="s">
        <v>14</v>
      </c>
      <c r="E8" s="54" t="s">
        <v>15</v>
      </c>
      <c r="F8" s="5" t="s">
        <v>16</v>
      </c>
      <c r="G8" s="8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5" customHeight="1" x14ac:dyDescent="0.25">
      <c r="A9" s="63">
        <v>1</v>
      </c>
      <c r="B9" s="69" t="s">
        <v>72</v>
      </c>
      <c r="C9" s="42" t="s">
        <v>91</v>
      </c>
      <c r="D9" s="59" t="s">
        <v>29</v>
      </c>
      <c r="E9" s="35">
        <v>1</v>
      </c>
      <c r="F9" s="66">
        <v>0</v>
      </c>
      <c r="G9" s="36">
        <f t="shared" ref="G9:G12" si="0">SUM(E9*F9)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5.25" customHeight="1" x14ac:dyDescent="0.25">
      <c r="A10" s="9">
        <v>2</v>
      </c>
      <c r="B10" s="67">
        <v>113728</v>
      </c>
      <c r="C10" s="43" t="s">
        <v>97</v>
      </c>
      <c r="D10" s="16" t="s">
        <v>36</v>
      </c>
      <c r="E10" s="51">
        <v>1187</v>
      </c>
      <c r="F10" s="65">
        <v>0</v>
      </c>
      <c r="G10" s="37">
        <f>SUM(E10*F10)</f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 x14ac:dyDescent="0.25">
      <c r="A11" s="14">
        <v>3</v>
      </c>
      <c r="B11" s="67">
        <v>919111</v>
      </c>
      <c r="C11" s="43" t="s">
        <v>69</v>
      </c>
      <c r="D11" s="16" t="s">
        <v>67</v>
      </c>
      <c r="E11" s="51">
        <v>33</v>
      </c>
      <c r="F11" s="65">
        <v>0</v>
      </c>
      <c r="G11" s="37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.75" customHeight="1" x14ac:dyDescent="0.25">
      <c r="A12" s="14">
        <v>4</v>
      </c>
      <c r="B12" s="64">
        <v>93818</v>
      </c>
      <c r="C12" s="50" t="s">
        <v>68</v>
      </c>
      <c r="D12" s="16" t="s">
        <v>40</v>
      </c>
      <c r="E12" s="51">
        <v>20735</v>
      </c>
      <c r="F12" s="65">
        <v>0</v>
      </c>
      <c r="G12" s="37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42" customHeight="1" x14ac:dyDescent="0.25">
      <c r="A13" s="14">
        <v>5</v>
      </c>
      <c r="B13" s="64">
        <v>122738</v>
      </c>
      <c r="C13" s="50" t="s">
        <v>98</v>
      </c>
      <c r="D13" s="16" t="s">
        <v>36</v>
      </c>
      <c r="E13" s="51">
        <v>270</v>
      </c>
      <c r="F13" s="65">
        <v>0</v>
      </c>
      <c r="G13" s="37">
        <f t="shared" ref="G13:G29" si="1">SUM(E13*F13)</f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.75" customHeight="1" x14ac:dyDescent="0.25">
      <c r="A14" s="14">
        <v>6</v>
      </c>
      <c r="B14" s="64">
        <v>56334</v>
      </c>
      <c r="C14" s="50" t="s">
        <v>87</v>
      </c>
      <c r="D14" s="16" t="s">
        <v>40</v>
      </c>
      <c r="E14" s="51">
        <v>1000</v>
      </c>
      <c r="F14" s="65">
        <v>0</v>
      </c>
      <c r="G14" s="37">
        <f t="shared" si="1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.75" customHeight="1" x14ac:dyDescent="0.25">
      <c r="A15" s="14">
        <v>7</v>
      </c>
      <c r="B15" s="64">
        <v>56313</v>
      </c>
      <c r="C15" s="50" t="s">
        <v>88</v>
      </c>
      <c r="D15" s="16" t="s">
        <v>40</v>
      </c>
      <c r="E15" s="51">
        <v>1000</v>
      </c>
      <c r="F15" s="65">
        <v>0</v>
      </c>
      <c r="G15" s="37">
        <f t="shared" si="1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8" customHeight="1" x14ac:dyDescent="0.25">
      <c r="A16" s="14">
        <v>8</v>
      </c>
      <c r="B16" s="64">
        <v>5321</v>
      </c>
      <c r="C16" s="50" t="s">
        <v>76</v>
      </c>
      <c r="D16" s="16" t="s">
        <v>40</v>
      </c>
      <c r="E16" s="51">
        <v>20735</v>
      </c>
      <c r="F16" s="65">
        <v>0</v>
      </c>
      <c r="G16" s="37">
        <f t="shared" si="1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" customHeight="1" x14ac:dyDescent="0.25">
      <c r="A17" s="14">
        <v>9</v>
      </c>
      <c r="B17" s="73" t="s">
        <v>85</v>
      </c>
      <c r="C17" s="50" t="s">
        <v>86</v>
      </c>
      <c r="D17" s="49" t="s">
        <v>40</v>
      </c>
      <c r="E17" s="51">
        <v>1000</v>
      </c>
      <c r="F17" s="65">
        <v>0</v>
      </c>
      <c r="G17" s="37">
        <f t="shared" si="1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s="77" customFormat="1" ht="25.5" x14ac:dyDescent="0.25">
      <c r="A18" s="74">
        <v>10</v>
      </c>
      <c r="B18" s="64" t="s">
        <v>89</v>
      </c>
      <c r="C18" s="50" t="s">
        <v>90</v>
      </c>
      <c r="D18" s="49" t="s">
        <v>36</v>
      </c>
      <c r="E18" s="51">
        <v>10</v>
      </c>
      <c r="F18" s="65">
        <v>0</v>
      </c>
      <c r="G18" s="75">
        <f t="shared" ref="G18" si="2">SUM(E18*F18)</f>
        <v>0</v>
      </c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x14ac:dyDescent="0.25">
      <c r="A19" s="14">
        <v>11</v>
      </c>
      <c r="B19" s="64" t="s">
        <v>78</v>
      </c>
      <c r="C19" s="50" t="s">
        <v>79</v>
      </c>
      <c r="D19" s="16" t="s">
        <v>40</v>
      </c>
      <c r="E19" s="51">
        <v>20735</v>
      </c>
      <c r="F19" s="65">
        <v>0</v>
      </c>
      <c r="G19" s="37">
        <f t="shared" si="1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2.5" customHeight="1" x14ac:dyDescent="0.25">
      <c r="A20" s="14">
        <v>12</v>
      </c>
      <c r="B20" s="67">
        <v>113762</v>
      </c>
      <c r="C20" s="43" t="s">
        <v>73</v>
      </c>
      <c r="D20" s="16" t="s">
        <v>38</v>
      </c>
      <c r="E20" s="51">
        <v>33</v>
      </c>
      <c r="F20" s="65">
        <v>0</v>
      </c>
      <c r="G20" s="37">
        <f t="shared" si="1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2.5" customHeight="1" x14ac:dyDescent="0.25">
      <c r="A21" s="14">
        <v>13</v>
      </c>
      <c r="B21" s="67">
        <v>931312</v>
      </c>
      <c r="C21" s="43" t="s">
        <v>74</v>
      </c>
      <c r="D21" s="16" t="s">
        <v>38</v>
      </c>
      <c r="E21" s="51">
        <v>33</v>
      </c>
      <c r="F21" s="65">
        <v>0</v>
      </c>
      <c r="G21" s="37">
        <f t="shared" si="1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2.5" customHeight="1" x14ac:dyDescent="0.25">
      <c r="A22" s="14">
        <v>14</v>
      </c>
      <c r="B22" s="67">
        <v>113765</v>
      </c>
      <c r="C22" s="43" t="s">
        <v>99</v>
      </c>
      <c r="D22" s="49" t="s">
        <v>38</v>
      </c>
      <c r="E22" s="78">
        <v>75</v>
      </c>
      <c r="F22" s="65">
        <v>0</v>
      </c>
      <c r="G22" s="37">
        <f t="shared" ref="G22:G23" si="3">E22*F22</f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1.75" customHeight="1" x14ac:dyDescent="0.25">
      <c r="A23" s="14">
        <v>15</v>
      </c>
      <c r="B23" s="67">
        <v>931315</v>
      </c>
      <c r="C23" s="43" t="s">
        <v>100</v>
      </c>
      <c r="D23" s="49" t="s">
        <v>38</v>
      </c>
      <c r="E23" s="78">
        <v>75</v>
      </c>
      <c r="F23" s="65">
        <v>0</v>
      </c>
      <c r="G23" s="37">
        <f t="shared" si="3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5">
      <c r="A24" s="33">
        <v>16</v>
      </c>
      <c r="B24" s="70">
        <v>12922</v>
      </c>
      <c r="C24" s="44" t="s">
        <v>70</v>
      </c>
      <c r="D24" s="34" t="s">
        <v>40</v>
      </c>
      <c r="E24" s="38">
        <v>1300</v>
      </c>
      <c r="F24" s="72">
        <v>0</v>
      </c>
      <c r="G24" s="39">
        <f t="shared" si="1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A25" s="33">
        <v>17</v>
      </c>
      <c r="B25" s="70">
        <v>56962</v>
      </c>
      <c r="C25" s="44" t="s">
        <v>71</v>
      </c>
      <c r="D25" s="34" t="s">
        <v>40</v>
      </c>
      <c r="E25" s="38">
        <v>1300</v>
      </c>
      <c r="F25" s="72">
        <v>0</v>
      </c>
      <c r="G25" s="39">
        <f t="shared" si="1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5.5" x14ac:dyDescent="0.25">
      <c r="A26" s="33">
        <v>18</v>
      </c>
      <c r="B26" s="70" t="s">
        <v>83</v>
      </c>
      <c r="C26" s="44" t="s">
        <v>96</v>
      </c>
      <c r="D26" s="60" t="s">
        <v>19</v>
      </c>
      <c r="E26" s="38">
        <v>704</v>
      </c>
      <c r="F26" s="72">
        <v>0</v>
      </c>
      <c r="G26" s="39">
        <f t="shared" si="1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25">
      <c r="A27" s="33">
        <v>19</v>
      </c>
      <c r="B27" s="70">
        <v>89923</v>
      </c>
      <c r="C27" s="44" t="s">
        <v>82</v>
      </c>
      <c r="D27" s="34" t="s">
        <v>81</v>
      </c>
      <c r="E27" s="38">
        <v>4</v>
      </c>
      <c r="F27" s="72">
        <v>0</v>
      </c>
      <c r="G27" s="39">
        <f t="shared" si="1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5">
      <c r="A28" s="33">
        <v>20</v>
      </c>
      <c r="B28" s="70">
        <v>915111</v>
      </c>
      <c r="C28" s="44" t="s">
        <v>84</v>
      </c>
      <c r="D28" s="34" t="s">
        <v>40</v>
      </c>
      <c r="E28" s="38">
        <v>950</v>
      </c>
      <c r="F28" s="72">
        <v>0</v>
      </c>
      <c r="G28" s="39">
        <f t="shared" si="1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6.25" thickBot="1" x14ac:dyDescent="0.3">
      <c r="A29" s="23">
        <v>21</v>
      </c>
      <c r="B29" s="71">
        <v>915221</v>
      </c>
      <c r="C29" s="45" t="s">
        <v>80</v>
      </c>
      <c r="D29" s="24" t="s">
        <v>40</v>
      </c>
      <c r="E29" s="40">
        <v>950</v>
      </c>
      <c r="F29" s="68">
        <v>0</v>
      </c>
      <c r="G29" s="41">
        <f t="shared" si="1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129" t="s">
        <v>77</v>
      </c>
      <c r="D30" s="112"/>
      <c r="E30" s="112"/>
      <c r="F30" s="130"/>
      <c r="G30" s="46">
        <f>SUM(G9:G29)</f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131" t="s">
        <v>54</v>
      </c>
      <c r="D31" s="132"/>
      <c r="E31" s="107"/>
      <c r="F31" s="105"/>
      <c r="G31" s="47">
        <f>G30*0.21</f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">
      <c r="A32" s="4"/>
      <c r="B32" s="4"/>
      <c r="C32" s="133" t="s">
        <v>58</v>
      </c>
      <c r="D32" s="134"/>
      <c r="E32" s="134"/>
      <c r="F32" s="109"/>
      <c r="G32" s="48">
        <f>G30+G31</f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5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61"/>
      <c r="D34" s="4"/>
      <c r="E34" s="5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5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 t="s">
        <v>8</v>
      </c>
      <c r="D36" s="4"/>
      <c r="E36" s="5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5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5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5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5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5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5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5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5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5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5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5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5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5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5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5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5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5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5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5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5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5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5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5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5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5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5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5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5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5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5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5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5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5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5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5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5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5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5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5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5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5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5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5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5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5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5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5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5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5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5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5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5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5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5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5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5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5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5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5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5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5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5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5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5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5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5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5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5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5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5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5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5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5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5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5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5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5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5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5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5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5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5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5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5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5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5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5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5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5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5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5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5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5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5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5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5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5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5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5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5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5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5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5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5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5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5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5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5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5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5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5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5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5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5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5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5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5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5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5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5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5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5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5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5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5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5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5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5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5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5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5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5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5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5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5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5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5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5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5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5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5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5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5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5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5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5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5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5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5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5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5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5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5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5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5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5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5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5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5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5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5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5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5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5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5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5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5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5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5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5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5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5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5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5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5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5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5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5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5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5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5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5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5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5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5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5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5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5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5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5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5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5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5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5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5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5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5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5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5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5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5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5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5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5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5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5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5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5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5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5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5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5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5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5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5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5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5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5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5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5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5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5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5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5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5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5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5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5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5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5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5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5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5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5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5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5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5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5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5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5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5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5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5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5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5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5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5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5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5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5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5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5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5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5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5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5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5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5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5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5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5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5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5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5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5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5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5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5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5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5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5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5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5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5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5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5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5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5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5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5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5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5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5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5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5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5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5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5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5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5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5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5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5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5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5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5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5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5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5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5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5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5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5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5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5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5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5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5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5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5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5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5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5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5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5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5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5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5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5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5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5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5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5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5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5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5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5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5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5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5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5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5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5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5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5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5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5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5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5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5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5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5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5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5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5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5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5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5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5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5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5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5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5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5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5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5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5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5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5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5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5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5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5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5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5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5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5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5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5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5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5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5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5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5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5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5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5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5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5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5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5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5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5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5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5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5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5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5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5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5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5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5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5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5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5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5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5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5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5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5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5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5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5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5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5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5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5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5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5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5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5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5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5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5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5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5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5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5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5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5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5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5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5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5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5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5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5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5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5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5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5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5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5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5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5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5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5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5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5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5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5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5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5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5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5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5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5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5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5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5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5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5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5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5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5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5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5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5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5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5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5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5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5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5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5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5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5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5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5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5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5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5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5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5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5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5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5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5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5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5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5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5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5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5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5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5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5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5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5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5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5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5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5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5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5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5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5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5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5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5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5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5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5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5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5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5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5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5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5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5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5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5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5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5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5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5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5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5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5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5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5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5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5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5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5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5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5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5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5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5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5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5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5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5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5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5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5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5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5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5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5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5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5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5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5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5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5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5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5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5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5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5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5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5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5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5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5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5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5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5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5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5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5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5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5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5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5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5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5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5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5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5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5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5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5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5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5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5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5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5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5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5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5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5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5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5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5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5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5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5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5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5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5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5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5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5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5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5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5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5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5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5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5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5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5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5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5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5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5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5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5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5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5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5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5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5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5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5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5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5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5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5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5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5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5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5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5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5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5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5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5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5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5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5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5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5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5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5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5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5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5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5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5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5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5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5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5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5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5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5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5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5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5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5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5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5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5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5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5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5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5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5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5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5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5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5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5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5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5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5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5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5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5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5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5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5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5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5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5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5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5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5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5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5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5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5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5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5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5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5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5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5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5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5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5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5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5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5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5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5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5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5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5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5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5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5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5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5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5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5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5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5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5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5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5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5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5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5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5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5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5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5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5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5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5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5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5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5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5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5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5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5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5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5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5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5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5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5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5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5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5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5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5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5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5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5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5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5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5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5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5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5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5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5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5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5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5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5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5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5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5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5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5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5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5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5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5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5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5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5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5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5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5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5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5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5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5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5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5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5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5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5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5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5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5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5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5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5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5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5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5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5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5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5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5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5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5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5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5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5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5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5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5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5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5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5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5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5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5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5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5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5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5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5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5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5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5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5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5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5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5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5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5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5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5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5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5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5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5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5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5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5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5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5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5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5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5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5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5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5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5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5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5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5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5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5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5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5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5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5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5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5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5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5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5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5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5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5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5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5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5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5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5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5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5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5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5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5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5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5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5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5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5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5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5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5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5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5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5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5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5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5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5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5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5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5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5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5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5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5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5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5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5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5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5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5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5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5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5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5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5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5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5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5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5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5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5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5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5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5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5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5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5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5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5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5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5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5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5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5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5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5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5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5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5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5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5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5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5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5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5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5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5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5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5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5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5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5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5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5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5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5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5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5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5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5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5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5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5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5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5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5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5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5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5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5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5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5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5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5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5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5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5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53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53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53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53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5">
      <c r="A1004" s="4"/>
      <c r="B1004" s="4"/>
      <c r="C1004" s="4"/>
      <c r="D1004" s="4"/>
      <c r="E1004" s="53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25">
      <c r="A1005" s="4"/>
      <c r="B1005" s="4"/>
      <c r="C1005" s="4"/>
      <c r="D1005" s="4"/>
      <c r="E1005" s="53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25">
      <c r="A1006" s="4"/>
      <c r="B1006" s="4"/>
      <c r="C1006" s="4"/>
      <c r="D1006" s="4"/>
      <c r="E1006" s="53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 x14ac:dyDescent="0.25">
      <c r="A1007" s="4"/>
      <c r="B1007" s="4"/>
      <c r="C1007" s="4"/>
      <c r="D1007" s="4"/>
      <c r="E1007" s="53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</sheetData>
  <mergeCells count="6">
    <mergeCell ref="A1:G1"/>
    <mergeCell ref="A3:G3"/>
    <mergeCell ref="C30:F30"/>
    <mergeCell ref="C31:F31"/>
    <mergeCell ref="C32:F32"/>
    <mergeCell ref="A4:E4"/>
  </mergeCells>
  <phoneticPr fontId="24" type="noConversion"/>
  <pageMargins left="0.70866141732283472" right="0.70866141732283472" top="0.78740157480314965" bottom="0.78740157480314965" header="0" footer="0"/>
  <pageSetup paperSize="9" scale="6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2024-02-29T08:25:13Z</cp:lastPrinted>
  <dcterms:created xsi:type="dcterms:W3CDTF">2019-06-03T13:28:04Z</dcterms:created>
  <dcterms:modified xsi:type="dcterms:W3CDTF">2024-03-22T08:05:52Z</dcterms:modified>
</cp:coreProperties>
</file>