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135" yWindow="214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<sst xmlns="http://schemas.openxmlformats.org/spreadsheetml/2006/main" count="145" uniqueCount="88">
  <si>
    <t>!!! Prosím o vyplňování pouze probarvených polí !!!</t>
  </si>
  <si>
    <t>Cenová nabídka - opravy a revize elektroinstalace a hromosvodů.</t>
  </si>
  <si>
    <t>Poč. číslo položky</t>
  </si>
  <si>
    <t>Popis položky</t>
  </si>
  <si>
    <t>počet ks</t>
  </si>
  <si>
    <t>MJ</t>
  </si>
  <si>
    <t>Cena bez DPH / kus</t>
  </si>
  <si>
    <t>Cena bez DPH celkem</t>
  </si>
  <si>
    <t>Cena s DPH celkem</t>
  </si>
  <si>
    <t>Měření zemních odporů zemničů</t>
  </si>
  <si>
    <t>ks</t>
  </si>
  <si>
    <t>Vypracování revizní zprávy na hromosvody</t>
  </si>
  <si>
    <t>Měření elektrických obvodů</t>
  </si>
  <si>
    <t>Vypracování revizní zprávy na elektroinstalaci</t>
  </si>
  <si>
    <t>čištění rozvaděčů</t>
  </si>
  <si>
    <t>bezpečnostní tabulky rozvaděčů</t>
  </si>
  <si>
    <t>dotažení svorek</t>
  </si>
  <si>
    <t>revize elektrických spotřebičů</t>
  </si>
  <si>
    <t>vypracování revizní zprávy na elektrospotřebiče</t>
  </si>
  <si>
    <t>dopravné</t>
  </si>
  <si>
    <t>km</t>
  </si>
  <si>
    <t>Jedotlivé množství se může lišit dle aktuální potřeby, toto je pouze předpokládaný odhad kusů</t>
  </si>
  <si>
    <t>revize elektroinstalace a hromosvodů 1x za dva roky</t>
  </si>
  <si>
    <t>Celkem po dobu smlouvy 2x za 48měsíců</t>
  </si>
  <si>
    <t xml:space="preserve">Položky na případnou opravu hromosvodů na střediskách KSUS </t>
  </si>
  <si>
    <t>Vypracování kontrolní zprávy po opravě</t>
  </si>
  <si>
    <t xml:space="preserve">Doprava </t>
  </si>
  <si>
    <t>Práce ve výškách</t>
  </si>
  <si>
    <t>hod</t>
  </si>
  <si>
    <t xml:space="preserve">okapové, spojovací, křížové svorky </t>
  </si>
  <si>
    <t>držák drátový střešní, betonová křížová</t>
  </si>
  <si>
    <t>hromosvodová tyč, drát, barva, izolace</t>
  </si>
  <si>
    <t>nátěr a konzervace drátu a svorek</t>
  </si>
  <si>
    <t>prořez a odstranění břečtanu z drátu.</t>
  </si>
  <si>
    <t>prořez větví zasahující do hromosvodu</t>
  </si>
  <si>
    <t>úhelník, držáky , chemická kotva</t>
  </si>
  <si>
    <t>sada</t>
  </si>
  <si>
    <t xml:space="preserve">vyhledání inženýrských sítí </t>
  </si>
  <si>
    <t>demontáž a usazení betonových dlaždic pro opravu hromosvodu</t>
  </si>
  <si>
    <t>bm</t>
  </si>
  <si>
    <t>ruční kopání zeminy, zahození a zhutnění</t>
  </si>
  <si>
    <t>řezání a bourání litého betonu</t>
  </si>
  <si>
    <t>betonování drážky včetně materiálu</t>
  </si>
  <si>
    <t>vysokozdvižná plošina - práce</t>
  </si>
  <si>
    <t>minibagr - práce</t>
  </si>
  <si>
    <t>Doprava plošiny/minibagr</t>
  </si>
  <si>
    <t>Propojení svodů  včetně materiálu</t>
  </si>
  <si>
    <t>Montáž zem. tyče,fezn drát, propojení</t>
  </si>
  <si>
    <t>Demontáž nefunkčních svodů / zemničů</t>
  </si>
  <si>
    <t>Výměna hromosvodové svorky</t>
  </si>
  <si>
    <t>Výměna hromosvodového čísla</t>
  </si>
  <si>
    <t>hromosvodová svorka litinová</t>
  </si>
  <si>
    <t>hromosvodové číslo</t>
  </si>
  <si>
    <t>Celkem opravy hromosvodů</t>
  </si>
  <si>
    <t xml:space="preserve">Položky na případnou opravu elektroinstalace na střediskách KSUS </t>
  </si>
  <si>
    <t>Osvětlení:</t>
  </si>
  <si>
    <t>výměna a dodávka žárovky do 100W + vyčistění krytu svítidla</t>
  </si>
  <si>
    <t xml:space="preserve">výměna a dodávka 1 ks zářivkové trubice 36W </t>
  </si>
  <si>
    <t xml:space="preserve">výměna a dodávka1 ks zářivkové trubice 72W </t>
  </si>
  <si>
    <t>demontáž + montáž a vyčistění krytu zářivkového svítidla</t>
  </si>
  <si>
    <t>oprava žárovkového svítidla - výměna objímky žárovky</t>
  </si>
  <si>
    <t>objímka žárovky E 27</t>
  </si>
  <si>
    <t>oprava zářivkového svítidla 36W výměna tlumivky</t>
  </si>
  <si>
    <t>oprava zářivkového svítidla 36W výměna patic trubice</t>
  </si>
  <si>
    <t>dodávka a montáž nové LED zářivky 36W</t>
  </si>
  <si>
    <t>dodávka a montáž nového chodbového kruhového světla LED</t>
  </si>
  <si>
    <t>tlumivka zářivky 36 W</t>
  </si>
  <si>
    <t>patice zářivkové trubice</t>
  </si>
  <si>
    <t>kryty žárovkových svítidel</t>
  </si>
  <si>
    <t>kryty zářivkových svítidel (2x36W)</t>
  </si>
  <si>
    <t>oprava - výměna zásuvky 230V/16A IP 23</t>
  </si>
  <si>
    <t>oprava - výměna zásuvky 230V/16A IP 44</t>
  </si>
  <si>
    <t>dodávka zásuvek IP 23 - Tango bílá natočená</t>
  </si>
  <si>
    <t>dodávka zásuvek IP 44 ABB - šedá</t>
  </si>
  <si>
    <t>výměny vypínače osvětlení IP 23 Tango bíla</t>
  </si>
  <si>
    <t>dodávka vypínače osvětlení IP 23 Tango bíla</t>
  </si>
  <si>
    <t>doplnění pojistkových hlavic</t>
  </si>
  <si>
    <t>dodávka pojistkových hlavic E 27 - E 33</t>
  </si>
  <si>
    <t>úprava krycích plechů rozvaděčů po demontovaných jističích</t>
  </si>
  <si>
    <t>Jedotlivé množství se může lišit dle aktuální potřeby.</t>
  </si>
  <si>
    <t>CELKEM položky pro případnou opravu na střediscích KSUS</t>
  </si>
  <si>
    <t>Ostatní nespecifikované elektrikářské práce na opravy po revizi</t>
  </si>
  <si>
    <t>předpoklad</t>
  </si>
  <si>
    <t>Kč/hod</t>
  </si>
  <si>
    <t>Které je poskytovatel povinen provádět i další činnosti, které jsou nezbytné pro řádné dokončení požadovaných služeb, a o kterých poskytovatel vzhledem ke své kvalifikaci a zkušenostem měl nebo mohl vědět.(montáž kabeláže, izolování vodičů, elekr.svorky, vyhledání inž.sítí, další práce, činnosti, které nelze předem předpokládat. Ceny těchto činností se budou řídit dle aktuálního ceníku dodavatele. Ceny budou v místě a čase obvyklé a budou vždy předem odsouhlaseny objednavatelem).</t>
  </si>
  <si>
    <t>CELKEM bez DPH</t>
  </si>
  <si>
    <t>DPH 21%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</si>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</sst>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2" fillId="0" borderId="0" xfId="0" applyFont="1"/>
    <xf numFmtId="0" fontId="5" fillId="2" borderId="0" xfId="0" applyFont="1" applyFill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44" fontId="4" fillId="2" borderId="5" xfId="20" applyFont="1" applyFill="1" applyBorder="1"/>
    <xf numFmtId="44" fontId="4" fillId="0" borderId="6" xfId="20" applyFont="1" applyBorder="1"/>
    <xf numFmtId="44" fontId="4" fillId="0" borderId="7" xfId="20" applyFont="1" applyBorder="1"/>
    <xf numFmtId="0" fontId="8" fillId="0" borderId="5" xfId="0" applyFont="1" applyBorder="1"/>
    <xf numFmtId="0" fontId="4" fillId="0" borderId="7" xfId="0" applyFont="1" applyBorder="1"/>
    <xf numFmtId="0" fontId="9" fillId="0" borderId="4" xfId="0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44" fontId="10" fillId="0" borderId="6" xfId="20" applyFont="1" applyBorder="1"/>
    <xf numFmtId="44" fontId="10" fillId="0" borderId="7" xfId="0" applyNumberFormat="1" applyFont="1" applyBorder="1"/>
    <xf numFmtId="0" fontId="9" fillId="0" borderId="0" xfId="0" applyFont="1"/>
    <xf numFmtId="0" fontId="11" fillId="0" borderId="0" xfId="0" applyFont="1"/>
    <xf numFmtId="0" fontId="12" fillId="0" borderId="5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44" fontId="13" fillId="0" borderId="6" xfId="20" applyFont="1" applyBorder="1"/>
    <xf numFmtId="44" fontId="13" fillId="0" borderId="7" xfId="0" applyNumberFormat="1" applyFont="1" applyBorder="1"/>
    <xf numFmtId="0" fontId="7" fillId="0" borderId="5" xfId="0" applyFont="1" applyBorder="1"/>
    <xf numFmtId="0" fontId="7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8" fontId="0" fillId="2" borderId="9" xfId="0" applyNumberFormat="1" applyFill="1" applyBorder="1" applyAlignment="1">
      <alignment horizontal="right"/>
    </xf>
    <xf numFmtId="44" fontId="4" fillId="0" borderId="7" xfId="0" applyNumberFormat="1" applyFont="1" applyBorder="1"/>
    <xf numFmtId="7" fontId="4" fillId="2" borderId="5" xfId="20" applyNumberFormat="1" applyFont="1" applyFill="1" applyBorder="1"/>
    <xf numFmtId="0" fontId="4" fillId="0" borderId="11" xfId="0" applyFont="1" applyBorder="1" applyAlignment="1">
      <alignment horizontal="center"/>
    </xf>
    <xf numFmtId="7" fontId="4" fillId="0" borderId="5" xfId="20" applyNumberFormat="1" applyFont="1" applyBorder="1"/>
    <xf numFmtId="0" fontId="9" fillId="0" borderId="9" xfId="0" applyFont="1" applyBorder="1"/>
    <xf numFmtId="44" fontId="13" fillId="0" borderId="12" xfId="20" applyFont="1" applyBorder="1"/>
    <xf numFmtId="44" fontId="13" fillId="0" borderId="13" xfId="20" applyFont="1" applyBorder="1"/>
    <xf numFmtId="0" fontId="7" fillId="0" borderId="9" xfId="0" applyFont="1" applyBorder="1" applyAlignment="1">
      <alignment horizontal="center"/>
    </xf>
    <xf numFmtId="7" fontId="4" fillId="0" borderId="10" xfId="20" applyNumberFormat="1" applyFont="1" applyBorder="1"/>
    <xf numFmtId="44" fontId="4" fillId="0" borderId="9" xfId="20" applyFont="1" applyBorder="1"/>
    <xf numFmtId="0" fontId="7" fillId="0" borderId="11" xfId="0" applyFont="1" applyBorder="1" applyAlignment="1">
      <alignment horizontal="center"/>
    </xf>
    <xf numFmtId="0" fontId="7" fillId="0" borderId="9" xfId="0" applyFont="1" applyBorder="1"/>
    <xf numFmtId="0" fontId="4" fillId="0" borderId="9" xfId="0" applyFont="1" applyBorder="1" applyAlignment="1">
      <alignment horizontal="center"/>
    </xf>
    <xf numFmtId="7" fontId="4" fillId="0" borderId="9" xfId="20" applyNumberFormat="1" applyFont="1" applyBorder="1"/>
    <xf numFmtId="0" fontId="7" fillId="0" borderId="9" xfId="0" applyFont="1" applyBorder="1" applyAlignment="1">
      <alignment wrapText="1"/>
    </xf>
    <xf numFmtId="7" fontId="7" fillId="0" borderId="9" xfId="2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7" fontId="4" fillId="2" borderId="14" xfId="20" applyNumberFormat="1" applyFont="1" applyFill="1" applyBorder="1" applyAlignment="1">
      <alignment horizontal="center" vertical="center"/>
    </xf>
    <xf numFmtId="44" fontId="13" fillId="0" borderId="14" xfId="20" applyFont="1" applyBorder="1" applyAlignment="1">
      <alignment horizontal="center" vertical="center"/>
    </xf>
    <xf numFmtId="44" fontId="13" fillId="0" borderId="15" xfId="2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7" fontId="4" fillId="2" borderId="10" xfId="20" applyNumberFormat="1" applyFont="1" applyFill="1" applyBorder="1" applyAlignment="1">
      <alignment horizontal="center" vertical="center"/>
    </xf>
    <xf numFmtId="44" fontId="13" fillId="0" borderId="10" xfId="20" applyFont="1" applyBorder="1" applyAlignment="1">
      <alignment horizontal="center" vertical="center"/>
    </xf>
    <xf numFmtId="44" fontId="13" fillId="0" borderId="16" xfId="2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7" fontId="4" fillId="2" borderId="19" xfId="20" applyNumberFormat="1" applyFont="1" applyFill="1" applyBorder="1" applyAlignment="1">
      <alignment horizontal="center" vertical="center"/>
    </xf>
    <xf numFmtId="44" fontId="13" fillId="0" borderId="19" xfId="20" applyFont="1" applyBorder="1" applyAlignment="1">
      <alignment horizontal="center" vertical="center"/>
    </xf>
    <xf numFmtId="44" fontId="13" fillId="0" borderId="20" xfId="20" applyFont="1" applyBorder="1" applyAlignment="1">
      <alignment horizontal="center" vertical="center"/>
    </xf>
    <xf numFmtId="44" fontId="9" fillId="0" borderId="0" xfId="0" applyNumberFormat="1" applyFont="1"/>
    <xf numFmtId="0" fontId="14" fillId="0" borderId="21" xfId="0" applyFont="1" applyBorder="1"/>
    <xf numFmtId="0" fontId="14" fillId="0" borderId="22" xfId="0" applyFont="1" applyBorder="1"/>
    <xf numFmtId="0" fontId="6" fillId="0" borderId="22" xfId="0" applyFont="1" applyBorder="1" applyAlignment="1">
      <alignment horizontal="right"/>
    </xf>
    <xf numFmtId="44" fontId="14" fillId="0" borderId="22" xfId="0" applyNumberFormat="1" applyFont="1" applyBorder="1" applyAlignment="1">
      <alignment horizontal="right"/>
    </xf>
    <xf numFmtId="44" fontId="14" fillId="0" borderId="23" xfId="0" applyNumberFormat="1" applyFont="1" applyBorder="1" applyAlignment="1">
      <alignment horizontal="right"/>
    </xf>
    <xf numFmtId="0" fontId="14" fillId="0" borderId="24" xfId="0" applyFont="1" applyBorder="1"/>
    <xf numFmtId="0" fontId="14" fillId="0" borderId="25" xfId="0" applyFont="1" applyBorder="1"/>
    <xf numFmtId="0" fontId="14" fillId="0" borderId="25" xfId="0" applyFont="1" applyBorder="1" applyAlignment="1">
      <alignment horizontal="right"/>
    </xf>
    <xf numFmtId="44" fontId="14" fillId="0" borderId="25" xfId="0" applyNumberFormat="1" applyFont="1" applyBorder="1" applyAlignment="1">
      <alignment horizontal="right"/>
    </xf>
    <xf numFmtId="44" fontId="14" fillId="0" borderId="26" xfId="0" applyNumberFormat="1" applyFont="1" applyBorder="1" applyAlignment="1">
      <alignment horizontal="right"/>
    </xf>
    <xf numFmtId="0" fontId="15" fillId="0" borderId="0" xfId="0" applyFont="1"/>
    <xf numFmtId="0" fontId="3" fillId="0" borderId="0" xfId="0" applyFont="1"/>
    <xf numFmtId="0" fontId="14" fillId="0" borderId="27" xfId="0" applyFont="1" applyBorder="1"/>
    <xf numFmtId="0" fontId="14" fillId="0" borderId="28" xfId="0" applyFont="1" applyBorder="1"/>
    <xf numFmtId="0" fontId="14" fillId="0" borderId="28" xfId="0" applyFont="1" applyBorder="1" applyAlignment="1">
      <alignment horizontal="right"/>
    </xf>
    <xf numFmtId="44" fontId="14" fillId="0" borderId="28" xfId="0" applyNumberFormat="1" applyFont="1" applyBorder="1" applyAlignment="1">
      <alignment horizontal="right"/>
    </xf>
    <xf numFmtId="44" fontId="14" fillId="0" borderId="29" xfId="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0C9C-2CD9-4136-9A7E-A91DB7EAECE3}">
  <dimension ref="A1:J94"/>
  <sheetViews>
    <sheetView tabSelected="1" workbookViewId="0" topLeftCell="A1">
      <selection activeCell="E7" sqref="E7"/>
    </sheetView>
  </sheetViews>
  <sheetFormatPr defaultColWidth="9.140625" defaultRowHeight="15"/>
  <cols>
    <col min="1" max="1" width="7.8515625" style="0" customWidth="1"/>
    <col min="2" max="2" width="57.57421875" style="0" customWidth="1"/>
    <col min="3" max="3" width="7.7109375" style="0" customWidth="1"/>
    <col min="4" max="4" width="6.57421875" style="0" customWidth="1"/>
    <col min="5" max="5" width="14.421875" style="0" customWidth="1"/>
    <col min="6" max="7" width="17.140625" style="0" customWidth="1"/>
    <col min="8" max="8" width="12.421875" style="0" customWidth="1"/>
    <col min="9" max="9" width="10.7109375" style="86" customWidth="1"/>
    <col min="10" max="10" width="12.28125" style="87" customWidth="1"/>
    <col min="257" max="257" width="7.8515625" style="0" customWidth="1"/>
    <col min="258" max="258" width="57.57421875" style="0" customWidth="1"/>
    <col min="259" max="259" width="7.7109375" style="0" customWidth="1"/>
    <col min="260" max="260" width="6.57421875" style="0" customWidth="1"/>
    <col min="261" max="261" width="14.421875" style="0" customWidth="1"/>
    <col min="262" max="263" width="17.140625" style="0" customWidth="1"/>
    <col min="264" max="264" width="12.421875" style="0" customWidth="1"/>
    <col min="265" max="265" width="10.7109375" style="0" customWidth="1"/>
    <col min="266" max="266" width="12.28125" style="0" customWidth="1"/>
    <col min="513" max="513" width="7.8515625" style="0" customWidth="1"/>
    <col min="514" max="514" width="57.57421875" style="0" customWidth="1"/>
    <col min="515" max="515" width="7.7109375" style="0" customWidth="1"/>
    <col min="516" max="516" width="6.57421875" style="0" customWidth="1"/>
    <col min="517" max="517" width="14.421875" style="0" customWidth="1"/>
    <col min="518" max="519" width="17.140625" style="0" customWidth="1"/>
    <col min="520" max="520" width="12.421875" style="0" customWidth="1"/>
    <col min="521" max="521" width="10.7109375" style="0" customWidth="1"/>
    <col min="522" max="522" width="12.28125" style="0" customWidth="1"/>
    <col min="769" max="769" width="7.8515625" style="0" customWidth="1"/>
    <col min="770" max="770" width="57.57421875" style="0" customWidth="1"/>
    <col min="771" max="771" width="7.7109375" style="0" customWidth="1"/>
    <col min="772" max="772" width="6.57421875" style="0" customWidth="1"/>
    <col min="773" max="773" width="14.421875" style="0" customWidth="1"/>
    <col min="774" max="775" width="17.140625" style="0" customWidth="1"/>
    <col min="776" max="776" width="12.421875" style="0" customWidth="1"/>
    <col min="777" max="777" width="10.7109375" style="0" customWidth="1"/>
    <col min="778" max="778" width="12.28125" style="0" customWidth="1"/>
    <col min="1025" max="1025" width="7.8515625" style="0" customWidth="1"/>
    <col min="1026" max="1026" width="57.57421875" style="0" customWidth="1"/>
    <col min="1027" max="1027" width="7.7109375" style="0" customWidth="1"/>
    <col min="1028" max="1028" width="6.57421875" style="0" customWidth="1"/>
    <col min="1029" max="1029" width="14.421875" style="0" customWidth="1"/>
    <col min="1030" max="1031" width="17.140625" style="0" customWidth="1"/>
    <col min="1032" max="1032" width="12.421875" style="0" customWidth="1"/>
    <col min="1033" max="1033" width="10.7109375" style="0" customWidth="1"/>
    <col min="1034" max="1034" width="12.28125" style="0" customWidth="1"/>
    <col min="1281" max="1281" width="7.8515625" style="0" customWidth="1"/>
    <col min="1282" max="1282" width="57.57421875" style="0" customWidth="1"/>
    <col min="1283" max="1283" width="7.7109375" style="0" customWidth="1"/>
    <col min="1284" max="1284" width="6.57421875" style="0" customWidth="1"/>
    <col min="1285" max="1285" width="14.421875" style="0" customWidth="1"/>
    <col min="1286" max="1287" width="17.140625" style="0" customWidth="1"/>
    <col min="1288" max="1288" width="12.421875" style="0" customWidth="1"/>
    <col min="1289" max="1289" width="10.7109375" style="0" customWidth="1"/>
    <col min="1290" max="1290" width="12.28125" style="0" customWidth="1"/>
    <col min="1537" max="1537" width="7.8515625" style="0" customWidth="1"/>
    <col min="1538" max="1538" width="57.57421875" style="0" customWidth="1"/>
    <col min="1539" max="1539" width="7.7109375" style="0" customWidth="1"/>
    <col min="1540" max="1540" width="6.57421875" style="0" customWidth="1"/>
    <col min="1541" max="1541" width="14.421875" style="0" customWidth="1"/>
    <col min="1542" max="1543" width="17.140625" style="0" customWidth="1"/>
    <col min="1544" max="1544" width="12.421875" style="0" customWidth="1"/>
    <col min="1545" max="1545" width="10.7109375" style="0" customWidth="1"/>
    <col min="1546" max="1546" width="12.28125" style="0" customWidth="1"/>
    <col min="1793" max="1793" width="7.8515625" style="0" customWidth="1"/>
    <col min="1794" max="1794" width="57.57421875" style="0" customWidth="1"/>
    <col min="1795" max="1795" width="7.7109375" style="0" customWidth="1"/>
    <col min="1796" max="1796" width="6.57421875" style="0" customWidth="1"/>
    <col min="1797" max="1797" width="14.421875" style="0" customWidth="1"/>
    <col min="1798" max="1799" width="17.140625" style="0" customWidth="1"/>
    <col min="1800" max="1800" width="12.421875" style="0" customWidth="1"/>
    <col min="1801" max="1801" width="10.7109375" style="0" customWidth="1"/>
    <col min="1802" max="1802" width="12.28125" style="0" customWidth="1"/>
    <col min="2049" max="2049" width="7.8515625" style="0" customWidth="1"/>
    <col min="2050" max="2050" width="57.57421875" style="0" customWidth="1"/>
    <col min="2051" max="2051" width="7.7109375" style="0" customWidth="1"/>
    <col min="2052" max="2052" width="6.57421875" style="0" customWidth="1"/>
    <col min="2053" max="2053" width="14.421875" style="0" customWidth="1"/>
    <col min="2054" max="2055" width="17.140625" style="0" customWidth="1"/>
    <col min="2056" max="2056" width="12.421875" style="0" customWidth="1"/>
    <col min="2057" max="2057" width="10.7109375" style="0" customWidth="1"/>
    <col min="2058" max="2058" width="12.28125" style="0" customWidth="1"/>
    <col min="2305" max="2305" width="7.8515625" style="0" customWidth="1"/>
    <col min="2306" max="2306" width="57.57421875" style="0" customWidth="1"/>
    <col min="2307" max="2307" width="7.7109375" style="0" customWidth="1"/>
    <col min="2308" max="2308" width="6.57421875" style="0" customWidth="1"/>
    <col min="2309" max="2309" width="14.421875" style="0" customWidth="1"/>
    <col min="2310" max="2311" width="17.140625" style="0" customWidth="1"/>
    <col min="2312" max="2312" width="12.421875" style="0" customWidth="1"/>
    <col min="2313" max="2313" width="10.7109375" style="0" customWidth="1"/>
    <col min="2314" max="2314" width="12.28125" style="0" customWidth="1"/>
    <col min="2561" max="2561" width="7.8515625" style="0" customWidth="1"/>
    <col min="2562" max="2562" width="57.57421875" style="0" customWidth="1"/>
    <col min="2563" max="2563" width="7.7109375" style="0" customWidth="1"/>
    <col min="2564" max="2564" width="6.57421875" style="0" customWidth="1"/>
    <col min="2565" max="2565" width="14.421875" style="0" customWidth="1"/>
    <col min="2566" max="2567" width="17.140625" style="0" customWidth="1"/>
    <col min="2568" max="2568" width="12.421875" style="0" customWidth="1"/>
    <col min="2569" max="2569" width="10.7109375" style="0" customWidth="1"/>
    <col min="2570" max="2570" width="12.28125" style="0" customWidth="1"/>
    <col min="2817" max="2817" width="7.8515625" style="0" customWidth="1"/>
    <col min="2818" max="2818" width="57.57421875" style="0" customWidth="1"/>
    <col min="2819" max="2819" width="7.7109375" style="0" customWidth="1"/>
    <col min="2820" max="2820" width="6.57421875" style="0" customWidth="1"/>
    <col min="2821" max="2821" width="14.421875" style="0" customWidth="1"/>
    <col min="2822" max="2823" width="17.140625" style="0" customWidth="1"/>
    <col min="2824" max="2824" width="12.421875" style="0" customWidth="1"/>
    <col min="2825" max="2825" width="10.7109375" style="0" customWidth="1"/>
    <col min="2826" max="2826" width="12.28125" style="0" customWidth="1"/>
    <col min="3073" max="3073" width="7.8515625" style="0" customWidth="1"/>
    <col min="3074" max="3074" width="57.57421875" style="0" customWidth="1"/>
    <col min="3075" max="3075" width="7.7109375" style="0" customWidth="1"/>
    <col min="3076" max="3076" width="6.57421875" style="0" customWidth="1"/>
    <col min="3077" max="3077" width="14.421875" style="0" customWidth="1"/>
    <col min="3078" max="3079" width="17.140625" style="0" customWidth="1"/>
    <col min="3080" max="3080" width="12.421875" style="0" customWidth="1"/>
    <col min="3081" max="3081" width="10.7109375" style="0" customWidth="1"/>
    <col min="3082" max="3082" width="12.28125" style="0" customWidth="1"/>
    <col min="3329" max="3329" width="7.8515625" style="0" customWidth="1"/>
    <col min="3330" max="3330" width="57.57421875" style="0" customWidth="1"/>
    <col min="3331" max="3331" width="7.7109375" style="0" customWidth="1"/>
    <col min="3332" max="3332" width="6.57421875" style="0" customWidth="1"/>
    <col min="3333" max="3333" width="14.421875" style="0" customWidth="1"/>
    <col min="3334" max="3335" width="17.140625" style="0" customWidth="1"/>
    <col min="3336" max="3336" width="12.421875" style="0" customWidth="1"/>
    <col min="3337" max="3337" width="10.7109375" style="0" customWidth="1"/>
    <col min="3338" max="3338" width="12.28125" style="0" customWidth="1"/>
    <col min="3585" max="3585" width="7.8515625" style="0" customWidth="1"/>
    <col min="3586" max="3586" width="57.57421875" style="0" customWidth="1"/>
    <col min="3587" max="3587" width="7.7109375" style="0" customWidth="1"/>
    <col min="3588" max="3588" width="6.57421875" style="0" customWidth="1"/>
    <col min="3589" max="3589" width="14.421875" style="0" customWidth="1"/>
    <col min="3590" max="3591" width="17.140625" style="0" customWidth="1"/>
    <col min="3592" max="3592" width="12.421875" style="0" customWidth="1"/>
    <col min="3593" max="3593" width="10.7109375" style="0" customWidth="1"/>
    <col min="3594" max="3594" width="12.28125" style="0" customWidth="1"/>
    <col min="3841" max="3841" width="7.8515625" style="0" customWidth="1"/>
    <col min="3842" max="3842" width="57.57421875" style="0" customWidth="1"/>
    <col min="3843" max="3843" width="7.7109375" style="0" customWidth="1"/>
    <col min="3844" max="3844" width="6.57421875" style="0" customWidth="1"/>
    <col min="3845" max="3845" width="14.421875" style="0" customWidth="1"/>
    <col min="3846" max="3847" width="17.140625" style="0" customWidth="1"/>
    <col min="3848" max="3848" width="12.421875" style="0" customWidth="1"/>
    <col min="3849" max="3849" width="10.7109375" style="0" customWidth="1"/>
    <col min="3850" max="3850" width="12.28125" style="0" customWidth="1"/>
    <col min="4097" max="4097" width="7.8515625" style="0" customWidth="1"/>
    <col min="4098" max="4098" width="57.57421875" style="0" customWidth="1"/>
    <col min="4099" max="4099" width="7.7109375" style="0" customWidth="1"/>
    <col min="4100" max="4100" width="6.57421875" style="0" customWidth="1"/>
    <col min="4101" max="4101" width="14.421875" style="0" customWidth="1"/>
    <col min="4102" max="4103" width="17.140625" style="0" customWidth="1"/>
    <col min="4104" max="4104" width="12.421875" style="0" customWidth="1"/>
    <col min="4105" max="4105" width="10.7109375" style="0" customWidth="1"/>
    <col min="4106" max="4106" width="12.28125" style="0" customWidth="1"/>
    <col min="4353" max="4353" width="7.8515625" style="0" customWidth="1"/>
    <col min="4354" max="4354" width="57.57421875" style="0" customWidth="1"/>
    <col min="4355" max="4355" width="7.7109375" style="0" customWidth="1"/>
    <col min="4356" max="4356" width="6.57421875" style="0" customWidth="1"/>
    <col min="4357" max="4357" width="14.421875" style="0" customWidth="1"/>
    <col min="4358" max="4359" width="17.140625" style="0" customWidth="1"/>
    <col min="4360" max="4360" width="12.421875" style="0" customWidth="1"/>
    <col min="4361" max="4361" width="10.7109375" style="0" customWidth="1"/>
    <col min="4362" max="4362" width="12.28125" style="0" customWidth="1"/>
    <col min="4609" max="4609" width="7.8515625" style="0" customWidth="1"/>
    <col min="4610" max="4610" width="57.57421875" style="0" customWidth="1"/>
    <col min="4611" max="4611" width="7.7109375" style="0" customWidth="1"/>
    <col min="4612" max="4612" width="6.57421875" style="0" customWidth="1"/>
    <col min="4613" max="4613" width="14.421875" style="0" customWidth="1"/>
    <col min="4614" max="4615" width="17.140625" style="0" customWidth="1"/>
    <col min="4616" max="4616" width="12.421875" style="0" customWidth="1"/>
    <col min="4617" max="4617" width="10.7109375" style="0" customWidth="1"/>
    <col min="4618" max="4618" width="12.28125" style="0" customWidth="1"/>
    <col min="4865" max="4865" width="7.8515625" style="0" customWidth="1"/>
    <col min="4866" max="4866" width="57.57421875" style="0" customWidth="1"/>
    <col min="4867" max="4867" width="7.7109375" style="0" customWidth="1"/>
    <col min="4868" max="4868" width="6.57421875" style="0" customWidth="1"/>
    <col min="4869" max="4869" width="14.421875" style="0" customWidth="1"/>
    <col min="4870" max="4871" width="17.140625" style="0" customWidth="1"/>
    <col min="4872" max="4872" width="12.421875" style="0" customWidth="1"/>
    <col min="4873" max="4873" width="10.7109375" style="0" customWidth="1"/>
    <col min="4874" max="4874" width="12.28125" style="0" customWidth="1"/>
    <col min="5121" max="5121" width="7.8515625" style="0" customWidth="1"/>
    <col min="5122" max="5122" width="57.57421875" style="0" customWidth="1"/>
    <col min="5123" max="5123" width="7.7109375" style="0" customWidth="1"/>
    <col min="5124" max="5124" width="6.57421875" style="0" customWidth="1"/>
    <col min="5125" max="5125" width="14.421875" style="0" customWidth="1"/>
    <col min="5126" max="5127" width="17.140625" style="0" customWidth="1"/>
    <col min="5128" max="5128" width="12.421875" style="0" customWidth="1"/>
    <col min="5129" max="5129" width="10.7109375" style="0" customWidth="1"/>
    <col min="5130" max="5130" width="12.28125" style="0" customWidth="1"/>
    <col min="5377" max="5377" width="7.8515625" style="0" customWidth="1"/>
    <col min="5378" max="5378" width="57.57421875" style="0" customWidth="1"/>
    <col min="5379" max="5379" width="7.7109375" style="0" customWidth="1"/>
    <col min="5380" max="5380" width="6.57421875" style="0" customWidth="1"/>
    <col min="5381" max="5381" width="14.421875" style="0" customWidth="1"/>
    <col min="5382" max="5383" width="17.140625" style="0" customWidth="1"/>
    <col min="5384" max="5384" width="12.421875" style="0" customWidth="1"/>
    <col min="5385" max="5385" width="10.7109375" style="0" customWidth="1"/>
    <col min="5386" max="5386" width="12.28125" style="0" customWidth="1"/>
    <col min="5633" max="5633" width="7.8515625" style="0" customWidth="1"/>
    <col min="5634" max="5634" width="57.57421875" style="0" customWidth="1"/>
    <col min="5635" max="5635" width="7.7109375" style="0" customWidth="1"/>
    <col min="5636" max="5636" width="6.57421875" style="0" customWidth="1"/>
    <col min="5637" max="5637" width="14.421875" style="0" customWidth="1"/>
    <col min="5638" max="5639" width="17.140625" style="0" customWidth="1"/>
    <col min="5640" max="5640" width="12.421875" style="0" customWidth="1"/>
    <col min="5641" max="5641" width="10.7109375" style="0" customWidth="1"/>
    <col min="5642" max="5642" width="12.28125" style="0" customWidth="1"/>
    <col min="5889" max="5889" width="7.8515625" style="0" customWidth="1"/>
    <col min="5890" max="5890" width="57.57421875" style="0" customWidth="1"/>
    <col min="5891" max="5891" width="7.7109375" style="0" customWidth="1"/>
    <col min="5892" max="5892" width="6.57421875" style="0" customWidth="1"/>
    <col min="5893" max="5893" width="14.421875" style="0" customWidth="1"/>
    <col min="5894" max="5895" width="17.140625" style="0" customWidth="1"/>
    <col min="5896" max="5896" width="12.421875" style="0" customWidth="1"/>
    <col min="5897" max="5897" width="10.7109375" style="0" customWidth="1"/>
    <col min="5898" max="5898" width="12.28125" style="0" customWidth="1"/>
    <col min="6145" max="6145" width="7.8515625" style="0" customWidth="1"/>
    <col min="6146" max="6146" width="57.57421875" style="0" customWidth="1"/>
    <col min="6147" max="6147" width="7.7109375" style="0" customWidth="1"/>
    <col min="6148" max="6148" width="6.57421875" style="0" customWidth="1"/>
    <col min="6149" max="6149" width="14.421875" style="0" customWidth="1"/>
    <col min="6150" max="6151" width="17.140625" style="0" customWidth="1"/>
    <col min="6152" max="6152" width="12.421875" style="0" customWidth="1"/>
    <col min="6153" max="6153" width="10.7109375" style="0" customWidth="1"/>
    <col min="6154" max="6154" width="12.28125" style="0" customWidth="1"/>
    <col min="6401" max="6401" width="7.8515625" style="0" customWidth="1"/>
    <col min="6402" max="6402" width="57.57421875" style="0" customWidth="1"/>
    <col min="6403" max="6403" width="7.7109375" style="0" customWidth="1"/>
    <col min="6404" max="6404" width="6.57421875" style="0" customWidth="1"/>
    <col min="6405" max="6405" width="14.421875" style="0" customWidth="1"/>
    <col min="6406" max="6407" width="17.140625" style="0" customWidth="1"/>
    <col min="6408" max="6408" width="12.421875" style="0" customWidth="1"/>
    <col min="6409" max="6409" width="10.7109375" style="0" customWidth="1"/>
    <col min="6410" max="6410" width="12.28125" style="0" customWidth="1"/>
    <col min="6657" max="6657" width="7.8515625" style="0" customWidth="1"/>
    <col min="6658" max="6658" width="57.57421875" style="0" customWidth="1"/>
    <col min="6659" max="6659" width="7.7109375" style="0" customWidth="1"/>
    <col min="6660" max="6660" width="6.57421875" style="0" customWidth="1"/>
    <col min="6661" max="6661" width="14.421875" style="0" customWidth="1"/>
    <col min="6662" max="6663" width="17.140625" style="0" customWidth="1"/>
    <col min="6664" max="6664" width="12.421875" style="0" customWidth="1"/>
    <col min="6665" max="6665" width="10.7109375" style="0" customWidth="1"/>
    <col min="6666" max="6666" width="12.28125" style="0" customWidth="1"/>
    <col min="6913" max="6913" width="7.8515625" style="0" customWidth="1"/>
    <col min="6914" max="6914" width="57.57421875" style="0" customWidth="1"/>
    <col min="6915" max="6915" width="7.7109375" style="0" customWidth="1"/>
    <col min="6916" max="6916" width="6.57421875" style="0" customWidth="1"/>
    <col min="6917" max="6917" width="14.421875" style="0" customWidth="1"/>
    <col min="6918" max="6919" width="17.140625" style="0" customWidth="1"/>
    <col min="6920" max="6920" width="12.421875" style="0" customWidth="1"/>
    <col min="6921" max="6921" width="10.7109375" style="0" customWidth="1"/>
    <col min="6922" max="6922" width="12.28125" style="0" customWidth="1"/>
    <col min="7169" max="7169" width="7.8515625" style="0" customWidth="1"/>
    <col min="7170" max="7170" width="57.57421875" style="0" customWidth="1"/>
    <col min="7171" max="7171" width="7.7109375" style="0" customWidth="1"/>
    <col min="7172" max="7172" width="6.57421875" style="0" customWidth="1"/>
    <col min="7173" max="7173" width="14.421875" style="0" customWidth="1"/>
    <col min="7174" max="7175" width="17.140625" style="0" customWidth="1"/>
    <col min="7176" max="7176" width="12.421875" style="0" customWidth="1"/>
    <col min="7177" max="7177" width="10.7109375" style="0" customWidth="1"/>
    <col min="7178" max="7178" width="12.28125" style="0" customWidth="1"/>
    <col min="7425" max="7425" width="7.8515625" style="0" customWidth="1"/>
    <col min="7426" max="7426" width="57.57421875" style="0" customWidth="1"/>
    <col min="7427" max="7427" width="7.7109375" style="0" customWidth="1"/>
    <col min="7428" max="7428" width="6.57421875" style="0" customWidth="1"/>
    <col min="7429" max="7429" width="14.421875" style="0" customWidth="1"/>
    <col min="7430" max="7431" width="17.140625" style="0" customWidth="1"/>
    <col min="7432" max="7432" width="12.421875" style="0" customWidth="1"/>
    <col min="7433" max="7433" width="10.7109375" style="0" customWidth="1"/>
    <col min="7434" max="7434" width="12.28125" style="0" customWidth="1"/>
    <col min="7681" max="7681" width="7.8515625" style="0" customWidth="1"/>
    <col min="7682" max="7682" width="57.57421875" style="0" customWidth="1"/>
    <col min="7683" max="7683" width="7.7109375" style="0" customWidth="1"/>
    <col min="7684" max="7684" width="6.57421875" style="0" customWidth="1"/>
    <col min="7685" max="7685" width="14.421875" style="0" customWidth="1"/>
    <col min="7686" max="7687" width="17.140625" style="0" customWidth="1"/>
    <col min="7688" max="7688" width="12.421875" style="0" customWidth="1"/>
    <col min="7689" max="7689" width="10.7109375" style="0" customWidth="1"/>
    <col min="7690" max="7690" width="12.28125" style="0" customWidth="1"/>
    <col min="7937" max="7937" width="7.8515625" style="0" customWidth="1"/>
    <col min="7938" max="7938" width="57.57421875" style="0" customWidth="1"/>
    <col min="7939" max="7939" width="7.7109375" style="0" customWidth="1"/>
    <col min="7940" max="7940" width="6.57421875" style="0" customWidth="1"/>
    <col min="7941" max="7941" width="14.421875" style="0" customWidth="1"/>
    <col min="7942" max="7943" width="17.140625" style="0" customWidth="1"/>
    <col min="7944" max="7944" width="12.421875" style="0" customWidth="1"/>
    <col min="7945" max="7945" width="10.7109375" style="0" customWidth="1"/>
    <col min="7946" max="7946" width="12.28125" style="0" customWidth="1"/>
    <col min="8193" max="8193" width="7.8515625" style="0" customWidth="1"/>
    <col min="8194" max="8194" width="57.57421875" style="0" customWidth="1"/>
    <col min="8195" max="8195" width="7.7109375" style="0" customWidth="1"/>
    <col min="8196" max="8196" width="6.57421875" style="0" customWidth="1"/>
    <col min="8197" max="8197" width="14.421875" style="0" customWidth="1"/>
    <col min="8198" max="8199" width="17.140625" style="0" customWidth="1"/>
    <col min="8200" max="8200" width="12.421875" style="0" customWidth="1"/>
    <col min="8201" max="8201" width="10.7109375" style="0" customWidth="1"/>
    <col min="8202" max="8202" width="12.28125" style="0" customWidth="1"/>
    <col min="8449" max="8449" width="7.8515625" style="0" customWidth="1"/>
    <col min="8450" max="8450" width="57.57421875" style="0" customWidth="1"/>
    <col min="8451" max="8451" width="7.7109375" style="0" customWidth="1"/>
    <col min="8452" max="8452" width="6.57421875" style="0" customWidth="1"/>
    <col min="8453" max="8453" width="14.421875" style="0" customWidth="1"/>
    <col min="8454" max="8455" width="17.140625" style="0" customWidth="1"/>
    <col min="8456" max="8456" width="12.421875" style="0" customWidth="1"/>
    <col min="8457" max="8457" width="10.7109375" style="0" customWidth="1"/>
    <col min="8458" max="8458" width="12.28125" style="0" customWidth="1"/>
    <col min="8705" max="8705" width="7.8515625" style="0" customWidth="1"/>
    <col min="8706" max="8706" width="57.57421875" style="0" customWidth="1"/>
    <col min="8707" max="8707" width="7.7109375" style="0" customWidth="1"/>
    <col min="8708" max="8708" width="6.57421875" style="0" customWidth="1"/>
    <col min="8709" max="8709" width="14.421875" style="0" customWidth="1"/>
    <col min="8710" max="8711" width="17.140625" style="0" customWidth="1"/>
    <col min="8712" max="8712" width="12.421875" style="0" customWidth="1"/>
    <col min="8713" max="8713" width="10.7109375" style="0" customWidth="1"/>
    <col min="8714" max="8714" width="12.28125" style="0" customWidth="1"/>
    <col min="8961" max="8961" width="7.8515625" style="0" customWidth="1"/>
    <col min="8962" max="8962" width="57.57421875" style="0" customWidth="1"/>
    <col min="8963" max="8963" width="7.7109375" style="0" customWidth="1"/>
    <col min="8964" max="8964" width="6.57421875" style="0" customWidth="1"/>
    <col min="8965" max="8965" width="14.421875" style="0" customWidth="1"/>
    <col min="8966" max="8967" width="17.140625" style="0" customWidth="1"/>
    <col min="8968" max="8968" width="12.421875" style="0" customWidth="1"/>
    <col min="8969" max="8969" width="10.7109375" style="0" customWidth="1"/>
    <col min="8970" max="8970" width="12.28125" style="0" customWidth="1"/>
    <col min="9217" max="9217" width="7.8515625" style="0" customWidth="1"/>
    <col min="9218" max="9218" width="57.57421875" style="0" customWidth="1"/>
    <col min="9219" max="9219" width="7.7109375" style="0" customWidth="1"/>
    <col min="9220" max="9220" width="6.57421875" style="0" customWidth="1"/>
    <col min="9221" max="9221" width="14.421875" style="0" customWidth="1"/>
    <col min="9222" max="9223" width="17.140625" style="0" customWidth="1"/>
    <col min="9224" max="9224" width="12.421875" style="0" customWidth="1"/>
    <col min="9225" max="9225" width="10.7109375" style="0" customWidth="1"/>
    <col min="9226" max="9226" width="12.28125" style="0" customWidth="1"/>
    <col min="9473" max="9473" width="7.8515625" style="0" customWidth="1"/>
    <col min="9474" max="9474" width="57.57421875" style="0" customWidth="1"/>
    <col min="9475" max="9475" width="7.7109375" style="0" customWidth="1"/>
    <col min="9476" max="9476" width="6.57421875" style="0" customWidth="1"/>
    <col min="9477" max="9477" width="14.421875" style="0" customWidth="1"/>
    <col min="9478" max="9479" width="17.140625" style="0" customWidth="1"/>
    <col min="9480" max="9480" width="12.421875" style="0" customWidth="1"/>
    <col min="9481" max="9481" width="10.7109375" style="0" customWidth="1"/>
    <col min="9482" max="9482" width="12.28125" style="0" customWidth="1"/>
    <col min="9729" max="9729" width="7.8515625" style="0" customWidth="1"/>
    <col min="9730" max="9730" width="57.57421875" style="0" customWidth="1"/>
    <col min="9731" max="9731" width="7.7109375" style="0" customWidth="1"/>
    <col min="9732" max="9732" width="6.57421875" style="0" customWidth="1"/>
    <col min="9733" max="9733" width="14.421875" style="0" customWidth="1"/>
    <col min="9734" max="9735" width="17.140625" style="0" customWidth="1"/>
    <col min="9736" max="9736" width="12.421875" style="0" customWidth="1"/>
    <col min="9737" max="9737" width="10.7109375" style="0" customWidth="1"/>
    <col min="9738" max="9738" width="12.28125" style="0" customWidth="1"/>
    <col min="9985" max="9985" width="7.8515625" style="0" customWidth="1"/>
    <col min="9986" max="9986" width="57.57421875" style="0" customWidth="1"/>
    <col min="9987" max="9987" width="7.7109375" style="0" customWidth="1"/>
    <col min="9988" max="9988" width="6.57421875" style="0" customWidth="1"/>
    <col min="9989" max="9989" width="14.421875" style="0" customWidth="1"/>
    <col min="9990" max="9991" width="17.140625" style="0" customWidth="1"/>
    <col min="9992" max="9992" width="12.421875" style="0" customWidth="1"/>
    <col min="9993" max="9993" width="10.7109375" style="0" customWidth="1"/>
    <col min="9994" max="9994" width="12.28125" style="0" customWidth="1"/>
    <col min="10241" max="10241" width="7.8515625" style="0" customWidth="1"/>
    <col min="10242" max="10242" width="57.57421875" style="0" customWidth="1"/>
    <col min="10243" max="10243" width="7.7109375" style="0" customWidth="1"/>
    <col min="10244" max="10244" width="6.57421875" style="0" customWidth="1"/>
    <col min="10245" max="10245" width="14.421875" style="0" customWidth="1"/>
    <col min="10246" max="10247" width="17.140625" style="0" customWidth="1"/>
    <col min="10248" max="10248" width="12.421875" style="0" customWidth="1"/>
    <col min="10249" max="10249" width="10.7109375" style="0" customWidth="1"/>
    <col min="10250" max="10250" width="12.28125" style="0" customWidth="1"/>
    <col min="10497" max="10497" width="7.8515625" style="0" customWidth="1"/>
    <col min="10498" max="10498" width="57.57421875" style="0" customWidth="1"/>
    <col min="10499" max="10499" width="7.7109375" style="0" customWidth="1"/>
    <col min="10500" max="10500" width="6.57421875" style="0" customWidth="1"/>
    <col min="10501" max="10501" width="14.421875" style="0" customWidth="1"/>
    <col min="10502" max="10503" width="17.140625" style="0" customWidth="1"/>
    <col min="10504" max="10504" width="12.421875" style="0" customWidth="1"/>
    <col min="10505" max="10505" width="10.7109375" style="0" customWidth="1"/>
    <col min="10506" max="10506" width="12.28125" style="0" customWidth="1"/>
    <col min="10753" max="10753" width="7.8515625" style="0" customWidth="1"/>
    <col min="10754" max="10754" width="57.57421875" style="0" customWidth="1"/>
    <col min="10755" max="10755" width="7.7109375" style="0" customWidth="1"/>
    <col min="10756" max="10756" width="6.57421875" style="0" customWidth="1"/>
    <col min="10757" max="10757" width="14.421875" style="0" customWidth="1"/>
    <col min="10758" max="10759" width="17.140625" style="0" customWidth="1"/>
    <col min="10760" max="10760" width="12.421875" style="0" customWidth="1"/>
    <col min="10761" max="10761" width="10.7109375" style="0" customWidth="1"/>
    <col min="10762" max="10762" width="12.28125" style="0" customWidth="1"/>
    <col min="11009" max="11009" width="7.8515625" style="0" customWidth="1"/>
    <col min="11010" max="11010" width="57.57421875" style="0" customWidth="1"/>
    <col min="11011" max="11011" width="7.7109375" style="0" customWidth="1"/>
    <col min="11012" max="11012" width="6.57421875" style="0" customWidth="1"/>
    <col min="11013" max="11013" width="14.421875" style="0" customWidth="1"/>
    <col min="11014" max="11015" width="17.140625" style="0" customWidth="1"/>
    <col min="11016" max="11016" width="12.421875" style="0" customWidth="1"/>
    <col min="11017" max="11017" width="10.7109375" style="0" customWidth="1"/>
    <col min="11018" max="11018" width="12.28125" style="0" customWidth="1"/>
    <col min="11265" max="11265" width="7.8515625" style="0" customWidth="1"/>
    <col min="11266" max="11266" width="57.57421875" style="0" customWidth="1"/>
    <col min="11267" max="11267" width="7.7109375" style="0" customWidth="1"/>
    <col min="11268" max="11268" width="6.57421875" style="0" customWidth="1"/>
    <col min="11269" max="11269" width="14.421875" style="0" customWidth="1"/>
    <col min="11270" max="11271" width="17.140625" style="0" customWidth="1"/>
    <col min="11272" max="11272" width="12.421875" style="0" customWidth="1"/>
    <col min="11273" max="11273" width="10.7109375" style="0" customWidth="1"/>
    <col min="11274" max="11274" width="12.28125" style="0" customWidth="1"/>
    <col min="11521" max="11521" width="7.8515625" style="0" customWidth="1"/>
    <col min="11522" max="11522" width="57.57421875" style="0" customWidth="1"/>
    <col min="11523" max="11523" width="7.7109375" style="0" customWidth="1"/>
    <col min="11524" max="11524" width="6.57421875" style="0" customWidth="1"/>
    <col min="11525" max="11525" width="14.421875" style="0" customWidth="1"/>
    <col min="11526" max="11527" width="17.140625" style="0" customWidth="1"/>
    <col min="11528" max="11528" width="12.421875" style="0" customWidth="1"/>
    <col min="11529" max="11529" width="10.7109375" style="0" customWidth="1"/>
    <col min="11530" max="11530" width="12.28125" style="0" customWidth="1"/>
    <col min="11777" max="11777" width="7.8515625" style="0" customWidth="1"/>
    <col min="11778" max="11778" width="57.57421875" style="0" customWidth="1"/>
    <col min="11779" max="11779" width="7.7109375" style="0" customWidth="1"/>
    <col min="11780" max="11780" width="6.57421875" style="0" customWidth="1"/>
    <col min="11781" max="11781" width="14.421875" style="0" customWidth="1"/>
    <col min="11782" max="11783" width="17.140625" style="0" customWidth="1"/>
    <col min="11784" max="11784" width="12.421875" style="0" customWidth="1"/>
    <col min="11785" max="11785" width="10.7109375" style="0" customWidth="1"/>
    <col min="11786" max="11786" width="12.28125" style="0" customWidth="1"/>
    <col min="12033" max="12033" width="7.8515625" style="0" customWidth="1"/>
    <col min="12034" max="12034" width="57.57421875" style="0" customWidth="1"/>
    <col min="12035" max="12035" width="7.7109375" style="0" customWidth="1"/>
    <col min="12036" max="12036" width="6.57421875" style="0" customWidth="1"/>
    <col min="12037" max="12037" width="14.421875" style="0" customWidth="1"/>
    <col min="12038" max="12039" width="17.140625" style="0" customWidth="1"/>
    <col min="12040" max="12040" width="12.421875" style="0" customWidth="1"/>
    <col min="12041" max="12041" width="10.7109375" style="0" customWidth="1"/>
    <col min="12042" max="12042" width="12.28125" style="0" customWidth="1"/>
    <col min="12289" max="12289" width="7.8515625" style="0" customWidth="1"/>
    <col min="12290" max="12290" width="57.57421875" style="0" customWidth="1"/>
    <col min="12291" max="12291" width="7.7109375" style="0" customWidth="1"/>
    <col min="12292" max="12292" width="6.57421875" style="0" customWidth="1"/>
    <col min="12293" max="12293" width="14.421875" style="0" customWidth="1"/>
    <col min="12294" max="12295" width="17.140625" style="0" customWidth="1"/>
    <col min="12296" max="12296" width="12.421875" style="0" customWidth="1"/>
    <col min="12297" max="12297" width="10.7109375" style="0" customWidth="1"/>
    <col min="12298" max="12298" width="12.28125" style="0" customWidth="1"/>
    <col min="12545" max="12545" width="7.8515625" style="0" customWidth="1"/>
    <col min="12546" max="12546" width="57.57421875" style="0" customWidth="1"/>
    <col min="12547" max="12547" width="7.7109375" style="0" customWidth="1"/>
    <col min="12548" max="12548" width="6.57421875" style="0" customWidth="1"/>
    <col min="12549" max="12549" width="14.421875" style="0" customWidth="1"/>
    <col min="12550" max="12551" width="17.140625" style="0" customWidth="1"/>
    <col min="12552" max="12552" width="12.421875" style="0" customWidth="1"/>
    <col min="12553" max="12553" width="10.7109375" style="0" customWidth="1"/>
    <col min="12554" max="12554" width="12.28125" style="0" customWidth="1"/>
    <col min="12801" max="12801" width="7.8515625" style="0" customWidth="1"/>
    <col min="12802" max="12802" width="57.57421875" style="0" customWidth="1"/>
    <col min="12803" max="12803" width="7.7109375" style="0" customWidth="1"/>
    <col min="12804" max="12804" width="6.57421875" style="0" customWidth="1"/>
    <col min="12805" max="12805" width="14.421875" style="0" customWidth="1"/>
    <col min="12806" max="12807" width="17.140625" style="0" customWidth="1"/>
    <col min="12808" max="12808" width="12.421875" style="0" customWidth="1"/>
    <col min="12809" max="12809" width="10.7109375" style="0" customWidth="1"/>
    <col min="12810" max="12810" width="12.28125" style="0" customWidth="1"/>
    <col min="13057" max="13057" width="7.8515625" style="0" customWidth="1"/>
    <col min="13058" max="13058" width="57.57421875" style="0" customWidth="1"/>
    <col min="13059" max="13059" width="7.7109375" style="0" customWidth="1"/>
    <col min="13060" max="13060" width="6.57421875" style="0" customWidth="1"/>
    <col min="13061" max="13061" width="14.421875" style="0" customWidth="1"/>
    <col min="13062" max="13063" width="17.140625" style="0" customWidth="1"/>
    <col min="13064" max="13064" width="12.421875" style="0" customWidth="1"/>
    <col min="13065" max="13065" width="10.7109375" style="0" customWidth="1"/>
    <col min="13066" max="13066" width="12.28125" style="0" customWidth="1"/>
    <col min="13313" max="13313" width="7.8515625" style="0" customWidth="1"/>
    <col min="13314" max="13314" width="57.57421875" style="0" customWidth="1"/>
    <col min="13315" max="13315" width="7.7109375" style="0" customWidth="1"/>
    <col min="13316" max="13316" width="6.57421875" style="0" customWidth="1"/>
    <col min="13317" max="13317" width="14.421875" style="0" customWidth="1"/>
    <col min="13318" max="13319" width="17.140625" style="0" customWidth="1"/>
    <col min="13320" max="13320" width="12.421875" style="0" customWidth="1"/>
    <col min="13321" max="13321" width="10.7109375" style="0" customWidth="1"/>
    <col min="13322" max="13322" width="12.28125" style="0" customWidth="1"/>
    <col min="13569" max="13569" width="7.8515625" style="0" customWidth="1"/>
    <col min="13570" max="13570" width="57.57421875" style="0" customWidth="1"/>
    <col min="13571" max="13571" width="7.7109375" style="0" customWidth="1"/>
    <col min="13572" max="13572" width="6.57421875" style="0" customWidth="1"/>
    <col min="13573" max="13573" width="14.421875" style="0" customWidth="1"/>
    <col min="13574" max="13575" width="17.140625" style="0" customWidth="1"/>
    <col min="13576" max="13576" width="12.421875" style="0" customWidth="1"/>
    <col min="13577" max="13577" width="10.7109375" style="0" customWidth="1"/>
    <col min="13578" max="13578" width="12.28125" style="0" customWidth="1"/>
    <col min="13825" max="13825" width="7.8515625" style="0" customWidth="1"/>
    <col min="13826" max="13826" width="57.57421875" style="0" customWidth="1"/>
    <col min="13827" max="13827" width="7.7109375" style="0" customWidth="1"/>
    <col min="13828" max="13828" width="6.57421875" style="0" customWidth="1"/>
    <col min="13829" max="13829" width="14.421875" style="0" customWidth="1"/>
    <col min="13830" max="13831" width="17.140625" style="0" customWidth="1"/>
    <col min="13832" max="13832" width="12.421875" style="0" customWidth="1"/>
    <col min="13833" max="13833" width="10.7109375" style="0" customWidth="1"/>
    <col min="13834" max="13834" width="12.28125" style="0" customWidth="1"/>
    <col min="14081" max="14081" width="7.8515625" style="0" customWidth="1"/>
    <col min="14082" max="14082" width="57.57421875" style="0" customWidth="1"/>
    <col min="14083" max="14083" width="7.7109375" style="0" customWidth="1"/>
    <col min="14084" max="14084" width="6.57421875" style="0" customWidth="1"/>
    <col min="14085" max="14085" width="14.421875" style="0" customWidth="1"/>
    <col min="14086" max="14087" width="17.140625" style="0" customWidth="1"/>
    <col min="14088" max="14088" width="12.421875" style="0" customWidth="1"/>
    <col min="14089" max="14089" width="10.7109375" style="0" customWidth="1"/>
    <col min="14090" max="14090" width="12.28125" style="0" customWidth="1"/>
    <col min="14337" max="14337" width="7.8515625" style="0" customWidth="1"/>
    <col min="14338" max="14338" width="57.57421875" style="0" customWidth="1"/>
    <col min="14339" max="14339" width="7.7109375" style="0" customWidth="1"/>
    <col min="14340" max="14340" width="6.57421875" style="0" customWidth="1"/>
    <col min="14341" max="14341" width="14.421875" style="0" customWidth="1"/>
    <col min="14342" max="14343" width="17.140625" style="0" customWidth="1"/>
    <col min="14344" max="14344" width="12.421875" style="0" customWidth="1"/>
    <col min="14345" max="14345" width="10.7109375" style="0" customWidth="1"/>
    <col min="14346" max="14346" width="12.28125" style="0" customWidth="1"/>
    <col min="14593" max="14593" width="7.8515625" style="0" customWidth="1"/>
    <col min="14594" max="14594" width="57.57421875" style="0" customWidth="1"/>
    <col min="14595" max="14595" width="7.7109375" style="0" customWidth="1"/>
    <col min="14596" max="14596" width="6.57421875" style="0" customWidth="1"/>
    <col min="14597" max="14597" width="14.421875" style="0" customWidth="1"/>
    <col min="14598" max="14599" width="17.140625" style="0" customWidth="1"/>
    <col min="14600" max="14600" width="12.421875" style="0" customWidth="1"/>
    <col min="14601" max="14601" width="10.7109375" style="0" customWidth="1"/>
    <col min="14602" max="14602" width="12.28125" style="0" customWidth="1"/>
    <col min="14849" max="14849" width="7.8515625" style="0" customWidth="1"/>
    <col min="14850" max="14850" width="57.57421875" style="0" customWidth="1"/>
    <col min="14851" max="14851" width="7.7109375" style="0" customWidth="1"/>
    <col min="14852" max="14852" width="6.57421875" style="0" customWidth="1"/>
    <col min="14853" max="14853" width="14.421875" style="0" customWidth="1"/>
    <col min="14854" max="14855" width="17.140625" style="0" customWidth="1"/>
    <col min="14856" max="14856" width="12.421875" style="0" customWidth="1"/>
    <col min="14857" max="14857" width="10.7109375" style="0" customWidth="1"/>
    <col min="14858" max="14858" width="12.28125" style="0" customWidth="1"/>
    <col min="15105" max="15105" width="7.8515625" style="0" customWidth="1"/>
    <col min="15106" max="15106" width="57.57421875" style="0" customWidth="1"/>
    <col min="15107" max="15107" width="7.7109375" style="0" customWidth="1"/>
    <col min="15108" max="15108" width="6.57421875" style="0" customWidth="1"/>
    <col min="15109" max="15109" width="14.421875" style="0" customWidth="1"/>
    <col min="15110" max="15111" width="17.140625" style="0" customWidth="1"/>
    <col min="15112" max="15112" width="12.421875" style="0" customWidth="1"/>
    <col min="15113" max="15113" width="10.7109375" style="0" customWidth="1"/>
    <col min="15114" max="15114" width="12.28125" style="0" customWidth="1"/>
    <col min="15361" max="15361" width="7.8515625" style="0" customWidth="1"/>
    <col min="15362" max="15362" width="57.57421875" style="0" customWidth="1"/>
    <col min="15363" max="15363" width="7.7109375" style="0" customWidth="1"/>
    <col min="15364" max="15364" width="6.57421875" style="0" customWidth="1"/>
    <col min="15365" max="15365" width="14.421875" style="0" customWidth="1"/>
    <col min="15366" max="15367" width="17.140625" style="0" customWidth="1"/>
    <col min="15368" max="15368" width="12.421875" style="0" customWidth="1"/>
    <col min="15369" max="15369" width="10.7109375" style="0" customWidth="1"/>
    <col min="15370" max="15370" width="12.28125" style="0" customWidth="1"/>
    <col min="15617" max="15617" width="7.8515625" style="0" customWidth="1"/>
    <col min="15618" max="15618" width="57.57421875" style="0" customWidth="1"/>
    <col min="15619" max="15619" width="7.7109375" style="0" customWidth="1"/>
    <col min="15620" max="15620" width="6.57421875" style="0" customWidth="1"/>
    <col min="15621" max="15621" width="14.421875" style="0" customWidth="1"/>
    <col min="15622" max="15623" width="17.140625" style="0" customWidth="1"/>
    <col min="15624" max="15624" width="12.421875" style="0" customWidth="1"/>
    <col min="15625" max="15625" width="10.7109375" style="0" customWidth="1"/>
    <col min="15626" max="15626" width="12.28125" style="0" customWidth="1"/>
    <col min="15873" max="15873" width="7.8515625" style="0" customWidth="1"/>
    <col min="15874" max="15874" width="57.57421875" style="0" customWidth="1"/>
    <col min="15875" max="15875" width="7.7109375" style="0" customWidth="1"/>
    <col min="15876" max="15876" width="6.57421875" style="0" customWidth="1"/>
    <col min="15877" max="15877" width="14.421875" style="0" customWidth="1"/>
    <col min="15878" max="15879" width="17.140625" style="0" customWidth="1"/>
    <col min="15880" max="15880" width="12.421875" style="0" customWidth="1"/>
    <col min="15881" max="15881" width="10.7109375" style="0" customWidth="1"/>
    <col min="15882" max="15882" width="12.28125" style="0" customWidth="1"/>
    <col min="16129" max="16129" width="7.8515625" style="0" customWidth="1"/>
    <col min="16130" max="16130" width="57.57421875" style="0" customWidth="1"/>
    <col min="16131" max="16131" width="7.7109375" style="0" customWidth="1"/>
    <col min="16132" max="16132" width="6.57421875" style="0" customWidth="1"/>
    <col min="16133" max="16133" width="14.421875" style="0" customWidth="1"/>
    <col min="16134" max="16135" width="17.140625" style="0" customWidth="1"/>
    <col min="16136" max="16136" width="12.421875" style="0" customWidth="1"/>
    <col min="16137" max="16137" width="10.7109375" style="0" customWidth="1"/>
    <col min="16138" max="16138" width="12.28125" style="0" customWidth="1"/>
  </cols>
  <sheetData>
    <row r="1" spans="3:10" ht="15">
      <c r="C1" s="1"/>
      <c r="D1" s="1"/>
      <c r="E1" s="1"/>
      <c r="F1" s="1"/>
      <c r="G1" s="1"/>
      <c r="H1" s="1"/>
      <c r="I1"/>
      <c r="J1"/>
    </row>
    <row r="2" spans="1:10" ht="18.75">
      <c r="A2" s="2"/>
      <c r="B2" s="3" t="s">
        <v>0</v>
      </c>
      <c r="C2" s="1"/>
      <c r="D2" s="1"/>
      <c r="E2" s="1"/>
      <c r="F2" s="1"/>
      <c r="G2" s="1"/>
      <c r="H2" s="1"/>
      <c r="I2"/>
      <c r="J2"/>
    </row>
    <row r="3" spans="1:10" ht="15">
      <c r="A3" s="2"/>
      <c r="C3" s="1"/>
      <c r="D3" s="1"/>
      <c r="E3" s="1"/>
      <c r="F3" s="1"/>
      <c r="G3" s="1"/>
      <c r="H3" s="1"/>
      <c r="I3"/>
      <c r="J3"/>
    </row>
    <row r="4" spans="1:10" ht="21">
      <c r="A4" s="4" t="s">
        <v>1</v>
      </c>
      <c r="C4" s="1"/>
      <c r="D4" s="1"/>
      <c r="E4" s="1"/>
      <c r="F4" s="1"/>
      <c r="G4" s="1"/>
      <c r="H4" s="1"/>
      <c r="I4"/>
      <c r="J4"/>
    </row>
    <row r="5" spans="1:10" ht="15.75" thickBot="1">
      <c r="A5" s="5"/>
      <c r="B5" s="1"/>
      <c r="C5" s="1"/>
      <c r="D5" s="1"/>
      <c r="E5" s="1"/>
      <c r="F5" s="1"/>
      <c r="G5" s="1"/>
      <c r="H5" s="1"/>
      <c r="I5"/>
      <c r="J5"/>
    </row>
    <row r="6" spans="1:10" ht="45.75" thickBo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  <c r="H6" s="9"/>
      <c r="I6"/>
      <c r="J6"/>
    </row>
    <row r="7" spans="1:10" ht="15.75" thickTop="1">
      <c r="A7" s="10">
        <v>1</v>
      </c>
      <c r="B7" s="11" t="s">
        <v>9</v>
      </c>
      <c r="C7" s="11">
        <f>30+4+3+2+12+11+19+6+8+22+13+41+28+5+11+42+10+23+6+7+20+10+17+6+33+19+25+20+19+19+50+24+23+17+9+68+10+8+2+6+6+18+10+14+18</f>
        <v>774</v>
      </c>
      <c r="D7" s="12" t="s">
        <v>10</v>
      </c>
      <c r="E7" s="13">
        <v>0</v>
      </c>
      <c r="F7" s="14">
        <f aca="true" t="shared" si="0" ref="F7:F16">E7*C7</f>
        <v>0</v>
      </c>
      <c r="G7" s="15">
        <f>F7*1.21</f>
        <v>0</v>
      </c>
      <c r="H7" s="1"/>
      <c r="I7"/>
      <c r="J7"/>
    </row>
    <row r="8" spans="1:10" ht="15">
      <c r="A8" s="10">
        <f aca="true" t="shared" si="1" ref="A8:A16">A7+1</f>
        <v>2</v>
      </c>
      <c r="B8" s="11" t="s">
        <v>11</v>
      </c>
      <c r="C8" s="11">
        <f>5+1+1+1+2+4+3+1+3+6+3+6+6+1+3+9+1+5+2+2+5+2+4+2+7+5+3+4+3+3+7+4+5+5+2+16+3+1+1+2+1+3+4+6+4</f>
        <v>167</v>
      </c>
      <c r="D8" s="12" t="s">
        <v>10</v>
      </c>
      <c r="E8" s="13">
        <v>0</v>
      </c>
      <c r="F8" s="14">
        <f t="shared" si="0"/>
        <v>0</v>
      </c>
      <c r="G8" s="15">
        <f aca="true" t="shared" si="2" ref="G8:G16">F8*1.21</f>
        <v>0</v>
      </c>
      <c r="H8" s="1"/>
      <c r="I8"/>
      <c r="J8"/>
    </row>
    <row r="9" spans="1:10" ht="15">
      <c r="A9" s="10">
        <f t="shared" si="1"/>
        <v>3</v>
      </c>
      <c r="B9" s="11" t="s">
        <v>12</v>
      </c>
      <c r="C9" s="11">
        <f>348+63+6+10+98+191+323+178+148+328+148+488+496+82+299+242+624+211+424+158+125+248+20+98+134+164+678+271+308+148+248+236+787+208+176+178+280+638+188+48+73+28+84+84+180+188+278+180</f>
        <v>11141</v>
      </c>
      <c r="D9" s="12" t="s">
        <v>10</v>
      </c>
      <c r="E9" s="13">
        <v>0</v>
      </c>
      <c r="F9" s="14">
        <f t="shared" si="0"/>
        <v>0</v>
      </c>
      <c r="G9" s="15">
        <f t="shared" si="2"/>
        <v>0</v>
      </c>
      <c r="H9" s="1"/>
      <c r="I9"/>
      <c r="J9"/>
    </row>
    <row r="10" spans="1:10" ht="15">
      <c r="A10" s="10">
        <f t="shared" si="1"/>
        <v>4</v>
      </c>
      <c r="B10" s="11" t="s">
        <v>13</v>
      </c>
      <c r="C10" s="11">
        <f>6+4+1+1+2+4+5+4+4+9+4+6+10+1+3+3+8+1+5+3+5+5+2+2+3+4+13+7+4+3+4+6+8+3+5+6+3+13+2+1+1+1+1+3+3+5+4+3</f>
        <v>204</v>
      </c>
      <c r="D10" s="12" t="s">
        <v>10</v>
      </c>
      <c r="E10" s="13">
        <v>0</v>
      </c>
      <c r="F10" s="14">
        <f t="shared" si="0"/>
        <v>0</v>
      </c>
      <c r="G10" s="15">
        <f t="shared" si="2"/>
        <v>0</v>
      </c>
      <c r="H10" s="1"/>
      <c r="I10"/>
      <c r="J10"/>
    </row>
    <row r="11" spans="1:10" ht="15">
      <c r="A11" s="10">
        <f t="shared" si="1"/>
        <v>5</v>
      </c>
      <c r="B11" s="11" t="s">
        <v>14</v>
      </c>
      <c r="C11" s="11">
        <f>15+1+0+0+3+8+12+8+6+12+8+15+10+4+15+10+10+4+5+4+2+5+2+3+5+4+14+6+6+6+10+6+18+6+8+8+8+286+2+4+2+4+4+6+7+9+6+5</f>
        <v>602</v>
      </c>
      <c r="D11" s="12" t="s">
        <v>10</v>
      </c>
      <c r="E11" s="13">
        <v>0</v>
      </c>
      <c r="F11" s="14">
        <f t="shared" si="0"/>
        <v>0</v>
      </c>
      <c r="G11" s="15">
        <f t="shared" si="2"/>
        <v>0</v>
      </c>
      <c r="H11" s="1"/>
      <c r="I11"/>
      <c r="J11"/>
    </row>
    <row r="12" spans="1:10" ht="15">
      <c r="A12" s="10">
        <f t="shared" si="1"/>
        <v>6</v>
      </c>
      <c r="B12" s="11" t="s">
        <v>15</v>
      </c>
      <c r="C12" s="11">
        <v>200</v>
      </c>
      <c r="D12" s="12" t="s">
        <v>10</v>
      </c>
      <c r="E12" s="13">
        <v>0</v>
      </c>
      <c r="F12" s="14">
        <f t="shared" si="0"/>
        <v>0</v>
      </c>
      <c r="G12" s="15">
        <f t="shared" si="2"/>
        <v>0</v>
      </c>
      <c r="H12" s="1"/>
      <c r="I12"/>
      <c r="J12"/>
    </row>
    <row r="13" spans="1:10" ht="15">
      <c r="A13" s="10">
        <f t="shared" si="1"/>
        <v>7</v>
      </c>
      <c r="B13" s="11" t="s">
        <v>16</v>
      </c>
      <c r="C13" s="11">
        <f>1000+100+10+10+50+400+800+600+450+800+400+1000+200+150+800+50+600+350+250+500+100+300+450+500+850+500+650+280+380+320+820+250+380+400+500+1200+400+96+120+50+100+120+360+680+850+480</f>
        <v>19656</v>
      </c>
      <c r="D13" s="12" t="s">
        <v>10</v>
      </c>
      <c r="E13" s="13">
        <v>0</v>
      </c>
      <c r="F13" s="14">
        <f t="shared" si="0"/>
        <v>0</v>
      </c>
      <c r="G13" s="15">
        <f t="shared" si="2"/>
        <v>0</v>
      </c>
      <c r="H13" s="1"/>
      <c r="I13"/>
      <c r="J13"/>
    </row>
    <row r="14" spans="1:10" ht="15">
      <c r="A14" s="10">
        <f t="shared" si="1"/>
        <v>8</v>
      </c>
      <c r="B14" s="11" t="s">
        <v>17</v>
      </c>
      <c r="C14" s="11">
        <f>27+68+48+47+136+45+177+109+278+(100+100+50+100)</f>
        <v>1285</v>
      </c>
      <c r="D14" s="12" t="s">
        <v>10</v>
      </c>
      <c r="E14" s="13">
        <v>0</v>
      </c>
      <c r="F14" s="14">
        <f t="shared" si="0"/>
        <v>0</v>
      </c>
      <c r="G14" s="15">
        <f t="shared" si="2"/>
        <v>0</v>
      </c>
      <c r="H14" s="1"/>
      <c r="I14"/>
      <c r="J14"/>
    </row>
    <row r="15" spans="1:10" ht="15">
      <c r="A15" s="10">
        <f t="shared" si="1"/>
        <v>9</v>
      </c>
      <c r="B15" s="11" t="s">
        <v>18</v>
      </c>
      <c r="C15" s="11">
        <v>15</v>
      </c>
      <c r="D15" s="12" t="s">
        <v>10</v>
      </c>
      <c r="E15" s="13">
        <v>0</v>
      </c>
      <c r="F15" s="14">
        <f t="shared" si="0"/>
        <v>0</v>
      </c>
      <c r="G15" s="15">
        <f t="shared" si="2"/>
        <v>0</v>
      </c>
      <c r="H15" s="1"/>
      <c r="I15"/>
      <c r="J15"/>
    </row>
    <row r="16" spans="1:10" ht="15">
      <c r="A16" s="10">
        <f t="shared" si="1"/>
        <v>10</v>
      </c>
      <c r="B16" s="11" t="s">
        <v>19</v>
      </c>
      <c r="C16" s="11">
        <f>70+80+10+10+282+70+110+90+140+130+180+180+34+70+70+70+50+140+240+40+210+40+40+16+172+120+120+88+130+34+88+140+170+88+240+168+138+196+164+112+120+70+112+168+144+150+208+212</f>
        <v>5724</v>
      </c>
      <c r="D16" s="12" t="s">
        <v>20</v>
      </c>
      <c r="E16" s="13">
        <v>0</v>
      </c>
      <c r="F16" s="14">
        <f t="shared" si="0"/>
        <v>0</v>
      </c>
      <c r="G16" s="15">
        <f t="shared" si="2"/>
        <v>0</v>
      </c>
      <c r="H16" s="1"/>
      <c r="I16"/>
      <c r="J16"/>
    </row>
    <row r="17" spans="1:10" ht="15">
      <c r="A17" s="10"/>
      <c r="B17" s="16" t="s">
        <v>21</v>
      </c>
      <c r="C17" s="11"/>
      <c r="D17" s="12"/>
      <c r="E17" s="11"/>
      <c r="F17" s="14"/>
      <c r="G17" s="17"/>
      <c r="H17" s="1"/>
      <c r="I17"/>
      <c r="J17"/>
    </row>
    <row r="18" spans="1:8" s="24" customFormat="1" ht="18.75">
      <c r="A18" s="18"/>
      <c r="B18" s="19" t="s">
        <v>22</v>
      </c>
      <c r="C18" s="19"/>
      <c r="D18" s="20"/>
      <c r="E18" s="19"/>
      <c r="F18" s="21">
        <f>SUM(F7:F17)</f>
        <v>0</v>
      </c>
      <c r="G18" s="22">
        <f>SUM(G7:G17)</f>
        <v>0</v>
      </c>
      <c r="H18" s="23"/>
    </row>
    <row r="19" spans="1:10" ht="18.75">
      <c r="A19" s="10"/>
      <c r="B19" s="25" t="s">
        <v>23</v>
      </c>
      <c r="C19" s="26"/>
      <c r="D19" s="27"/>
      <c r="E19" s="26"/>
      <c r="F19" s="28">
        <f>F18*2</f>
        <v>0</v>
      </c>
      <c r="G19" s="29">
        <f>G18*2</f>
        <v>0</v>
      </c>
      <c r="H19" s="1"/>
      <c r="I19"/>
      <c r="J19"/>
    </row>
    <row r="20" spans="1:10" ht="15">
      <c r="A20" s="10"/>
      <c r="B20" s="30"/>
      <c r="C20" s="11"/>
      <c r="D20" s="12"/>
      <c r="E20" s="11"/>
      <c r="F20" s="14"/>
      <c r="G20" s="17"/>
      <c r="H20" s="1"/>
      <c r="I20"/>
      <c r="J20"/>
    </row>
    <row r="21" spans="1:10" ht="18.75">
      <c r="A21" s="31"/>
      <c r="B21" s="26" t="s">
        <v>24</v>
      </c>
      <c r="C21" s="32"/>
      <c r="D21" s="33"/>
      <c r="E21" s="34"/>
      <c r="F21" s="14"/>
      <c r="G21" s="17"/>
      <c r="H21" s="1"/>
      <c r="I21"/>
      <c r="J21"/>
    </row>
    <row r="22" spans="1:10" ht="15">
      <c r="A22" s="31">
        <f>A16+1</f>
        <v>11</v>
      </c>
      <c r="B22" s="35" t="s">
        <v>9</v>
      </c>
      <c r="C22" s="36">
        <v>300</v>
      </c>
      <c r="D22" s="37" t="s">
        <v>10</v>
      </c>
      <c r="E22" s="38">
        <v>0</v>
      </c>
      <c r="F22" s="14">
        <f>E22*C22</f>
        <v>0</v>
      </c>
      <c r="G22" s="39">
        <f>F22*1.21</f>
        <v>0</v>
      </c>
      <c r="H22" s="1"/>
      <c r="I22"/>
      <c r="J22"/>
    </row>
    <row r="23" spans="1:10" ht="15">
      <c r="A23" s="31">
        <f>A22+1</f>
        <v>12</v>
      </c>
      <c r="B23" s="35" t="s">
        <v>25</v>
      </c>
      <c r="C23" s="36">
        <v>80</v>
      </c>
      <c r="D23" s="37" t="s">
        <v>10</v>
      </c>
      <c r="E23" s="38">
        <v>0</v>
      </c>
      <c r="F23" s="14">
        <f aca="true" t="shared" si="3" ref="F23:F47">E23*C23</f>
        <v>0</v>
      </c>
      <c r="G23" s="39">
        <f aca="true" t="shared" si="4" ref="G23:G47">F23*1.21</f>
        <v>0</v>
      </c>
      <c r="H23" s="1"/>
      <c r="I23"/>
      <c r="J23"/>
    </row>
    <row r="24" spans="1:10" ht="15">
      <c r="A24" s="31">
        <f aca="true" t="shared" si="5" ref="A24:A47">A23+1</f>
        <v>13</v>
      </c>
      <c r="B24" s="35" t="s">
        <v>26</v>
      </c>
      <c r="C24" s="36">
        <v>5000</v>
      </c>
      <c r="D24" s="37" t="s">
        <v>20</v>
      </c>
      <c r="E24" s="38">
        <v>0</v>
      </c>
      <c r="F24" s="14">
        <f t="shared" si="3"/>
        <v>0</v>
      </c>
      <c r="G24" s="39">
        <f t="shared" si="4"/>
        <v>0</v>
      </c>
      <c r="H24" s="1"/>
      <c r="I24"/>
      <c r="J24"/>
    </row>
    <row r="25" spans="1:10" ht="15">
      <c r="A25" s="31">
        <f t="shared" si="5"/>
        <v>14</v>
      </c>
      <c r="B25" s="35" t="s">
        <v>27</v>
      </c>
      <c r="C25" s="36">
        <v>100</v>
      </c>
      <c r="D25" s="37" t="s">
        <v>28</v>
      </c>
      <c r="E25" s="38">
        <v>0</v>
      </c>
      <c r="F25" s="14">
        <f t="shared" si="3"/>
        <v>0</v>
      </c>
      <c r="G25" s="39">
        <f t="shared" si="4"/>
        <v>0</v>
      </c>
      <c r="H25" s="1"/>
      <c r="I25"/>
      <c r="J25"/>
    </row>
    <row r="26" spans="1:10" ht="15">
      <c r="A26" s="31">
        <f t="shared" si="5"/>
        <v>15</v>
      </c>
      <c r="B26" s="35" t="s">
        <v>29</v>
      </c>
      <c r="C26" s="36">
        <v>300</v>
      </c>
      <c r="D26" s="37" t="s">
        <v>10</v>
      </c>
      <c r="E26" s="38">
        <v>0</v>
      </c>
      <c r="F26" s="14">
        <f t="shared" si="3"/>
        <v>0</v>
      </c>
      <c r="G26" s="39">
        <f t="shared" si="4"/>
        <v>0</v>
      </c>
      <c r="H26" s="1"/>
      <c r="I26"/>
      <c r="J26"/>
    </row>
    <row r="27" spans="1:10" ht="15">
      <c r="A27" s="31">
        <f t="shared" si="5"/>
        <v>16</v>
      </c>
      <c r="B27" s="35" t="s">
        <v>30</v>
      </c>
      <c r="C27" s="36">
        <v>100</v>
      </c>
      <c r="D27" s="37" t="s">
        <v>10</v>
      </c>
      <c r="E27" s="38">
        <v>0</v>
      </c>
      <c r="F27" s="14">
        <f t="shared" si="3"/>
        <v>0</v>
      </c>
      <c r="G27" s="39">
        <f t="shared" si="4"/>
        <v>0</v>
      </c>
      <c r="H27" s="1"/>
      <c r="I27"/>
      <c r="J27"/>
    </row>
    <row r="28" spans="1:10" ht="15">
      <c r="A28" s="31">
        <f t="shared" si="5"/>
        <v>17</v>
      </c>
      <c r="B28" s="35" t="s">
        <v>31</v>
      </c>
      <c r="C28" s="36">
        <v>150</v>
      </c>
      <c r="D28" s="37" t="s">
        <v>10</v>
      </c>
      <c r="E28" s="38">
        <v>0</v>
      </c>
      <c r="F28" s="14">
        <f t="shared" si="3"/>
        <v>0</v>
      </c>
      <c r="G28" s="39">
        <f t="shared" si="4"/>
        <v>0</v>
      </c>
      <c r="H28" s="1"/>
      <c r="I28"/>
      <c r="J28"/>
    </row>
    <row r="29" spans="1:10" ht="15">
      <c r="A29" s="31">
        <f t="shared" si="5"/>
        <v>18</v>
      </c>
      <c r="B29" s="35" t="s">
        <v>32</v>
      </c>
      <c r="C29" s="36">
        <v>500</v>
      </c>
      <c r="D29" s="37" t="s">
        <v>28</v>
      </c>
      <c r="E29" s="38">
        <v>0</v>
      </c>
      <c r="F29" s="14">
        <f t="shared" si="3"/>
        <v>0</v>
      </c>
      <c r="G29" s="39">
        <f t="shared" si="4"/>
        <v>0</v>
      </c>
      <c r="H29" s="1"/>
      <c r="I29"/>
      <c r="J29"/>
    </row>
    <row r="30" spans="1:10" ht="15">
      <c r="A30" s="31">
        <f t="shared" si="5"/>
        <v>19</v>
      </c>
      <c r="B30" s="35" t="s">
        <v>33</v>
      </c>
      <c r="C30" s="36">
        <v>100</v>
      </c>
      <c r="D30" s="37" t="s">
        <v>28</v>
      </c>
      <c r="E30" s="38">
        <v>0</v>
      </c>
      <c r="F30" s="14">
        <f t="shared" si="3"/>
        <v>0</v>
      </c>
      <c r="G30" s="39">
        <f t="shared" si="4"/>
        <v>0</v>
      </c>
      <c r="H30" s="1"/>
      <c r="I30"/>
      <c r="J30"/>
    </row>
    <row r="31" spans="1:10" ht="15">
      <c r="A31" s="31">
        <f t="shared" si="5"/>
        <v>20</v>
      </c>
      <c r="B31" s="35" t="s">
        <v>34</v>
      </c>
      <c r="C31" s="36">
        <v>100</v>
      </c>
      <c r="D31" s="37" t="s">
        <v>28</v>
      </c>
      <c r="E31" s="38">
        <v>0</v>
      </c>
      <c r="F31" s="14">
        <f t="shared" si="3"/>
        <v>0</v>
      </c>
      <c r="G31" s="39">
        <f t="shared" si="4"/>
        <v>0</v>
      </c>
      <c r="H31" s="1"/>
      <c r="I31"/>
      <c r="J31"/>
    </row>
    <row r="32" spans="1:10" ht="15">
      <c r="A32" s="31">
        <f t="shared" si="5"/>
        <v>21</v>
      </c>
      <c r="B32" s="35" t="s">
        <v>35</v>
      </c>
      <c r="C32" s="36">
        <v>100</v>
      </c>
      <c r="D32" s="37" t="s">
        <v>36</v>
      </c>
      <c r="E32" s="38">
        <v>0</v>
      </c>
      <c r="F32" s="14">
        <f t="shared" si="3"/>
        <v>0</v>
      </c>
      <c r="G32" s="39">
        <f t="shared" si="4"/>
        <v>0</v>
      </c>
      <c r="H32" s="1"/>
      <c r="I32"/>
      <c r="J32"/>
    </row>
    <row r="33" spans="1:10" ht="15">
      <c r="A33" s="31">
        <f t="shared" si="5"/>
        <v>22</v>
      </c>
      <c r="B33" s="35" t="s">
        <v>37</v>
      </c>
      <c r="C33" s="36">
        <v>100</v>
      </c>
      <c r="D33" s="37" t="s">
        <v>10</v>
      </c>
      <c r="E33" s="38">
        <v>0</v>
      </c>
      <c r="F33" s="14">
        <f t="shared" si="3"/>
        <v>0</v>
      </c>
      <c r="G33" s="39">
        <f t="shared" si="4"/>
        <v>0</v>
      </c>
      <c r="H33" s="1"/>
      <c r="I33"/>
      <c r="J33"/>
    </row>
    <row r="34" spans="1:10" ht="15">
      <c r="A34" s="31">
        <f t="shared" si="5"/>
        <v>23</v>
      </c>
      <c r="B34" s="35" t="s">
        <v>38</v>
      </c>
      <c r="C34" s="36">
        <v>150</v>
      </c>
      <c r="D34" s="37" t="s">
        <v>39</v>
      </c>
      <c r="E34" s="38">
        <v>0</v>
      </c>
      <c r="F34" s="14">
        <f t="shared" si="3"/>
        <v>0</v>
      </c>
      <c r="G34" s="39">
        <f t="shared" si="4"/>
        <v>0</v>
      </c>
      <c r="H34" s="1"/>
      <c r="I34"/>
      <c r="J34"/>
    </row>
    <row r="35" spans="1:10" ht="15">
      <c r="A35" s="31">
        <f t="shared" si="5"/>
        <v>24</v>
      </c>
      <c r="B35" s="35" t="s">
        <v>40</v>
      </c>
      <c r="C35" s="36">
        <v>100</v>
      </c>
      <c r="D35" s="37" t="s">
        <v>39</v>
      </c>
      <c r="E35" s="38">
        <v>0</v>
      </c>
      <c r="F35" s="14">
        <f t="shared" si="3"/>
        <v>0</v>
      </c>
      <c r="G35" s="39">
        <f t="shared" si="4"/>
        <v>0</v>
      </c>
      <c r="H35" s="1"/>
      <c r="I35"/>
      <c r="J35"/>
    </row>
    <row r="36" spans="1:10" ht="15">
      <c r="A36" s="31">
        <f t="shared" si="5"/>
        <v>25</v>
      </c>
      <c r="B36" s="35" t="s">
        <v>41</v>
      </c>
      <c r="C36" s="36">
        <v>100</v>
      </c>
      <c r="D36" s="37" t="s">
        <v>39</v>
      </c>
      <c r="E36" s="38">
        <v>0</v>
      </c>
      <c r="F36" s="14">
        <f t="shared" si="3"/>
        <v>0</v>
      </c>
      <c r="G36" s="39">
        <f t="shared" si="4"/>
        <v>0</v>
      </c>
      <c r="H36" s="1"/>
      <c r="I36"/>
      <c r="J36"/>
    </row>
    <row r="37" spans="1:10" ht="15">
      <c r="A37" s="31">
        <f t="shared" si="5"/>
        <v>26</v>
      </c>
      <c r="B37" s="35" t="s">
        <v>42</v>
      </c>
      <c r="C37" s="36">
        <v>100</v>
      </c>
      <c r="D37" s="37" t="s">
        <v>39</v>
      </c>
      <c r="E37" s="38">
        <v>0</v>
      </c>
      <c r="F37" s="14">
        <f t="shared" si="3"/>
        <v>0</v>
      </c>
      <c r="G37" s="39">
        <f t="shared" si="4"/>
        <v>0</v>
      </c>
      <c r="H37" s="1"/>
      <c r="I37"/>
      <c r="J37"/>
    </row>
    <row r="38" spans="1:10" ht="15">
      <c r="A38" s="31">
        <f t="shared" si="5"/>
        <v>27</v>
      </c>
      <c r="B38" s="35" t="s">
        <v>43</v>
      </c>
      <c r="C38" s="36">
        <v>150</v>
      </c>
      <c r="D38" s="37" t="s">
        <v>28</v>
      </c>
      <c r="E38" s="38">
        <v>0</v>
      </c>
      <c r="F38" s="14">
        <f t="shared" si="3"/>
        <v>0</v>
      </c>
      <c r="G38" s="39">
        <f t="shared" si="4"/>
        <v>0</v>
      </c>
      <c r="H38" s="1"/>
      <c r="I38"/>
      <c r="J38"/>
    </row>
    <row r="39" spans="1:10" ht="15">
      <c r="A39" s="31">
        <f t="shared" si="5"/>
        <v>28</v>
      </c>
      <c r="B39" s="35" t="s">
        <v>44</v>
      </c>
      <c r="C39" s="36">
        <v>100</v>
      </c>
      <c r="D39" s="37" t="s">
        <v>28</v>
      </c>
      <c r="E39" s="38">
        <v>0</v>
      </c>
      <c r="F39" s="14">
        <f t="shared" si="3"/>
        <v>0</v>
      </c>
      <c r="G39" s="39">
        <f t="shared" si="4"/>
        <v>0</v>
      </c>
      <c r="H39" s="1"/>
      <c r="I39"/>
      <c r="J39"/>
    </row>
    <row r="40" spans="1:10" ht="15">
      <c r="A40" s="31">
        <f t="shared" si="5"/>
        <v>29</v>
      </c>
      <c r="B40" s="35" t="s">
        <v>45</v>
      </c>
      <c r="C40" s="36">
        <v>1500</v>
      </c>
      <c r="D40" s="37" t="s">
        <v>20</v>
      </c>
      <c r="E40" s="38">
        <v>0</v>
      </c>
      <c r="F40" s="14">
        <f t="shared" si="3"/>
        <v>0</v>
      </c>
      <c r="G40" s="39">
        <f t="shared" si="4"/>
        <v>0</v>
      </c>
      <c r="H40" s="1"/>
      <c r="I40"/>
      <c r="J40"/>
    </row>
    <row r="41" spans="1:10" ht="15">
      <c r="A41" s="31">
        <f t="shared" si="5"/>
        <v>30</v>
      </c>
      <c r="B41" s="35" t="s">
        <v>46</v>
      </c>
      <c r="C41" s="36">
        <v>100</v>
      </c>
      <c r="D41" s="37" t="s">
        <v>10</v>
      </c>
      <c r="E41" s="38">
        <v>0</v>
      </c>
      <c r="F41" s="14">
        <f t="shared" si="3"/>
        <v>0</v>
      </c>
      <c r="G41" s="39">
        <f t="shared" si="4"/>
        <v>0</v>
      </c>
      <c r="H41" s="1"/>
      <c r="I41"/>
      <c r="J41"/>
    </row>
    <row r="42" spans="1:10" ht="15">
      <c r="A42" s="31">
        <f t="shared" si="5"/>
        <v>31</v>
      </c>
      <c r="B42" s="35" t="s">
        <v>47</v>
      </c>
      <c r="C42" s="36">
        <v>100</v>
      </c>
      <c r="D42" s="37" t="s">
        <v>10</v>
      </c>
      <c r="E42" s="38">
        <v>0</v>
      </c>
      <c r="F42" s="14">
        <f t="shared" si="3"/>
        <v>0</v>
      </c>
      <c r="G42" s="39">
        <f t="shared" si="4"/>
        <v>0</v>
      </c>
      <c r="H42" s="1"/>
      <c r="I42"/>
      <c r="J42"/>
    </row>
    <row r="43" spans="1:10" ht="15">
      <c r="A43" s="31">
        <f t="shared" si="5"/>
        <v>32</v>
      </c>
      <c r="B43" s="35" t="s">
        <v>48</v>
      </c>
      <c r="C43" s="36">
        <v>100</v>
      </c>
      <c r="D43" s="37" t="s">
        <v>10</v>
      </c>
      <c r="E43" s="38">
        <v>0</v>
      </c>
      <c r="F43" s="14">
        <f t="shared" si="3"/>
        <v>0</v>
      </c>
      <c r="G43" s="39">
        <f t="shared" si="4"/>
        <v>0</v>
      </c>
      <c r="H43" s="1"/>
      <c r="I43"/>
      <c r="J43"/>
    </row>
    <row r="44" spans="1:10" ht="15">
      <c r="A44" s="31">
        <f t="shared" si="5"/>
        <v>33</v>
      </c>
      <c r="B44" s="35" t="s">
        <v>49</v>
      </c>
      <c r="C44" s="36">
        <v>150</v>
      </c>
      <c r="D44" s="37" t="s">
        <v>10</v>
      </c>
      <c r="E44" s="38">
        <v>0</v>
      </c>
      <c r="F44" s="14">
        <f t="shared" si="3"/>
        <v>0</v>
      </c>
      <c r="G44" s="39">
        <f t="shared" si="4"/>
        <v>0</v>
      </c>
      <c r="H44" s="1"/>
      <c r="I44"/>
      <c r="J44"/>
    </row>
    <row r="45" spans="1:10" ht="15">
      <c r="A45" s="31">
        <f t="shared" si="5"/>
        <v>34</v>
      </c>
      <c r="B45" s="35" t="s">
        <v>50</v>
      </c>
      <c r="C45" s="36">
        <v>150</v>
      </c>
      <c r="D45" s="37" t="s">
        <v>10</v>
      </c>
      <c r="E45" s="38">
        <v>0</v>
      </c>
      <c r="F45" s="14">
        <f t="shared" si="3"/>
        <v>0</v>
      </c>
      <c r="G45" s="39">
        <f t="shared" si="4"/>
        <v>0</v>
      </c>
      <c r="H45" s="1"/>
      <c r="I45"/>
      <c r="J45"/>
    </row>
    <row r="46" spans="1:10" ht="15">
      <c r="A46" s="31">
        <f t="shared" si="5"/>
        <v>35</v>
      </c>
      <c r="B46" s="35" t="s">
        <v>51</v>
      </c>
      <c r="C46" s="36">
        <v>150</v>
      </c>
      <c r="D46" s="37" t="s">
        <v>10</v>
      </c>
      <c r="E46" s="38">
        <v>0</v>
      </c>
      <c r="F46" s="14">
        <f t="shared" si="3"/>
        <v>0</v>
      </c>
      <c r="G46" s="39">
        <f t="shared" si="4"/>
        <v>0</v>
      </c>
      <c r="H46" s="1"/>
      <c r="I46"/>
      <c r="J46"/>
    </row>
    <row r="47" spans="1:10" ht="15">
      <c r="A47" s="31">
        <f t="shared" si="5"/>
        <v>36</v>
      </c>
      <c r="B47" s="35" t="s">
        <v>52</v>
      </c>
      <c r="C47" s="36">
        <v>150</v>
      </c>
      <c r="D47" s="37" t="s">
        <v>10</v>
      </c>
      <c r="E47" s="38">
        <v>0</v>
      </c>
      <c r="F47" s="14">
        <f t="shared" si="3"/>
        <v>0</v>
      </c>
      <c r="G47" s="39">
        <f t="shared" si="4"/>
        <v>0</v>
      </c>
      <c r="H47" s="1"/>
      <c r="I47"/>
      <c r="J47"/>
    </row>
    <row r="48" spans="1:10" ht="15">
      <c r="A48" s="10"/>
      <c r="B48" s="16" t="s">
        <v>21</v>
      </c>
      <c r="C48" s="11"/>
      <c r="D48" s="12"/>
      <c r="E48" s="11"/>
      <c r="F48" s="14"/>
      <c r="G48" s="17"/>
      <c r="H48" s="1"/>
      <c r="I48"/>
      <c r="J48"/>
    </row>
    <row r="49" spans="1:10" ht="18.75">
      <c r="A49" s="10"/>
      <c r="B49" s="26" t="s">
        <v>53</v>
      </c>
      <c r="C49" s="11"/>
      <c r="D49" s="12"/>
      <c r="E49" s="11"/>
      <c r="F49" s="28">
        <f>SUM(F22:F48)</f>
        <v>0</v>
      </c>
      <c r="G49" s="29">
        <f>SUM(G22:G48)</f>
        <v>0</v>
      </c>
      <c r="H49" s="1"/>
      <c r="I49"/>
      <c r="J49"/>
    </row>
    <row r="50" spans="1:10" ht="15">
      <c r="A50" s="10"/>
      <c r="B50" s="30"/>
      <c r="C50" s="11"/>
      <c r="D50" s="12"/>
      <c r="E50" s="11"/>
      <c r="F50" s="14"/>
      <c r="G50" s="17"/>
      <c r="H50" s="1"/>
      <c r="I50"/>
      <c r="J50"/>
    </row>
    <row r="51" spans="1:10" ht="15">
      <c r="A51" s="10"/>
      <c r="B51" s="30"/>
      <c r="C51" s="11"/>
      <c r="D51" s="12"/>
      <c r="E51" s="11"/>
      <c r="F51" s="14"/>
      <c r="G51" s="17"/>
      <c r="H51" s="1"/>
      <c r="I51"/>
      <c r="J51"/>
    </row>
    <row r="52" spans="1:10" ht="18.75">
      <c r="A52" s="10"/>
      <c r="B52" s="26" t="s">
        <v>54</v>
      </c>
      <c r="C52" s="11"/>
      <c r="D52" s="12"/>
      <c r="E52" s="11"/>
      <c r="F52" s="14"/>
      <c r="G52" s="17"/>
      <c r="H52" s="1"/>
      <c r="I52"/>
      <c r="J52"/>
    </row>
    <row r="53" spans="1:10" ht="15">
      <c r="A53" s="10"/>
      <c r="B53" s="30" t="s">
        <v>55</v>
      </c>
      <c r="C53" s="11"/>
      <c r="D53" s="12"/>
      <c r="E53" s="11"/>
      <c r="F53" s="14"/>
      <c r="G53" s="17"/>
      <c r="H53" s="1"/>
      <c r="I53"/>
      <c r="J53"/>
    </row>
    <row r="54" spans="1:10" ht="15">
      <c r="A54" s="10">
        <f>A47+1</f>
        <v>37</v>
      </c>
      <c r="B54" s="11" t="s">
        <v>56</v>
      </c>
      <c r="C54" s="11">
        <v>1</v>
      </c>
      <c r="D54" s="12" t="s">
        <v>10</v>
      </c>
      <c r="E54" s="40">
        <v>0</v>
      </c>
      <c r="F54" s="14">
        <f aca="true" t="shared" si="6" ref="F54:F73">E54*C54</f>
        <v>0</v>
      </c>
      <c r="G54" s="15">
        <f>F54*1.21</f>
        <v>0</v>
      </c>
      <c r="H54" s="1"/>
      <c r="I54"/>
      <c r="J54"/>
    </row>
    <row r="55" spans="1:10" ht="15">
      <c r="A55" s="10">
        <f>A54+1</f>
        <v>38</v>
      </c>
      <c r="B55" s="11" t="s">
        <v>57</v>
      </c>
      <c r="C55" s="11">
        <v>1</v>
      </c>
      <c r="D55" s="12" t="s">
        <v>10</v>
      </c>
      <c r="E55" s="40">
        <v>0</v>
      </c>
      <c r="F55" s="14">
        <f t="shared" si="6"/>
        <v>0</v>
      </c>
      <c r="G55" s="15">
        <f aca="true" t="shared" si="7" ref="G55:G82">F55*1.21</f>
        <v>0</v>
      </c>
      <c r="H55" s="1"/>
      <c r="I55"/>
      <c r="J55"/>
    </row>
    <row r="56" spans="1:10" ht="15">
      <c r="A56" s="10">
        <f aca="true" t="shared" si="8" ref="A56:A73">A55+1</f>
        <v>39</v>
      </c>
      <c r="B56" s="11" t="s">
        <v>58</v>
      </c>
      <c r="C56" s="11">
        <v>1</v>
      </c>
      <c r="D56" s="12" t="s">
        <v>10</v>
      </c>
      <c r="E56" s="40">
        <v>0</v>
      </c>
      <c r="F56" s="14">
        <f t="shared" si="6"/>
        <v>0</v>
      </c>
      <c r="G56" s="15">
        <f t="shared" si="7"/>
        <v>0</v>
      </c>
      <c r="H56" s="1"/>
      <c r="I56"/>
      <c r="J56"/>
    </row>
    <row r="57" spans="1:10" ht="15">
      <c r="A57" s="10">
        <f t="shared" si="8"/>
        <v>40</v>
      </c>
      <c r="B57" s="11" t="s">
        <v>59</v>
      </c>
      <c r="C57" s="11">
        <v>1</v>
      </c>
      <c r="D57" s="12" t="s">
        <v>10</v>
      </c>
      <c r="E57" s="40">
        <v>0</v>
      </c>
      <c r="F57" s="14">
        <f t="shared" si="6"/>
        <v>0</v>
      </c>
      <c r="G57" s="15">
        <f t="shared" si="7"/>
        <v>0</v>
      </c>
      <c r="H57" s="1"/>
      <c r="I57"/>
      <c r="J57"/>
    </row>
    <row r="58" spans="1:10" ht="15">
      <c r="A58" s="10">
        <f t="shared" si="8"/>
        <v>41</v>
      </c>
      <c r="B58" s="11" t="s">
        <v>60</v>
      </c>
      <c r="C58" s="11">
        <v>1</v>
      </c>
      <c r="D58" s="12" t="s">
        <v>10</v>
      </c>
      <c r="E58" s="40">
        <v>0</v>
      </c>
      <c r="F58" s="14">
        <f t="shared" si="6"/>
        <v>0</v>
      </c>
      <c r="G58" s="15">
        <f t="shared" si="7"/>
        <v>0</v>
      </c>
      <c r="H58" s="1"/>
      <c r="I58"/>
      <c r="J58"/>
    </row>
    <row r="59" spans="1:10" ht="15">
      <c r="A59" s="10">
        <f t="shared" si="8"/>
        <v>42</v>
      </c>
      <c r="B59" s="11" t="s">
        <v>61</v>
      </c>
      <c r="C59" s="11">
        <v>1</v>
      </c>
      <c r="D59" s="12" t="s">
        <v>10</v>
      </c>
      <c r="E59" s="40">
        <v>0</v>
      </c>
      <c r="F59" s="14">
        <f t="shared" si="6"/>
        <v>0</v>
      </c>
      <c r="G59" s="15">
        <f t="shared" si="7"/>
        <v>0</v>
      </c>
      <c r="H59" s="1"/>
      <c r="I59"/>
      <c r="J59"/>
    </row>
    <row r="60" spans="1:10" ht="15">
      <c r="A60" s="10">
        <f t="shared" si="8"/>
        <v>43</v>
      </c>
      <c r="B60" s="11" t="s">
        <v>62</v>
      </c>
      <c r="C60" s="11">
        <v>1</v>
      </c>
      <c r="D60" s="12" t="s">
        <v>10</v>
      </c>
      <c r="E60" s="40">
        <v>0</v>
      </c>
      <c r="F60" s="14">
        <f t="shared" si="6"/>
        <v>0</v>
      </c>
      <c r="G60" s="15">
        <f t="shared" si="7"/>
        <v>0</v>
      </c>
      <c r="H60" s="1"/>
      <c r="I60"/>
      <c r="J60"/>
    </row>
    <row r="61" spans="1:10" ht="15">
      <c r="A61" s="10">
        <f t="shared" si="8"/>
        <v>44</v>
      </c>
      <c r="B61" s="11" t="s">
        <v>63</v>
      </c>
      <c r="C61" s="11">
        <v>1</v>
      </c>
      <c r="D61" s="12" t="s">
        <v>10</v>
      </c>
      <c r="E61" s="40">
        <v>0</v>
      </c>
      <c r="F61" s="14">
        <f t="shared" si="6"/>
        <v>0</v>
      </c>
      <c r="G61" s="15">
        <f t="shared" si="7"/>
        <v>0</v>
      </c>
      <c r="H61" s="1"/>
      <c r="I61"/>
      <c r="J61"/>
    </row>
    <row r="62" spans="1:10" ht="15">
      <c r="A62" s="10">
        <f t="shared" si="8"/>
        <v>45</v>
      </c>
      <c r="B62" s="11" t="s">
        <v>64</v>
      </c>
      <c r="C62" s="11">
        <v>1</v>
      </c>
      <c r="D62" s="12" t="s">
        <v>10</v>
      </c>
      <c r="E62" s="40">
        <v>0</v>
      </c>
      <c r="F62" s="14">
        <f t="shared" si="6"/>
        <v>0</v>
      </c>
      <c r="G62" s="15">
        <f t="shared" si="7"/>
        <v>0</v>
      </c>
      <c r="H62" s="1"/>
      <c r="I62"/>
      <c r="J62"/>
    </row>
    <row r="63" spans="1:10" ht="15">
      <c r="A63" s="10">
        <f t="shared" si="8"/>
        <v>46</v>
      </c>
      <c r="B63" s="11" t="s">
        <v>65</v>
      </c>
      <c r="C63" s="11">
        <v>1</v>
      </c>
      <c r="D63" s="12" t="s">
        <v>10</v>
      </c>
      <c r="E63" s="40">
        <v>0</v>
      </c>
      <c r="F63" s="14">
        <f t="shared" si="6"/>
        <v>0</v>
      </c>
      <c r="G63" s="15">
        <f t="shared" si="7"/>
        <v>0</v>
      </c>
      <c r="H63" s="1"/>
      <c r="I63"/>
      <c r="J63"/>
    </row>
    <row r="64" spans="1:10" ht="15">
      <c r="A64" s="10">
        <f t="shared" si="8"/>
        <v>47</v>
      </c>
      <c r="B64" s="11" t="s">
        <v>66</v>
      </c>
      <c r="C64" s="11">
        <v>1</v>
      </c>
      <c r="D64" s="12" t="s">
        <v>10</v>
      </c>
      <c r="E64" s="40">
        <v>0</v>
      </c>
      <c r="F64" s="14">
        <f t="shared" si="6"/>
        <v>0</v>
      </c>
      <c r="G64" s="15">
        <f t="shared" si="7"/>
        <v>0</v>
      </c>
      <c r="H64" s="1"/>
      <c r="I64"/>
      <c r="J64"/>
    </row>
    <row r="65" spans="1:10" ht="15">
      <c r="A65" s="10">
        <f t="shared" si="8"/>
        <v>48</v>
      </c>
      <c r="B65" s="11" t="s">
        <v>67</v>
      </c>
      <c r="C65" s="11">
        <v>1</v>
      </c>
      <c r="D65" s="12" t="s">
        <v>10</v>
      </c>
      <c r="E65" s="40">
        <v>0</v>
      </c>
      <c r="F65" s="14">
        <f t="shared" si="6"/>
        <v>0</v>
      </c>
      <c r="G65" s="15">
        <f t="shared" si="7"/>
        <v>0</v>
      </c>
      <c r="H65" s="1"/>
      <c r="I65"/>
      <c r="J65"/>
    </row>
    <row r="66" spans="1:10" ht="15">
      <c r="A66" s="10">
        <f t="shared" si="8"/>
        <v>49</v>
      </c>
      <c r="B66" s="11" t="s">
        <v>68</v>
      </c>
      <c r="C66" s="11">
        <v>1</v>
      </c>
      <c r="D66" s="12" t="s">
        <v>10</v>
      </c>
      <c r="E66" s="40">
        <v>0</v>
      </c>
      <c r="F66" s="14">
        <f t="shared" si="6"/>
        <v>0</v>
      </c>
      <c r="G66" s="15">
        <f t="shared" si="7"/>
        <v>0</v>
      </c>
      <c r="H66" s="1"/>
      <c r="I66"/>
      <c r="J66"/>
    </row>
    <row r="67" spans="1:10" ht="15">
      <c r="A67" s="10">
        <f t="shared" si="8"/>
        <v>50</v>
      </c>
      <c r="B67" s="11" t="s">
        <v>69</v>
      </c>
      <c r="C67" s="11">
        <v>1</v>
      </c>
      <c r="D67" s="12" t="s">
        <v>10</v>
      </c>
      <c r="E67" s="40">
        <v>0</v>
      </c>
      <c r="F67" s="14">
        <f t="shared" si="6"/>
        <v>0</v>
      </c>
      <c r="G67" s="15">
        <f t="shared" si="7"/>
        <v>0</v>
      </c>
      <c r="H67" s="1"/>
      <c r="I67"/>
      <c r="J67"/>
    </row>
    <row r="68" spans="1:10" ht="15">
      <c r="A68" s="10">
        <f t="shared" si="8"/>
        <v>51</v>
      </c>
      <c r="B68" s="11" t="s">
        <v>70</v>
      </c>
      <c r="C68" s="11">
        <v>1</v>
      </c>
      <c r="D68" s="12" t="s">
        <v>10</v>
      </c>
      <c r="E68" s="40">
        <v>0</v>
      </c>
      <c r="F68" s="14">
        <f t="shared" si="6"/>
        <v>0</v>
      </c>
      <c r="G68" s="15">
        <f t="shared" si="7"/>
        <v>0</v>
      </c>
      <c r="H68" s="1"/>
      <c r="I68"/>
      <c r="J68"/>
    </row>
    <row r="69" spans="1:10" ht="15">
      <c r="A69" s="10">
        <f t="shared" si="8"/>
        <v>52</v>
      </c>
      <c r="B69" s="11" t="s">
        <v>71</v>
      </c>
      <c r="C69" s="11">
        <v>1</v>
      </c>
      <c r="D69" s="12" t="s">
        <v>10</v>
      </c>
      <c r="E69" s="40">
        <v>0</v>
      </c>
      <c r="F69" s="14">
        <f t="shared" si="6"/>
        <v>0</v>
      </c>
      <c r="G69" s="15">
        <f t="shared" si="7"/>
        <v>0</v>
      </c>
      <c r="H69" s="1"/>
      <c r="I69"/>
      <c r="J69"/>
    </row>
    <row r="70" spans="1:10" ht="15">
      <c r="A70" s="10">
        <f t="shared" si="8"/>
        <v>53</v>
      </c>
      <c r="B70" s="11" t="s">
        <v>72</v>
      </c>
      <c r="C70" s="11">
        <v>1</v>
      </c>
      <c r="D70" s="12" t="s">
        <v>10</v>
      </c>
      <c r="E70" s="40">
        <v>0</v>
      </c>
      <c r="F70" s="14">
        <f t="shared" si="6"/>
        <v>0</v>
      </c>
      <c r="G70" s="15">
        <f t="shared" si="7"/>
        <v>0</v>
      </c>
      <c r="H70" s="1"/>
      <c r="I70"/>
      <c r="J70"/>
    </row>
    <row r="71" spans="1:10" ht="15">
      <c r="A71" s="10">
        <f t="shared" si="8"/>
        <v>54</v>
      </c>
      <c r="B71" s="11" t="s">
        <v>73</v>
      </c>
      <c r="C71" s="11">
        <v>1</v>
      </c>
      <c r="D71" s="12" t="s">
        <v>10</v>
      </c>
      <c r="E71" s="40">
        <v>0</v>
      </c>
      <c r="F71" s="14">
        <f t="shared" si="6"/>
        <v>0</v>
      </c>
      <c r="G71" s="15">
        <f t="shared" si="7"/>
        <v>0</v>
      </c>
      <c r="H71" s="1"/>
      <c r="I71"/>
      <c r="J71"/>
    </row>
    <row r="72" spans="1:10" ht="15">
      <c r="A72" s="10">
        <f t="shared" si="8"/>
        <v>55</v>
      </c>
      <c r="B72" s="11" t="s">
        <v>74</v>
      </c>
      <c r="C72" s="11">
        <v>1</v>
      </c>
      <c r="D72" s="12" t="s">
        <v>10</v>
      </c>
      <c r="E72" s="40">
        <v>0</v>
      </c>
      <c r="F72" s="14">
        <f t="shared" si="6"/>
        <v>0</v>
      </c>
      <c r="G72" s="15">
        <f t="shared" si="7"/>
        <v>0</v>
      </c>
      <c r="H72" s="1"/>
      <c r="I72"/>
      <c r="J72"/>
    </row>
    <row r="73" spans="1:10" ht="15">
      <c r="A73" s="10">
        <f t="shared" si="8"/>
        <v>56</v>
      </c>
      <c r="B73" s="11" t="s">
        <v>75</v>
      </c>
      <c r="C73" s="11">
        <v>1</v>
      </c>
      <c r="D73" s="12" t="s">
        <v>10</v>
      </c>
      <c r="E73" s="40">
        <v>0</v>
      </c>
      <c r="F73" s="14">
        <f t="shared" si="6"/>
        <v>0</v>
      </c>
      <c r="G73" s="15">
        <f t="shared" si="7"/>
        <v>0</v>
      </c>
      <c r="H73" s="1"/>
      <c r="I73"/>
      <c r="J73"/>
    </row>
    <row r="74" spans="1:10" ht="15">
      <c r="A74" s="10">
        <f>A73+1</f>
        <v>57</v>
      </c>
      <c r="B74" s="11" t="s">
        <v>76</v>
      </c>
      <c r="C74" s="11">
        <v>1</v>
      </c>
      <c r="D74" s="12" t="s">
        <v>10</v>
      </c>
      <c r="E74" s="40">
        <v>0</v>
      </c>
      <c r="F74" s="14">
        <f>E74*C74</f>
        <v>0</v>
      </c>
      <c r="G74" s="15">
        <f t="shared" si="7"/>
        <v>0</v>
      </c>
      <c r="H74" s="1"/>
      <c r="I74"/>
      <c r="J74"/>
    </row>
    <row r="75" spans="1:10" ht="15">
      <c r="A75" s="10">
        <f>A74+1</f>
        <v>58</v>
      </c>
      <c r="B75" s="11" t="s">
        <v>77</v>
      </c>
      <c r="C75" s="11">
        <v>1</v>
      </c>
      <c r="D75" s="12" t="s">
        <v>10</v>
      </c>
      <c r="E75" s="40">
        <v>0</v>
      </c>
      <c r="F75" s="14">
        <f>E75*C75</f>
        <v>0</v>
      </c>
      <c r="G75" s="15">
        <f t="shared" si="7"/>
        <v>0</v>
      </c>
      <c r="H75" s="1"/>
      <c r="I75"/>
      <c r="J75"/>
    </row>
    <row r="76" spans="1:10" ht="15">
      <c r="A76" s="10">
        <f>A75+1</f>
        <v>59</v>
      </c>
      <c r="B76" s="11" t="s">
        <v>78</v>
      </c>
      <c r="C76" s="11">
        <v>1</v>
      </c>
      <c r="D76" s="12" t="s">
        <v>10</v>
      </c>
      <c r="E76" s="40">
        <v>0</v>
      </c>
      <c r="F76" s="14">
        <f>E76*C76</f>
        <v>0</v>
      </c>
      <c r="G76" s="15">
        <f t="shared" si="7"/>
        <v>0</v>
      </c>
      <c r="H76" s="1"/>
      <c r="I76"/>
      <c r="J76"/>
    </row>
    <row r="77" spans="1:10" ht="15">
      <c r="A77" s="41"/>
      <c r="B77" s="16" t="s">
        <v>79</v>
      </c>
      <c r="C77" s="11"/>
      <c r="D77" s="12"/>
      <c r="E77" s="42"/>
      <c r="F77" s="14"/>
      <c r="G77" s="15"/>
      <c r="H77" s="1"/>
      <c r="I77"/>
      <c r="J77"/>
    </row>
    <row r="78" spans="1:10" ht="18.75">
      <c r="A78" s="41"/>
      <c r="B78" s="43" t="s">
        <v>80</v>
      </c>
      <c r="C78" s="11"/>
      <c r="D78" s="12"/>
      <c r="E78" s="42"/>
      <c r="F78" s="44">
        <f>SUM(F54:F77)</f>
        <v>0</v>
      </c>
      <c r="G78" s="45">
        <f>SUM(G54:G77)</f>
        <v>0</v>
      </c>
      <c r="H78" s="1"/>
      <c r="I78"/>
      <c r="J78"/>
    </row>
    <row r="79" spans="1:10" ht="15">
      <c r="A79" s="41"/>
      <c r="B79" s="34"/>
      <c r="C79" s="46"/>
      <c r="D79" s="46"/>
      <c r="E79" s="47"/>
      <c r="F79" s="48"/>
      <c r="G79" s="15"/>
      <c r="H79" s="1"/>
      <c r="I79"/>
      <c r="J79"/>
    </row>
    <row r="80" spans="1:10" ht="15.75">
      <c r="A80" s="49"/>
      <c r="B80" s="50"/>
      <c r="C80" s="32"/>
      <c r="D80" s="51"/>
      <c r="E80" s="52"/>
      <c r="F80" s="28"/>
      <c r="G80" s="45"/>
      <c r="H80" s="1"/>
      <c r="I80"/>
      <c r="J80"/>
    </row>
    <row r="81" spans="1:10" ht="15" customHeight="1">
      <c r="A81" s="49">
        <f>A76+1</f>
        <v>60</v>
      </c>
      <c r="B81" s="53" t="s">
        <v>81</v>
      </c>
      <c r="C81" s="46" t="s">
        <v>82</v>
      </c>
      <c r="D81" s="46"/>
      <c r="E81" s="54" t="s">
        <v>83</v>
      </c>
      <c r="F81" s="28"/>
      <c r="G81" s="28"/>
      <c r="H81" s="1"/>
      <c r="I81"/>
      <c r="J81"/>
    </row>
    <row r="82" spans="1:10" ht="15.75" customHeight="1">
      <c r="A82" s="49"/>
      <c r="B82" s="55" t="s">
        <v>84</v>
      </c>
      <c r="C82" s="56">
        <v>1000</v>
      </c>
      <c r="D82" s="57" t="s">
        <v>28</v>
      </c>
      <c r="E82" s="58">
        <v>0</v>
      </c>
      <c r="F82" s="59">
        <f>E82*C82</f>
        <v>0</v>
      </c>
      <c r="G82" s="60">
        <f t="shared" si="7"/>
        <v>0</v>
      </c>
      <c r="H82" s="1"/>
      <c r="I82"/>
      <c r="J82"/>
    </row>
    <row r="83" spans="1:10" ht="15">
      <c r="A83" s="49"/>
      <c r="B83" s="61"/>
      <c r="C83" s="62"/>
      <c r="D83" s="63"/>
      <c r="E83" s="64"/>
      <c r="F83" s="65"/>
      <c r="G83" s="66"/>
      <c r="H83" s="1"/>
      <c r="I83"/>
      <c r="J83"/>
    </row>
    <row r="84" spans="1:10" ht="15">
      <c r="A84" s="49"/>
      <c r="B84" s="61"/>
      <c r="C84" s="62"/>
      <c r="D84" s="63"/>
      <c r="E84" s="64"/>
      <c r="F84" s="65"/>
      <c r="G84" s="66"/>
      <c r="H84" s="1"/>
      <c r="I84"/>
      <c r="J84"/>
    </row>
    <row r="85" spans="1:10" ht="15">
      <c r="A85" s="41"/>
      <c r="B85" s="61"/>
      <c r="C85" s="62"/>
      <c r="D85" s="63"/>
      <c r="E85" s="64"/>
      <c r="F85" s="65"/>
      <c r="G85" s="66"/>
      <c r="H85" s="1"/>
      <c r="I85"/>
      <c r="J85"/>
    </row>
    <row r="86" spans="1:10" ht="15">
      <c r="A86" s="67"/>
      <c r="B86" s="61"/>
      <c r="C86" s="62"/>
      <c r="D86" s="63"/>
      <c r="E86" s="64"/>
      <c r="F86" s="65"/>
      <c r="G86" s="66"/>
      <c r="H86" s="1"/>
      <c r="I86"/>
      <c r="J86"/>
    </row>
    <row r="87" spans="1:10" ht="15">
      <c r="A87" s="67"/>
      <c r="B87" s="61"/>
      <c r="C87" s="62"/>
      <c r="D87" s="63"/>
      <c r="E87" s="64"/>
      <c r="F87" s="65"/>
      <c r="G87" s="66"/>
      <c r="H87" s="1"/>
      <c r="I87"/>
      <c r="J87"/>
    </row>
    <row r="88" spans="1:10" ht="15">
      <c r="A88" s="67"/>
      <c r="B88" s="61"/>
      <c r="C88" s="62"/>
      <c r="D88" s="63"/>
      <c r="E88" s="64"/>
      <c r="F88" s="65"/>
      <c r="G88" s="66"/>
      <c r="H88" s="1"/>
      <c r="I88"/>
      <c r="J88"/>
    </row>
    <row r="89" spans="1:10" ht="15">
      <c r="A89" s="67"/>
      <c r="B89" s="61"/>
      <c r="C89" s="62"/>
      <c r="D89" s="63"/>
      <c r="E89" s="64"/>
      <c r="F89" s="65"/>
      <c r="G89" s="66"/>
      <c r="H89" s="1"/>
      <c r="I89"/>
      <c r="J89"/>
    </row>
    <row r="90" spans="1:8" s="24" customFormat="1" ht="19.5" thickBot="1">
      <c r="A90" s="68"/>
      <c r="B90" s="69"/>
      <c r="C90" s="70"/>
      <c r="D90" s="71"/>
      <c r="E90" s="72"/>
      <c r="F90" s="73"/>
      <c r="G90" s="74"/>
      <c r="H90" s="75"/>
    </row>
    <row r="91" spans="2:10" ht="15.75" thickBot="1">
      <c r="B91" s="1"/>
      <c r="G91" s="1"/>
      <c r="H91" s="1"/>
      <c r="I91"/>
      <c r="J91"/>
    </row>
    <row r="92" spans="3:8" s="24" customFormat="1" ht="21">
      <c r="C92" s="76"/>
      <c r="D92" s="77"/>
      <c r="E92" s="78" t="s">
        <v>85</v>
      </c>
      <c r="F92" s="79">
        <f>F82+F80+F78+F19+F49</f>
        <v>0</v>
      </c>
      <c r="G92" s="80"/>
      <c r="H92" s="23"/>
    </row>
    <row r="93" spans="3:7" ht="21">
      <c r="C93" s="81"/>
      <c r="D93" s="82"/>
      <c r="E93" s="83" t="s">
        <v>86</v>
      </c>
      <c r="F93" s="84">
        <f>F92*21%</f>
        <v>0</v>
      </c>
      <c r="G93" s="85"/>
    </row>
    <row r="94" spans="3:7" ht="21.75" thickBot="1">
      <c r="C94" s="88"/>
      <c r="D94" s="89"/>
      <c r="E94" s="90" t="s">
        <v>87</v>
      </c>
      <c r="F94" s="91">
        <f>F93+F92</f>
        <v>0</v>
      </c>
      <c r="G94" s="92"/>
    </row>
  </sheetData>
  <mergeCells count="11">
    <mergeCell ref="F82:F90"/>
    <mergeCell ref="G82:G90"/>
    <mergeCell ref="F92:G92"/>
    <mergeCell ref="F93:G93"/>
    <mergeCell ref="F94:G94"/>
    <mergeCell ref="C79:D79"/>
    <mergeCell ref="C81:D81"/>
    <mergeCell ref="B82:B90"/>
    <mergeCell ref="C82:C90"/>
    <mergeCell ref="D82:D90"/>
    <mergeCell ref="E82:E9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Krajska sprava a udrzba silnic stredoceskeho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Hofmiler</dc:creator>
  <cp:keywords/>
  <dc:description/>
  <cp:lastModifiedBy>Josef Hofmiler</cp:lastModifiedBy>
  <dcterms:created xsi:type="dcterms:W3CDTF">2024-02-07T05:34:24Z</dcterms:created>
  <dcterms:modified xsi:type="dcterms:W3CDTF">2024-02-07T05:36:12Z</dcterms:modified>
  <cp:category/>
  <cp:version/>
  <cp:contentType/>
  <cp:contentStatus/>
</cp:coreProperties>
</file>