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ŠPZ/III-27613 Bakov n. .Jiz. - Veselá/VZ - 0095-00066001-2024/"/>
    </mc:Choice>
  </mc:AlternateContent>
  <xr:revisionPtr revIDLastSave="181" documentId="8_{7378887A-7AEE-4FE1-B909-1C1015E0A86C}" xr6:coauthVersionLast="47" xr6:coauthVersionMax="47" xr10:uidLastSave="{740FE322-C405-42CC-B354-279E6944A232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7" i="1"/>
  <c r="F28" i="1"/>
  <c r="F30" i="1"/>
  <c r="F24" i="1"/>
  <c r="F25" i="1"/>
  <c r="F14" i="1"/>
  <c r="F25" i="3" l="1"/>
  <c r="I22" i="3"/>
  <c r="F22" i="3"/>
  <c r="H22" i="1"/>
  <c r="F29" i="1"/>
  <c r="F26" i="1"/>
  <c r="F23" i="1"/>
  <c r="F22" i="1"/>
  <c r="F21" i="1"/>
  <c r="F20" i="1"/>
  <c r="F18" i="1"/>
  <c r="F15" i="1"/>
  <c r="F19" i="1"/>
  <c r="F17" i="1"/>
  <c r="F16" i="1"/>
  <c r="F13" i="1"/>
  <c r="F12" i="1"/>
  <c r="F32" i="1" l="1"/>
  <c r="F33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<sst xmlns="http://schemas.openxmlformats.org/spreadsheetml/2006/main" count="140" uniqueCount="103">
  <si>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</si>
  <si>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</si>
  <si>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</si>
  <si>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</si>
  <si>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</si>
  <si>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</si>
  <si>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</si>
  <si>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</si>
  <si>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</si>
  <si>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</si>
  <si>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</si>
  <si>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</si>
  <si>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</si>
  <si>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</si>
  <si>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</si>
  <si>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</si>
  <si>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</si>
  <si>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</si>
  <si>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</si>
  <si>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</si>
  <si>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</si>
  <si>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</si>
  <si>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</si>
  <si>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</si>
  <si>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</si>
  <si>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</si>
  <si>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</si>
  <si>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</si>
  <si>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</si>
  <si>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</si>
  <si>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</si>
  <si>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</si>
  <si>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</si>
  <si>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</si>
  <si>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</si>
  <si>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</si>
  <si>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</si>
  <si>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</si>
  <si>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</si>
  <si>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</si>
  <si>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</si>
  <si>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</si>
  <si>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</si>
  <si>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</si>
  <si>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</si>
  <si>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</si>
  <si>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</si>
  <si>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</si>
  <si>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</si>
  <si>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</si>
  <si>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</si>
  <si>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</si>
  <si>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</si>
  <si>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</si>
  <si>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</si>
  <si>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</si>
  <si>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</si>
  <si>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</si>
  <si>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</si>
  <si>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</si>
  <si>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</si>
  <si>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</si>
  <si>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</si>
  <si>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</si>
  <si>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</si>
  <si>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</si>
  <si>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</si>
  <si>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</si>
  <si>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</si>
  <si>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</si>
  <si>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</si>
  <si>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</si>
  <si>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</si>
  <si>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</si>
  <si>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</si>
  <si>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</si>
  <si>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</si>
  <si>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</si>
  <si>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</si>
  <si>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</si>
  <si>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</si>
  <si>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</si>
  <si>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</si>
  <si>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</si>
  <si>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</si>
  <si>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</si>
  <si>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</si>
  <si>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</si>
  <si>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</si>
  <si>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</si>
  <si>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rekonstrukce povrchu vozovky</t>
  </si>
  <si>
    <t xml:space="preserve">Stavba:  III/27613 Bakov n. Jiz. – Veselá </t>
  </si>
  <si>
    <r>
      <t xml:space="preserve">Objekt:    sil.    </t>
    </r>
    <r>
      <rPr>
        <b/>
        <sz val="9"/>
        <rFont val="Arial CE"/>
        <charset val="238"/>
      </rPr>
      <t>III/27613      km 0,147 - 1,576</t>
    </r>
  </si>
  <si>
    <r>
      <t>Datum:   16</t>
    </r>
    <r>
      <rPr>
        <sz val="9"/>
        <rFont val="Arial CE"/>
        <charset val="238"/>
      </rPr>
      <t>.2.2024</t>
    </r>
  </si>
  <si>
    <t>poplatky za likvidaci odpadů nebezpečných, kontaminovaných (recyklát)</t>
  </si>
  <si>
    <t>čištění příkopů od nánosu do 0,5m3/m</t>
  </si>
  <si>
    <t>směrové sloupky z plast. hmot včetně odrazového pásku</t>
  </si>
  <si>
    <t>ks</t>
  </si>
  <si>
    <t>VDZ - plastem hladké - dodávka a pokládka</t>
  </si>
  <si>
    <t>výšková úprava poklopů</t>
  </si>
  <si>
    <t>výšková úprava  krycích hrnců</t>
  </si>
  <si>
    <t xml:space="preserve">III/27613 Bakov n. Jiz. – Veselá </t>
  </si>
  <si>
    <t>staničení km 0,147 - 1,576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</si>
</sst>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0" fillId="0" borderId="17" xfId="0" applyBorder="1" applyAlignment="1" applyProtection="1">
      <alignment horizontal="center" vertical="top"/>
    </xf>
    <xf numFmtId="3" fontId="0" fillId="0" borderId="17" xfId="0" applyNumberFormat="1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4" fontId="10" fillId="4" borderId="45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32" fillId="0" borderId="0" xfId="0" applyFont="1" applyAlignment="1" applyProtection="1">
      <alignment vertical="top"/>
    </xf>
    <xf numFmtId="0" fontId="20" fillId="0" borderId="16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0" fontId="20" fillId="0" borderId="0" xfId="0" applyFont="1" applyAlignment="1">
      <alignment vertical="top" wrapText="1"/>
      <protection locked="0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7" sqref="K7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82" t="s">
        <v>18</v>
      </c>
      <c r="B1" s="183"/>
      <c r="C1" s="183"/>
      <c r="D1" s="183"/>
      <c r="E1" s="183"/>
      <c r="F1" s="183"/>
      <c r="G1" s="183"/>
      <c r="H1" s="183"/>
      <c r="I1" s="183"/>
    </row>
    <row r="2" spans="1:11" ht="12.75" customHeight="1" x14ac:dyDescent="0.15">
      <c r="A2" s="184" t="s">
        <v>19</v>
      </c>
      <c r="B2" s="185"/>
      <c r="C2" s="186" t="s">
        <v>101</v>
      </c>
      <c r="D2" s="187"/>
      <c r="E2" s="190" t="s">
        <v>20</v>
      </c>
      <c r="F2" s="191" t="s">
        <v>73</v>
      </c>
      <c r="G2" s="192"/>
      <c r="H2" s="190" t="s">
        <v>21</v>
      </c>
      <c r="I2" s="197"/>
    </row>
    <row r="3" spans="1:11" x14ac:dyDescent="0.15">
      <c r="A3" s="153"/>
      <c r="B3" s="152"/>
      <c r="C3" s="188"/>
      <c r="D3" s="189"/>
      <c r="E3" s="152"/>
      <c r="F3" s="193"/>
      <c r="G3" s="194"/>
      <c r="H3" s="152"/>
      <c r="I3" s="196"/>
    </row>
    <row r="4" spans="1:11" ht="12.75" customHeight="1" x14ac:dyDescent="0.15">
      <c r="A4" s="151" t="s">
        <v>22</v>
      </c>
      <c r="B4" s="152"/>
      <c r="C4" s="198" t="s">
        <v>90</v>
      </c>
      <c r="D4" s="199"/>
      <c r="E4" s="158" t="s">
        <v>23</v>
      </c>
      <c r="F4" s="158"/>
      <c r="G4" s="152"/>
      <c r="H4" s="158" t="s">
        <v>21</v>
      </c>
      <c r="I4" s="202"/>
    </row>
    <row r="5" spans="1:11" ht="12.75" customHeight="1" x14ac:dyDescent="0.15">
      <c r="A5" s="153"/>
      <c r="B5" s="152"/>
      <c r="C5" s="200"/>
      <c r="D5" s="201"/>
      <c r="E5" s="152"/>
      <c r="F5" s="152"/>
      <c r="G5" s="152"/>
      <c r="H5" s="152"/>
      <c r="I5" s="150"/>
    </row>
    <row r="6" spans="1:11" ht="13.15" customHeight="1" x14ac:dyDescent="0.15">
      <c r="A6" s="151" t="s">
        <v>24</v>
      </c>
      <c r="B6" s="152"/>
      <c r="C6" s="167" t="s">
        <v>102</v>
      </c>
      <c r="D6" s="168"/>
      <c r="E6" s="158" t="s">
        <v>25</v>
      </c>
      <c r="F6" s="165"/>
      <c r="G6" s="160"/>
      <c r="H6" s="158" t="s">
        <v>21</v>
      </c>
      <c r="I6" s="195"/>
    </row>
    <row r="7" spans="1:11" x14ac:dyDescent="0.15">
      <c r="A7" s="153"/>
      <c r="B7" s="152"/>
      <c r="C7" s="169"/>
      <c r="D7" s="170"/>
      <c r="E7" s="152"/>
      <c r="F7" s="160"/>
      <c r="G7" s="160"/>
      <c r="H7" s="152"/>
      <c r="I7" s="196"/>
    </row>
    <row r="8" spans="1:11" x14ac:dyDescent="0.15">
      <c r="A8" s="151" t="s">
        <v>74</v>
      </c>
      <c r="B8" s="152"/>
      <c r="C8" s="154"/>
      <c r="D8" s="155"/>
      <c r="E8" s="158" t="s">
        <v>75</v>
      </c>
      <c r="F8" s="159" t="s">
        <v>87</v>
      </c>
      <c r="G8" s="160"/>
      <c r="H8" s="161" t="s">
        <v>76</v>
      </c>
      <c r="I8" s="163"/>
    </row>
    <row r="9" spans="1:11" x14ac:dyDescent="0.15">
      <c r="A9" s="153"/>
      <c r="B9" s="152"/>
      <c r="C9" s="156"/>
      <c r="D9" s="157"/>
      <c r="E9" s="152"/>
      <c r="F9" s="160"/>
      <c r="G9" s="160"/>
      <c r="H9" s="162"/>
      <c r="I9" s="164"/>
    </row>
    <row r="10" spans="1:11" x14ac:dyDescent="0.15">
      <c r="A10" s="151" t="s">
        <v>77</v>
      </c>
      <c r="B10" s="152"/>
      <c r="C10" s="165"/>
      <c r="D10" s="160"/>
      <c r="E10" s="158" t="s">
        <v>26</v>
      </c>
      <c r="F10" s="166" t="s">
        <v>87</v>
      </c>
      <c r="G10" s="160"/>
      <c r="H10" s="158" t="s">
        <v>27</v>
      </c>
      <c r="I10" s="149"/>
    </row>
    <row r="11" spans="1:11" x14ac:dyDescent="0.15">
      <c r="A11" s="153"/>
      <c r="B11" s="152"/>
      <c r="C11" s="160"/>
      <c r="D11" s="160"/>
      <c r="E11" s="152"/>
      <c r="F11" s="160"/>
      <c r="G11" s="160"/>
      <c r="H11" s="152"/>
      <c r="I11" s="150"/>
    </row>
    <row r="12" spans="1:11" ht="23.45" customHeight="1" thickBot="1" x14ac:dyDescent="0.2">
      <c r="A12" s="141" t="s">
        <v>28</v>
      </c>
      <c r="B12" s="142"/>
      <c r="C12" s="142"/>
      <c r="D12" s="142"/>
      <c r="E12" s="142"/>
      <c r="F12" s="142"/>
      <c r="G12" s="142"/>
      <c r="H12" s="142"/>
      <c r="I12" s="143"/>
    </row>
    <row r="13" spans="1:11" ht="26.45" customHeight="1" x14ac:dyDescent="0.15">
      <c r="A13" s="38" t="s">
        <v>29</v>
      </c>
      <c r="B13" s="144" t="s">
        <v>30</v>
      </c>
      <c r="C13" s="145"/>
      <c r="D13" s="39" t="s">
        <v>31</v>
      </c>
      <c r="E13" s="146" t="s">
        <v>32</v>
      </c>
      <c r="F13" s="147"/>
      <c r="G13" s="39" t="s">
        <v>33</v>
      </c>
      <c r="H13" s="146" t="s">
        <v>34</v>
      </c>
      <c r="I13" s="148"/>
    </row>
    <row r="14" spans="1:11" ht="15.2" customHeight="1" x14ac:dyDescent="0.15">
      <c r="A14" s="40" t="s">
        <v>35</v>
      </c>
      <c r="B14" s="41" t="s">
        <v>36</v>
      </c>
      <c r="C14" s="42">
        <f>SUM(rozpočet!F31)</f>
        <v>0</v>
      </c>
      <c r="D14" s="134" t="s">
        <v>37</v>
      </c>
      <c r="E14" s="135"/>
      <c r="F14" s="42">
        <v>0</v>
      </c>
      <c r="G14" s="136" t="s">
        <v>38</v>
      </c>
      <c r="H14" s="137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34" t="s">
        <v>40</v>
      </c>
      <c r="E15" s="135"/>
      <c r="F15" s="42">
        <v>0</v>
      </c>
      <c r="G15" s="136" t="s">
        <v>41</v>
      </c>
      <c r="H15" s="137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34" t="s">
        <v>43</v>
      </c>
      <c r="E16" s="135"/>
      <c r="F16" s="42">
        <v>0</v>
      </c>
      <c r="G16" s="136" t="s">
        <v>44</v>
      </c>
      <c r="H16" s="137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34"/>
      <c r="E17" s="135"/>
      <c r="F17" s="45"/>
      <c r="G17" s="136" t="s">
        <v>45</v>
      </c>
      <c r="H17" s="137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34"/>
      <c r="E18" s="135"/>
      <c r="F18" s="45"/>
      <c r="G18" s="136" t="s">
        <v>47</v>
      </c>
      <c r="H18" s="137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34"/>
      <c r="E19" s="135"/>
      <c r="F19" s="45"/>
      <c r="G19" s="136" t="s">
        <v>48</v>
      </c>
      <c r="H19" s="137"/>
      <c r="I19" s="43">
        <v>0</v>
      </c>
    </row>
    <row r="20" spans="1:9" ht="15.2" customHeight="1" x14ac:dyDescent="0.15">
      <c r="A20" s="132" t="s">
        <v>49</v>
      </c>
      <c r="B20" s="133"/>
      <c r="C20" s="42">
        <v>0</v>
      </c>
      <c r="D20" s="134"/>
      <c r="E20" s="135"/>
      <c r="F20" s="45"/>
      <c r="G20" s="136"/>
      <c r="H20" s="137"/>
      <c r="I20" s="46"/>
    </row>
    <row r="21" spans="1:9" ht="15.2" customHeight="1" x14ac:dyDescent="0.15">
      <c r="A21" s="132" t="s">
        <v>50</v>
      </c>
      <c r="B21" s="133"/>
      <c r="C21" s="42">
        <v>0</v>
      </c>
      <c r="D21" s="134"/>
      <c r="E21" s="135"/>
      <c r="F21" s="45"/>
      <c r="G21" s="136"/>
      <c r="H21" s="137"/>
      <c r="I21" s="46"/>
    </row>
    <row r="22" spans="1:9" ht="16.7" customHeight="1" x14ac:dyDescent="0.15">
      <c r="A22" s="132" t="s">
        <v>51</v>
      </c>
      <c r="B22" s="133"/>
      <c r="C22" s="42">
        <f>SUM(C14:C21)</f>
        <v>0</v>
      </c>
      <c r="D22" s="138" t="s">
        <v>52</v>
      </c>
      <c r="E22" s="139"/>
      <c r="F22" s="42">
        <f>SUM(F14:F21)</f>
        <v>0</v>
      </c>
      <c r="G22" s="140" t="s">
        <v>53</v>
      </c>
      <c r="H22" s="133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22" t="s">
        <v>54</v>
      </c>
      <c r="B24" s="123"/>
      <c r="C24" s="50">
        <v>0</v>
      </c>
      <c r="I24" s="51"/>
    </row>
    <row r="25" spans="1:9" ht="15.2" customHeight="1" x14ac:dyDescent="0.15">
      <c r="A25" s="122" t="s">
        <v>55</v>
      </c>
      <c r="B25" s="123"/>
      <c r="C25" s="50">
        <v>0</v>
      </c>
      <c r="D25" s="124" t="s">
        <v>56</v>
      </c>
      <c r="E25" s="125"/>
      <c r="F25" s="50">
        <f>ROUND(C25*(14/100),2)</f>
        <v>0</v>
      </c>
      <c r="G25" s="126" t="s">
        <v>13</v>
      </c>
      <c r="H25" s="123"/>
      <c r="I25" s="52">
        <f>SUM(C24:C26)</f>
        <v>0</v>
      </c>
    </row>
    <row r="26" spans="1:9" ht="15.2" customHeight="1" x14ac:dyDescent="0.15">
      <c r="A26" s="122" t="s">
        <v>57</v>
      </c>
      <c r="B26" s="123"/>
      <c r="C26" s="50">
        <f>C22+F22+I22</f>
        <v>0</v>
      </c>
      <c r="D26" s="124" t="s">
        <v>6</v>
      </c>
      <c r="E26" s="125"/>
      <c r="F26" s="50">
        <f>ROUND(C26*(21/100),2)</f>
        <v>0</v>
      </c>
      <c r="G26" s="126" t="s">
        <v>58</v>
      </c>
      <c r="H26" s="123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73"/>
      <c r="B28" s="174"/>
      <c r="C28" s="175"/>
      <c r="D28" s="127"/>
      <c r="E28" s="171"/>
      <c r="F28" s="172"/>
      <c r="G28" s="127" t="s">
        <v>59</v>
      </c>
      <c r="H28" s="128"/>
      <c r="I28" s="129"/>
    </row>
    <row r="29" spans="1:9" ht="26.25" customHeight="1" x14ac:dyDescent="0.15">
      <c r="A29" s="176"/>
      <c r="B29" s="177"/>
      <c r="C29" s="178"/>
      <c r="D29" s="119"/>
      <c r="E29" s="120"/>
      <c r="F29" s="121"/>
      <c r="G29" s="119"/>
      <c r="H29" s="117"/>
      <c r="I29" s="118"/>
    </row>
    <row r="30" spans="1:9" ht="28.5" customHeight="1" x14ac:dyDescent="0.15">
      <c r="A30" s="176"/>
      <c r="B30" s="177"/>
      <c r="C30" s="178"/>
      <c r="D30" s="119"/>
      <c r="E30" s="120"/>
      <c r="F30" s="121"/>
      <c r="G30" s="116"/>
      <c r="H30" s="117"/>
      <c r="I30" s="118"/>
    </row>
    <row r="31" spans="1:9" ht="14.45" customHeight="1" x14ac:dyDescent="0.15">
      <c r="A31" s="176"/>
      <c r="B31" s="177"/>
      <c r="C31" s="178"/>
      <c r="D31" s="119"/>
      <c r="E31" s="120"/>
      <c r="F31" s="121"/>
      <c r="G31" s="119"/>
      <c r="H31" s="117"/>
      <c r="I31" s="118"/>
    </row>
    <row r="32" spans="1:9" ht="12.75" customHeight="1" thickBot="1" x14ac:dyDescent="0.2">
      <c r="A32" s="179"/>
      <c r="B32" s="180"/>
      <c r="C32" s="181"/>
      <c r="D32" s="113"/>
      <c r="E32" s="130"/>
      <c r="F32" s="131"/>
      <c r="G32" s="113"/>
      <c r="H32" s="114"/>
      <c r="I32" s="115"/>
    </row>
    <row r="34" spans="1:5" x14ac:dyDescent="0.15">
      <c r="B34" s="90"/>
      <c r="C34" s="90"/>
      <c r="D34" s="90"/>
      <c r="E34" s="90"/>
    </row>
    <row r="35" spans="1:5" x14ac:dyDescent="0.15">
      <c r="A35" s="91"/>
      <c r="B35" s="90"/>
      <c r="C35" s="90"/>
      <c r="D35" s="90"/>
      <c r="E35" s="90"/>
    </row>
    <row r="36" spans="1:5" x14ac:dyDescent="0.15">
      <c r="A36" s="92"/>
      <c r="B36" s="91"/>
      <c r="C36" s="91"/>
      <c r="D36" s="91"/>
      <c r="E36" s="91"/>
    </row>
    <row r="37" spans="1:5" x14ac:dyDescent="0.15">
      <c r="A37" s="92"/>
      <c r="B37" s="91"/>
      <c r="C37" s="91"/>
      <c r="D37" s="91"/>
      <c r="E37" s="91"/>
    </row>
    <row r="38" spans="1:5" x14ac:dyDescent="0.15">
      <c r="A38" s="92"/>
      <c r="B38" s="91"/>
      <c r="C38" s="91"/>
      <c r="D38" s="91"/>
      <c r="E38" s="91"/>
    </row>
    <row r="39" spans="1:5" x14ac:dyDescent="0.15">
      <c r="A39" s="92"/>
      <c r="B39" s="91"/>
      <c r="C39" s="91"/>
      <c r="D39" s="91"/>
      <c r="E39" s="91"/>
    </row>
    <row r="40" spans="1:5" x14ac:dyDescent="0.15">
      <c r="A40" s="92"/>
      <c r="B40" s="91"/>
      <c r="C40" s="91"/>
      <c r="D40" s="91"/>
      <c r="E40" s="91"/>
    </row>
    <row r="41" spans="1:5" x14ac:dyDescent="0.15">
      <c r="B41" s="90"/>
      <c r="C41" s="90"/>
      <c r="D41" s="90"/>
      <c r="E41" s="9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tabSelected="1" topLeftCell="A11" zoomScale="120" zoomScaleNormal="120" workbookViewId="0">
      <selection activeCell="M29" sqref="M29"/>
    </sheetView>
  </sheetViews>
  <sheetFormatPr defaultColWidth="10.5" defaultRowHeight="12" customHeight="1" x14ac:dyDescent="0.15"/>
  <cols>
    <col min="1" max="1" width="16.33203125" style="2" customWidth="1"/>
    <col min="2" max="2" width="111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.83203125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03" t="s">
        <v>5</v>
      </c>
      <c r="B1" s="203"/>
      <c r="C1" s="203"/>
      <c r="D1" s="203"/>
      <c r="E1" s="203"/>
      <c r="F1" s="203"/>
      <c r="G1" s="1"/>
    </row>
    <row r="2" spans="1:10" ht="12.75" customHeight="1" x14ac:dyDescent="0.2">
      <c r="A2" s="18" t="s">
        <v>91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92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86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93</v>
      </c>
      <c r="E8" s="93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89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4"/>
      <c r="F12" s="77">
        <f t="shared" ref="F12:F30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68</v>
      </c>
      <c r="C13" s="29" t="s">
        <v>63</v>
      </c>
      <c r="D13" s="78">
        <v>162.76</v>
      </c>
      <c r="E13" s="95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15670</v>
      </c>
      <c r="B14" s="28" t="s">
        <v>94</v>
      </c>
      <c r="C14" s="29" t="s">
        <v>3</v>
      </c>
      <c r="D14" s="78">
        <v>390.62</v>
      </c>
      <c r="E14" s="95"/>
      <c r="F14" s="79">
        <f>E14*D14</f>
        <v>0</v>
      </c>
      <c r="G14" s="70"/>
      <c r="H14" s="71"/>
      <c r="I14" s="72"/>
      <c r="J14" s="56"/>
    </row>
    <row r="15" spans="1:10" s="20" customFormat="1" ht="15" x14ac:dyDescent="0.15">
      <c r="A15" s="27">
        <v>919111</v>
      </c>
      <c r="B15" s="28" t="s">
        <v>67</v>
      </c>
      <c r="C15" s="29" t="s">
        <v>17</v>
      </c>
      <c r="D15" s="78">
        <v>28</v>
      </c>
      <c r="E15" s="95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15">
      <c r="A16" s="27">
        <v>93818</v>
      </c>
      <c r="B16" s="28" t="s">
        <v>66</v>
      </c>
      <c r="C16" s="29" t="s">
        <v>2</v>
      </c>
      <c r="D16" s="78">
        <v>18577</v>
      </c>
      <c r="E16" s="95"/>
      <c r="F16" s="79">
        <f t="shared" si="0"/>
        <v>0</v>
      </c>
      <c r="G16" s="70"/>
      <c r="H16" s="73"/>
      <c r="I16" s="72"/>
      <c r="J16" s="56" t="s">
        <v>5</v>
      </c>
    </row>
    <row r="17" spans="1:14" s="20" customFormat="1" ht="15" x14ac:dyDescent="0.15">
      <c r="A17" s="27" t="s">
        <v>71</v>
      </c>
      <c r="B17" s="28" t="s">
        <v>78</v>
      </c>
      <c r="C17" s="29" t="s">
        <v>63</v>
      </c>
      <c r="D17" s="78">
        <v>371.54</v>
      </c>
      <c r="E17" s="95"/>
      <c r="F17" s="79">
        <f t="shared" si="0"/>
        <v>0</v>
      </c>
      <c r="G17" s="70"/>
      <c r="H17" s="73"/>
      <c r="I17" s="72"/>
      <c r="J17" s="56"/>
    </row>
    <row r="18" spans="1:14" s="20" customFormat="1" ht="15" x14ac:dyDescent="0.15">
      <c r="A18" s="27">
        <v>572223</v>
      </c>
      <c r="B18" s="28" t="s">
        <v>65</v>
      </c>
      <c r="C18" s="29" t="s">
        <v>2</v>
      </c>
      <c r="D18" s="78">
        <v>18577</v>
      </c>
      <c r="E18" s="95"/>
      <c r="F18" s="79">
        <f t="shared" si="0"/>
        <v>0</v>
      </c>
      <c r="G18" s="70"/>
      <c r="H18" s="73"/>
      <c r="I18" s="72"/>
      <c r="J18" s="56"/>
    </row>
    <row r="19" spans="1:14" s="54" customFormat="1" ht="15" x14ac:dyDescent="0.15">
      <c r="A19" s="80" t="s">
        <v>64</v>
      </c>
      <c r="B19" s="81" t="s">
        <v>79</v>
      </c>
      <c r="C19" s="29" t="s">
        <v>2</v>
      </c>
      <c r="D19" s="82">
        <v>9288.5</v>
      </c>
      <c r="E19" s="96"/>
      <c r="F19" s="83">
        <f t="shared" si="0"/>
        <v>0</v>
      </c>
      <c r="G19" s="70"/>
      <c r="H19" s="73"/>
      <c r="I19" s="72"/>
      <c r="J19" s="56"/>
    </row>
    <row r="20" spans="1:14" s="20" customFormat="1" ht="15" x14ac:dyDescent="0.15">
      <c r="A20" s="27">
        <v>113761</v>
      </c>
      <c r="B20" s="28" t="s">
        <v>80</v>
      </c>
      <c r="C20" s="29" t="s">
        <v>4</v>
      </c>
      <c r="D20" s="78">
        <v>1457</v>
      </c>
      <c r="E20" s="95"/>
      <c r="F20" s="79">
        <f t="shared" si="0"/>
        <v>0</v>
      </c>
      <c r="G20" s="70"/>
      <c r="H20" s="73"/>
      <c r="I20" s="72"/>
      <c r="J20" s="56" t="s">
        <v>5</v>
      </c>
      <c r="N20" s="107"/>
    </row>
    <row r="21" spans="1:14" s="20" customFormat="1" ht="15" x14ac:dyDescent="0.15">
      <c r="A21" s="27">
        <v>931311</v>
      </c>
      <c r="B21" s="28" t="s">
        <v>81</v>
      </c>
      <c r="C21" s="29" t="s">
        <v>4</v>
      </c>
      <c r="D21" s="78">
        <v>1457</v>
      </c>
      <c r="E21" s="95"/>
      <c r="F21" s="79">
        <f t="shared" si="0"/>
        <v>0</v>
      </c>
      <c r="G21" s="70"/>
      <c r="H21" s="73"/>
      <c r="I21" s="72"/>
      <c r="J21" s="56" t="s">
        <v>5</v>
      </c>
    </row>
    <row r="22" spans="1:14" s="20" customFormat="1" ht="15" x14ac:dyDescent="0.15">
      <c r="A22" s="27">
        <v>12922</v>
      </c>
      <c r="B22" s="28" t="s">
        <v>82</v>
      </c>
      <c r="C22" s="29" t="s">
        <v>2</v>
      </c>
      <c r="D22" s="78">
        <v>1354</v>
      </c>
      <c r="E22" s="97"/>
      <c r="F22" s="79">
        <f t="shared" si="0"/>
        <v>0</v>
      </c>
      <c r="G22" s="70">
        <v>0.126</v>
      </c>
      <c r="H22" s="71">
        <f>D22*G22</f>
        <v>170.60400000000001</v>
      </c>
      <c r="I22" s="72"/>
      <c r="J22" s="56"/>
    </row>
    <row r="23" spans="1:14" s="20" customFormat="1" ht="15" x14ac:dyDescent="0.15">
      <c r="A23" s="27">
        <v>56962</v>
      </c>
      <c r="B23" s="28" t="s">
        <v>83</v>
      </c>
      <c r="C23" s="29" t="s">
        <v>2</v>
      </c>
      <c r="D23" s="78">
        <v>1354</v>
      </c>
      <c r="E23" s="97"/>
      <c r="F23" s="79">
        <f t="shared" si="0"/>
        <v>0</v>
      </c>
      <c r="G23" s="70"/>
      <c r="H23" s="73"/>
      <c r="I23" s="72"/>
      <c r="J23" s="56"/>
    </row>
    <row r="24" spans="1:14" s="20" customFormat="1" ht="15.75" customHeight="1" x14ac:dyDescent="0.15">
      <c r="A24" s="27">
        <v>91228</v>
      </c>
      <c r="B24" s="28" t="s">
        <v>96</v>
      </c>
      <c r="C24" s="29" t="s">
        <v>97</v>
      </c>
      <c r="D24" s="78">
        <v>58</v>
      </c>
      <c r="E24" s="95"/>
      <c r="F24" s="79">
        <f t="shared" si="0"/>
        <v>0</v>
      </c>
      <c r="G24" s="70"/>
      <c r="H24" s="73"/>
      <c r="I24" s="72"/>
      <c r="J24" s="56"/>
      <c r="M24" s="107"/>
    </row>
    <row r="25" spans="1:14" s="20" customFormat="1" ht="15" x14ac:dyDescent="0.15">
      <c r="A25" s="27">
        <v>12932</v>
      </c>
      <c r="B25" s="28" t="s">
        <v>95</v>
      </c>
      <c r="C25" s="29" t="s">
        <v>4</v>
      </c>
      <c r="D25" s="78">
        <v>2708</v>
      </c>
      <c r="E25" s="97"/>
      <c r="F25" s="79">
        <f t="shared" si="0"/>
        <v>0</v>
      </c>
      <c r="G25" s="70"/>
      <c r="H25" s="73"/>
      <c r="I25" s="72"/>
      <c r="J25" s="56"/>
    </row>
    <row r="26" spans="1:14" s="20" customFormat="1" ht="15.75" customHeight="1" x14ac:dyDescent="0.15">
      <c r="A26" s="84" t="s">
        <v>88</v>
      </c>
      <c r="B26" s="28" t="s">
        <v>89</v>
      </c>
      <c r="C26" s="29" t="s">
        <v>3</v>
      </c>
      <c r="D26" s="78">
        <v>2085.16</v>
      </c>
      <c r="E26" s="97"/>
      <c r="F26" s="79">
        <f t="shared" si="0"/>
        <v>0</v>
      </c>
      <c r="G26" s="70"/>
      <c r="H26" s="73"/>
      <c r="I26" s="72"/>
      <c r="J26" s="56"/>
    </row>
    <row r="27" spans="1:14" s="20" customFormat="1" ht="15" x14ac:dyDescent="0.15">
      <c r="A27" s="27">
        <v>89923</v>
      </c>
      <c r="B27" s="28" t="s">
        <v>100</v>
      </c>
      <c r="C27" s="29" t="s">
        <v>97</v>
      </c>
      <c r="D27" s="78">
        <v>5</v>
      </c>
      <c r="E27" s="95"/>
      <c r="F27" s="79">
        <f t="shared" si="0"/>
        <v>0</v>
      </c>
      <c r="G27" s="70"/>
      <c r="H27" s="73"/>
      <c r="I27" s="72"/>
      <c r="J27" s="112" t="s">
        <v>5</v>
      </c>
    </row>
    <row r="28" spans="1:14" s="20" customFormat="1" ht="15" x14ac:dyDescent="0.15">
      <c r="A28" s="27">
        <v>89921</v>
      </c>
      <c r="B28" s="28" t="s">
        <v>99</v>
      </c>
      <c r="C28" s="29" t="s">
        <v>97</v>
      </c>
      <c r="D28" s="78">
        <v>5</v>
      </c>
      <c r="E28" s="95"/>
      <c r="F28" s="79">
        <f t="shared" si="0"/>
        <v>0</v>
      </c>
      <c r="G28" s="108"/>
      <c r="H28" s="109"/>
      <c r="I28" s="110"/>
      <c r="J28" s="111"/>
    </row>
    <row r="29" spans="1:14" s="20" customFormat="1" ht="15" x14ac:dyDescent="0.15">
      <c r="A29" s="27">
        <v>915111</v>
      </c>
      <c r="B29" s="28" t="s">
        <v>84</v>
      </c>
      <c r="C29" s="29" t="s">
        <v>2</v>
      </c>
      <c r="D29" s="78">
        <v>893.12</v>
      </c>
      <c r="E29" s="97"/>
      <c r="F29" s="79">
        <f t="shared" si="0"/>
        <v>0</v>
      </c>
      <c r="G29" s="67"/>
      <c r="H29" s="68"/>
      <c r="I29" s="69"/>
      <c r="J29" s="55"/>
    </row>
    <row r="30" spans="1:14" s="20" customFormat="1" ht="15.75" thickBot="1" x14ac:dyDescent="0.2">
      <c r="A30" s="102">
        <v>915211</v>
      </c>
      <c r="B30" s="103" t="s">
        <v>98</v>
      </c>
      <c r="C30" s="104" t="s">
        <v>2</v>
      </c>
      <c r="D30" s="85">
        <v>893.12</v>
      </c>
      <c r="E30" s="105"/>
      <c r="F30" s="106">
        <f t="shared" si="0"/>
        <v>0</v>
      </c>
      <c r="G30" s="99"/>
      <c r="H30" s="99"/>
      <c r="I30" s="100"/>
      <c r="J30" s="101" t="s">
        <v>5</v>
      </c>
    </row>
    <row r="31" spans="1:14" s="20" customFormat="1" ht="15" x14ac:dyDescent="0.15">
      <c r="A31" s="86"/>
      <c r="B31" s="87" t="s">
        <v>13</v>
      </c>
      <c r="C31" s="87"/>
      <c r="D31" s="87"/>
      <c r="E31" s="88" t="s">
        <v>5</v>
      </c>
      <c r="F31" s="98">
        <f>SUM(F12:F30)</f>
        <v>0</v>
      </c>
      <c r="G31" s="74"/>
      <c r="H31" s="74"/>
      <c r="I31" s="75"/>
    </row>
    <row r="32" spans="1:14" s="20" customFormat="1" ht="15" x14ac:dyDescent="0.15">
      <c r="A32" s="30"/>
      <c r="B32" s="28" t="s">
        <v>6</v>
      </c>
      <c r="C32" s="28"/>
      <c r="D32" s="28"/>
      <c r="E32" s="31" t="s">
        <v>5</v>
      </c>
      <c r="F32" s="32">
        <f>F31*0.21</f>
        <v>0</v>
      </c>
      <c r="G32" s="74"/>
      <c r="H32" s="74"/>
      <c r="I32" s="75"/>
    </row>
    <row r="33" spans="1:10" s="20" customFormat="1" ht="15.75" thickBot="1" x14ac:dyDescent="0.2">
      <c r="A33" s="33"/>
      <c r="B33" s="34" t="s">
        <v>14</v>
      </c>
      <c r="C33" s="34"/>
      <c r="D33" s="34"/>
      <c r="E33" s="35" t="s">
        <v>5</v>
      </c>
      <c r="F33" s="36">
        <f>F32+F31</f>
        <v>0</v>
      </c>
      <c r="G33" s="74"/>
      <c r="H33" s="74"/>
      <c r="I33" s="75"/>
    </row>
    <row r="34" spans="1:10" ht="24" customHeight="1" x14ac:dyDescent="0.15">
      <c r="G34" s="74"/>
      <c r="H34" s="74"/>
      <c r="I34" s="75"/>
      <c r="J34" s="20"/>
    </row>
    <row r="35" spans="1:10" ht="12" customHeight="1" x14ac:dyDescent="0.15">
      <c r="G35" s="74"/>
      <c r="H35" s="74"/>
      <c r="I35" s="75"/>
      <c r="J35" s="20"/>
    </row>
    <row r="36" spans="1:10" ht="12" customHeight="1" x14ac:dyDescent="0.15">
      <c r="G36" s="74"/>
      <c r="H36" s="74"/>
      <c r="I36" s="75"/>
      <c r="J36" s="20"/>
    </row>
    <row r="37" spans="1:10" ht="12" customHeight="1" x14ac:dyDescent="0.15">
      <c r="G37" s="74"/>
      <c r="H37" s="74"/>
      <c r="I37" s="20"/>
      <c r="J37" s="20"/>
    </row>
    <row r="38" spans="1:10" ht="12" customHeight="1" x14ac:dyDescent="0.15">
      <c r="G38" s="74"/>
      <c r="H38" s="74"/>
      <c r="I38" s="20"/>
      <c r="J38" s="20"/>
    </row>
    <row r="39" spans="1:10" ht="12" customHeight="1" x14ac:dyDescent="0.15">
      <c r="G39" s="74"/>
      <c r="H39" s="74"/>
      <c r="I39" s="20"/>
      <c r="J39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2024-03-21T11:44:00Z</dcterms:modified>
</cp:coreProperties>
</file>