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45-24/"/>
    </mc:Choice>
  </mc:AlternateContent>
  <xr:revisionPtr revIDLastSave="0" documentId="8_{7F53DBD4-E1AE-4E26-9FC3-AD633DE7CC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5" i="2"/>
  <c r="G17" i="2"/>
  <c r="G18" i="2" l="1"/>
  <c r="G15" i="2"/>
  <c r="G24" i="2" l="1"/>
  <c r="G26" i="2" l="1"/>
  <c r="G10" i="2"/>
  <c r="G12" i="2" l="1"/>
  <c r="G11" i="2"/>
  <c r="G9" i="2"/>
  <c r="G27" i="2"/>
  <c r="G22" i="2"/>
  <c r="G21" i="2"/>
  <c r="G20" i="2"/>
  <c r="G19" i="2"/>
  <c r="G16" i="2"/>
  <c r="G14" i="2"/>
  <c r="G13" i="2"/>
  <c r="I24" i="1" l="1"/>
  <c r="I22" i="1"/>
  <c r="G28" i="2" l="1"/>
  <c r="G29" i="2" s="1"/>
  <c r="G30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<sst xmlns="http://schemas.openxmlformats.org/spreadsheetml/2006/main" count="150" uniqueCount="99">
  <si>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</si>
  <si>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</si>
  <si>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</si>
  <si>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</si>
  <si>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</si>
  <si>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</si>
  <si>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</si>
  <si>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</si>
  <si>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</si>
  <si>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</si>
  <si>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</si>
  <si>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</si>
  <si>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</si>
  <si>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</si>
  <si>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</si>
  <si>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</si>
  <si>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</si>
  <si>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</si>
  <si>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</si>
  <si>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</si>
  <si>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</si>
  <si>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</si>
  <si>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</si>
  <si>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</si>
  <si>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</si>
  <si>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</si>
  <si>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</si>
  <si>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</si>
  <si>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</si>
  <si>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</si>
  <si>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</si>
  <si>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</si>
  <si>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</si>
  <si>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</si>
  <si>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</si>
  <si>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</si>
  <si>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</si>
  <si>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</si>
  <si>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</si>
  <si>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</si>
  <si>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</si>
  <si>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</si>
  <si>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</si>
  <si>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</si>
  <si>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</si>
  <si>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</si>
  <si>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</si>
  <si>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</si>
  <si>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</si>
  <si>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</si>
  <si>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</si>
  <si>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</si>
  <si>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</si>
  <si>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</si>
  <si>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</si>
  <si>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</si>
  <si>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</si>
  <si>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</si>
  <si>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</si>
  <si>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</si>
  <si>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</si>
  <si>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</si>
  <si>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</si>
  <si>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</si>
  <si>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</si>
  <si>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</si>
  <si>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</si>
  <si>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</si>
  <si>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</si>
  <si>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</si>
  <si>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</si>
  <si>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</si>
  <si>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</si>
  <si>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</si>
  <si>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</si>
  <si>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</si>
  <si>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</si>
  <si>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součet</t>
  </si>
  <si>
    <t xml:space="preserve">574A44  </t>
  </si>
  <si>
    <t>ASFALTOVÝ BETON PRO OBRUSNÉ VRSTVY ACO 11+,  tl. 50 mm</t>
  </si>
  <si>
    <t xml:space="preserve">VODOR DOPRAV ZNAČ PLASTEM STRUKTURÁLNÍ NEHLUČNÉ - DOD A POKLÁDKA - vodící proužek 12,5;  </t>
  </si>
  <si>
    <t>ks</t>
  </si>
  <si>
    <t>014102.R</t>
  </si>
  <si>
    <t>ULOŽENÍ ODPADU ZE STAVBY NA SKLÁDKU s oprávněním k opětovnému využití - recyklační středisko</t>
  </si>
  <si>
    <t xml:space="preserve">VDZ - 12,5 ,   BARVOU, ZÁKLADNÍ </t>
  </si>
  <si>
    <t>VÝŠKOVÁ ÚPRAVA POKLOPŮ, VPUSTÍ</t>
  </si>
  <si>
    <t>574E66</t>
  </si>
  <si>
    <t>ASFALTOVÝ BETON PRO PODKLADNÍ VRSTVY ACP 16+,  tl. 70mm</t>
  </si>
  <si>
    <t>VOZOVKOVÉ VRSTVY ZE ŠTĚRKODRTI ŠDA , tl. 200mm</t>
  </si>
  <si>
    <t>VOZOVKOVÉ VRSTVY Z MECHANICKY ZPEVNĚNÉHO KAMENIVA TL. DO 150MM</t>
  </si>
  <si>
    <t xml:space="preserve">574A04    </t>
  </si>
  <si>
    <t xml:space="preserve">ASFALTOVÝ BETON PRO OBRUSNÉ VRSTVY ACO 11+ - lokální vyrovnávka, objem stanoven odborným odhadem </t>
  </si>
  <si>
    <t>OSTATNÍ POŽADAVKY - DIO, GEODETICKÉ ZAMĚŘENÍ SKUTEČNÉHO PROVEDENÍ před a po dokončení včetně zaměření zesílení konstrukce , ZJIŠTENÍ A VYTYČENÍ INŽ. SÍTÍ</t>
  </si>
  <si>
    <t xml:space="preserve">Název akce : III/10134 Chýňava </t>
  </si>
  <si>
    <t xml:space="preserve">staničení silnice III/10134  v km 10,77 - 11,46, délka úseku 0,694km </t>
  </si>
  <si>
    <t xml:space="preserve">III/10134 Chýňava </t>
  </si>
  <si>
    <t xml:space="preserve">III/10134  v km 10,77 - 11,46, délka úseku 0,694km </t>
  </si>
  <si>
    <t>ODKOP PRO SPOD STAVBU SILNIC A ŽELEZNIC TŘ. I, ODVOZ DO 20KM,  vzdálenost uvedena orientačně, vč. odvozu na skládku, odstranění stávající zeminy (případně konstrukce podkladních vrstev) v tl. 320 mm</t>
  </si>
  <si>
    <t>FRÉZOVÁNÍ ZPEVNĚNÝCH PLOCH ASFALTOVÝCH,  ODVOZ DO 20KM v tl. 50mm + sanace v prům. tl. 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</si>
</sst>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11" fontId="12" fillId="3" borderId="22" xfId="0" applyNumberFormat="1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vertical="top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3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top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5" workbookViewId="0">
      <selection activeCell="C8" sqref="C8:D9"/>
    </sheetView>
  </sheetViews>
  <sheetFormatPr defaultColWidth="16.85546875" defaultRowHeight="15" customHeight="1" x14ac:dyDescent="0.3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26" ht="22.5" customHeight="1" x14ac:dyDescent="0.3">
      <c r="A1" s="118" t="s">
        <v>0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95" t="s">
        <v>1</v>
      </c>
      <c r="B2" s="96"/>
      <c r="C2" s="98" t="s">
        <v>95</v>
      </c>
      <c r="D2" s="99"/>
      <c r="E2" s="103" t="s">
        <v>2</v>
      </c>
      <c r="F2" s="104" t="s">
        <v>3</v>
      </c>
      <c r="G2" s="96"/>
      <c r="H2" s="103" t="s">
        <v>4</v>
      </c>
      <c r="I2" s="119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3">
      <c r="A3" s="97"/>
      <c r="B3" s="89"/>
      <c r="C3" s="100"/>
      <c r="D3" s="101"/>
      <c r="E3" s="89"/>
      <c r="F3" s="89"/>
      <c r="G3" s="89"/>
      <c r="H3" s="89"/>
      <c r="I3" s="12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117" t="s">
        <v>5</v>
      </c>
      <c r="B4" s="89"/>
      <c r="C4" s="102" t="s">
        <v>75</v>
      </c>
      <c r="D4" s="89"/>
      <c r="E4" s="105" t="s">
        <v>7</v>
      </c>
      <c r="F4" s="105"/>
      <c r="G4" s="89"/>
      <c r="H4" s="105" t="s">
        <v>4</v>
      </c>
      <c r="I4" s="123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97"/>
      <c r="B5" s="89"/>
      <c r="C5" s="89"/>
      <c r="D5" s="89"/>
      <c r="E5" s="89"/>
      <c r="F5" s="89"/>
      <c r="G5" s="89"/>
      <c r="H5" s="89"/>
      <c r="I5" s="124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117" t="s">
        <v>13</v>
      </c>
      <c r="B6" s="89"/>
      <c r="C6" s="125" t="s">
        <v>96</v>
      </c>
      <c r="D6" s="126"/>
      <c r="E6" s="105" t="s">
        <v>18</v>
      </c>
      <c r="F6" s="127"/>
      <c r="G6" s="126"/>
      <c r="H6" s="105" t="s">
        <v>4</v>
      </c>
      <c r="I6" s="123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97"/>
      <c r="B7" s="89"/>
      <c r="C7" s="100"/>
      <c r="D7" s="101"/>
      <c r="E7" s="89"/>
      <c r="F7" s="100"/>
      <c r="G7" s="101"/>
      <c r="H7" s="89"/>
      <c r="I7" s="124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117" t="s">
        <v>20</v>
      </c>
      <c r="B8" s="89"/>
      <c r="C8" s="105"/>
      <c r="D8" s="89"/>
      <c r="E8" s="105" t="s">
        <v>21</v>
      </c>
      <c r="F8" s="105"/>
      <c r="G8" s="89"/>
      <c r="H8" s="105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97"/>
      <c r="B9" s="89"/>
      <c r="C9" s="89"/>
      <c r="D9" s="89"/>
      <c r="E9" s="89"/>
      <c r="F9" s="89"/>
      <c r="G9" s="89"/>
      <c r="H9" s="89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117" t="s">
        <v>23</v>
      </c>
      <c r="B10" s="89"/>
      <c r="C10" s="105" t="s">
        <v>8</v>
      </c>
      <c r="D10" s="89"/>
      <c r="E10" s="105" t="s">
        <v>24</v>
      </c>
      <c r="F10" s="105"/>
      <c r="G10" s="89"/>
      <c r="H10" s="105" t="s">
        <v>25</v>
      </c>
      <c r="I10" s="115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">
      <c r="A11" s="121"/>
      <c r="B11" s="114"/>
      <c r="C11" s="114"/>
      <c r="D11" s="114"/>
      <c r="E11" s="114"/>
      <c r="F11" s="114"/>
      <c r="G11" s="114"/>
      <c r="H11" s="114"/>
      <c r="I11" s="116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112" t="s">
        <v>26</v>
      </c>
      <c r="B12" s="89"/>
      <c r="C12" s="89"/>
      <c r="D12" s="89"/>
      <c r="E12" s="89"/>
      <c r="F12" s="89"/>
      <c r="G12" s="89"/>
      <c r="H12" s="89"/>
      <c r="I12" s="89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15" t="s">
        <v>27</v>
      </c>
      <c r="B13" s="122" t="s">
        <v>28</v>
      </c>
      <c r="C13" s="107"/>
      <c r="D13" s="15" t="s">
        <v>30</v>
      </c>
      <c r="E13" s="122" t="s">
        <v>31</v>
      </c>
      <c r="F13" s="107"/>
      <c r="G13" s="15" t="s">
        <v>32</v>
      </c>
      <c r="H13" s="122" t="s">
        <v>33</v>
      </c>
      <c r="I13" s="10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5">
      <c r="A14" s="18" t="s">
        <v>34</v>
      </c>
      <c r="B14" s="19" t="s">
        <v>35</v>
      </c>
      <c r="C14" s="20">
        <f>rozpočet!G28</f>
        <v>3339375.3700000006</v>
      </c>
      <c r="D14" s="113" t="s">
        <v>37</v>
      </c>
      <c r="E14" s="107"/>
      <c r="F14" s="20">
        <v>0</v>
      </c>
      <c r="G14" s="113" t="s">
        <v>39</v>
      </c>
      <c r="H14" s="107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5">
      <c r="A15" s="21" t="s">
        <v>8</v>
      </c>
      <c r="B15" s="19" t="s">
        <v>41</v>
      </c>
      <c r="C15" s="20">
        <v>0</v>
      </c>
      <c r="D15" s="113" t="s">
        <v>42</v>
      </c>
      <c r="E15" s="107"/>
      <c r="F15" s="20">
        <v>0</v>
      </c>
      <c r="G15" s="113" t="s">
        <v>43</v>
      </c>
      <c r="H15" s="107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5">
      <c r="A16" s="18" t="s">
        <v>44</v>
      </c>
      <c r="B16" s="19" t="s">
        <v>35</v>
      </c>
      <c r="C16" s="20">
        <v>0</v>
      </c>
      <c r="D16" s="113" t="s">
        <v>45</v>
      </c>
      <c r="E16" s="107"/>
      <c r="F16" s="20">
        <v>0</v>
      </c>
      <c r="G16" s="113" t="s">
        <v>46</v>
      </c>
      <c r="H16" s="107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5">
      <c r="A17" s="21" t="s">
        <v>8</v>
      </c>
      <c r="B17" s="19" t="s">
        <v>41</v>
      </c>
      <c r="C17" s="20">
        <v>0</v>
      </c>
      <c r="D17" s="113" t="s">
        <v>8</v>
      </c>
      <c r="E17" s="107"/>
      <c r="F17" s="22" t="s">
        <v>8</v>
      </c>
      <c r="G17" s="113" t="s">
        <v>47</v>
      </c>
      <c r="H17" s="107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5">
      <c r="A18" s="18" t="s">
        <v>48</v>
      </c>
      <c r="B18" s="19" t="s">
        <v>35</v>
      </c>
      <c r="C18" s="20">
        <v>0</v>
      </c>
      <c r="D18" s="113" t="s">
        <v>8</v>
      </c>
      <c r="E18" s="107"/>
      <c r="F18" s="22" t="s">
        <v>8</v>
      </c>
      <c r="G18" s="113" t="s">
        <v>49</v>
      </c>
      <c r="H18" s="107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5">
      <c r="A19" s="21" t="s">
        <v>8</v>
      </c>
      <c r="B19" s="19" t="s">
        <v>41</v>
      </c>
      <c r="C19" s="20">
        <v>0</v>
      </c>
      <c r="D19" s="113" t="s">
        <v>8</v>
      </c>
      <c r="E19" s="107"/>
      <c r="F19" s="22" t="s">
        <v>8</v>
      </c>
      <c r="G19" s="113" t="s">
        <v>50</v>
      </c>
      <c r="H19" s="107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5">
      <c r="A20" s="106" t="s">
        <v>51</v>
      </c>
      <c r="B20" s="107"/>
      <c r="C20" s="20">
        <v>0</v>
      </c>
      <c r="D20" s="113" t="s">
        <v>8</v>
      </c>
      <c r="E20" s="107"/>
      <c r="F20" s="22" t="s">
        <v>8</v>
      </c>
      <c r="G20" s="113" t="s">
        <v>8</v>
      </c>
      <c r="H20" s="107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5">
      <c r="A21" s="110" t="s">
        <v>52</v>
      </c>
      <c r="B21" s="111"/>
      <c r="C21" s="25">
        <v>0</v>
      </c>
      <c r="D21" s="128" t="s">
        <v>8</v>
      </c>
      <c r="E21" s="111"/>
      <c r="F21" s="26" t="s">
        <v>8</v>
      </c>
      <c r="G21" s="128" t="s">
        <v>8</v>
      </c>
      <c r="H21" s="111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5">
      <c r="A22" s="106" t="s">
        <v>53</v>
      </c>
      <c r="B22" s="107"/>
      <c r="C22" s="20">
        <f>SUM(C14:C21)</f>
        <v>3339375.3700000006</v>
      </c>
      <c r="D22" s="106" t="s">
        <v>55</v>
      </c>
      <c r="E22" s="107"/>
      <c r="F22" s="20">
        <v>0</v>
      </c>
      <c r="G22" s="106" t="s">
        <v>56</v>
      </c>
      <c r="H22" s="107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5">
      <c r="A24" s="108" t="s">
        <v>57</v>
      </c>
      <c r="B24" s="109"/>
      <c r="C24" s="28">
        <v>0</v>
      </c>
      <c r="D24" s="108" t="s">
        <v>59</v>
      </c>
      <c r="E24" s="109"/>
      <c r="F24" s="28">
        <v>0</v>
      </c>
      <c r="G24" s="108" t="s">
        <v>60</v>
      </c>
      <c r="H24" s="109"/>
      <c r="I24" s="28">
        <f>C24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5">
      <c r="A25" s="108" t="s">
        <v>61</v>
      </c>
      <c r="B25" s="109"/>
      <c r="C25" s="28">
        <f>C22+I22</f>
        <v>3339375.3700000006</v>
      </c>
      <c r="D25" s="108" t="s">
        <v>54</v>
      </c>
      <c r="E25" s="109"/>
      <c r="F25" s="28">
        <f>(C25*0.21)</f>
        <v>701268.82770000014</v>
      </c>
      <c r="G25" s="108" t="s">
        <v>62</v>
      </c>
      <c r="H25" s="109"/>
      <c r="I25" s="28">
        <f>SUM(C25:F25)</f>
        <v>4040644.1977000008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5">
      <c r="A26" s="84" t="s">
        <v>8</v>
      </c>
      <c r="B26" s="85"/>
      <c r="C26" s="86"/>
      <c r="D26" s="87" t="s">
        <v>63</v>
      </c>
      <c r="E26" s="85"/>
      <c r="F26" s="86"/>
      <c r="G26" s="84" t="s">
        <v>64</v>
      </c>
      <c r="H26" s="85"/>
      <c r="I26" s="8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5">
      <c r="A27" s="88"/>
      <c r="B27" s="89"/>
      <c r="C27" s="90"/>
      <c r="D27" s="91" t="s">
        <v>8</v>
      </c>
      <c r="E27" s="92"/>
      <c r="F27" s="93"/>
      <c r="G27" s="91" t="s">
        <v>8</v>
      </c>
      <c r="H27" s="92"/>
      <c r="I27" s="94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5">
      <c r="A28" s="88"/>
      <c r="B28" s="89"/>
      <c r="C28" s="90"/>
      <c r="D28" s="91" t="s">
        <v>8</v>
      </c>
      <c r="E28" s="92"/>
      <c r="F28" s="93"/>
      <c r="G28" s="91" t="s">
        <v>8</v>
      </c>
      <c r="H28" s="92"/>
      <c r="I28" s="9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5">
      <c r="A29" s="29"/>
      <c r="C29" s="30"/>
      <c r="D29" s="31"/>
      <c r="E29" s="32"/>
      <c r="F29" s="32"/>
      <c r="G29" s="29"/>
      <c r="I29" s="3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5">
      <c r="A30" s="81" t="s">
        <v>8</v>
      </c>
      <c r="B30" s="82"/>
      <c r="C30" s="83"/>
      <c r="D30" s="81" t="s">
        <v>65</v>
      </c>
      <c r="E30" s="82"/>
      <c r="F30" s="83"/>
      <c r="G30" s="81" t="s">
        <v>65</v>
      </c>
      <c r="H30" s="82"/>
      <c r="I30" s="83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5"/>
  <sheetViews>
    <sheetView topLeftCell="A6" workbookViewId="0">
      <selection activeCell="A4" sqref="A4:E4"/>
    </sheetView>
  </sheetViews>
  <sheetFormatPr defaultColWidth="16.85546875" defaultRowHeight="15" customHeight="1" x14ac:dyDescent="0.3"/>
  <cols>
    <col min="1" max="1" width="14.28515625" customWidth="1"/>
    <col min="2" max="2" width="15.140625" customWidth="1"/>
    <col min="3" max="3" width="97.7109375" customWidth="1"/>
    <col min="4" max="4" width="18.42578125" customWidth="1"/>
    <col min="5" max="5" width="18.42578125" style="55" customWidth="1"/>
    <col min="6" max="6" width="24.85546875" customWidth="1"/>
    <col min="7" max="7" width="27.7109375" customWidth="1"/>
    <col min="8" max="26" width="10.140625" customWidth="1"/>
  </cols>
  <sheetData>
    <row r="1" spans="1:26" ht="15.6" x14ac:dyDescent="0.3">
      <c r="A1" s="129" t="s">
        <v>6</v>
      </c>
      <c r="B1" s="89"/>
      <c r="C1" s="89"/>
      <c r="D1" s="89"/>
      <c r="E1" s="89"/>
      <c r="F1" s="89"/>
      <c r="G1" s="8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6" x14ac:dyDescent="0.3">
      <c r="A3" s="130" t="s">
        <v>93</v>
      </c>
      <c r="B3" s="89"/>
      <c r="C3" s="89"/>
      <c r="D3" s="89"/>
      <c r="E3" s="89"/>
      <c r="F3" s="89"/>
      <c r="G3" s="8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3">
      <c r="A4" s="137" t="s">
        <v>94</v>
      </c>
      <c r="B4" s="89"/>
      <c r="C4" s="89"/>
      <c r="D4" s="89"/>
      <c r="E4" s="8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3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3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6" thickBot="1" x14ac:dyDescent="0.35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5">
      <c r="A8" s="62" t="s">
        <v>10</v>
      </c>
      <c r="B8" s="5" t="s">
        <v>11</v>
      </c>
      <c r="C8" s="7" t="s">
        <v>12</v>
      </c>
      <c r="D8" s="5" t="s">
        <v>14</v>
      </c>
      <c r="E8" s="54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3">
      <c r="A9" s="63">
        <v>1</v>
      </c>
      <c r="B9" s="69" t="s">
        <v>72</v>
      </c>
      <c r="C9" s="42" t="s">
        <v>92</v>
      </c>
      <c r="D9" s="59" t="s">
        <v>29</v>
      </c>
      <c r="E9" s="35">
        <v>1</v>
      </c>
      <c r="F9" s="66">
        <v>30000</v>
      </c>
      <c r="G9" s="36">
        <f t="shared" ref="G9:G12" si="0">SUM(E9*F9)</f>
        <v>30000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7" customHeight="1" x14ac:dyDescent="0.3">
      <c r="A10" s="9">
        <v>2</v>
      </c>
      <c r="B10" s="67">
        <v>113728</v>
      </c>
      <c r="C10" s="43" t="s">
        <v>98</v>
      </c>
      <c r="D10" s="16" t="s">
        <v>36</v>
      </c>
      <c r="E10" s="51">
        <v>283</v>
      </c>
      <c r="F10" s="65">
        <v>2035.8</v>
      </c>
      <c r="G10" s="37">
        <f>SUM(E10*F10)</f>
        <v>576131.4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3">
      <c r="A11" s="14">
        <v>3</v>
      </c>
      <c r="B11" s="67">
        <v>919111</v>
      </c>
      <c r="C11" s="43" t="s">
        <v>69</v>
      </c>
      <c r="D11" s="16" t="s">
        <v>67</v>
      </c>
      <c r="E11" s="51">
        <v>32</v>
      </c>
      <c r="F11" s="65">
        <v>120.51</v>
      </c>
      <c r="G11" s="37">
        <f t="shared" si="0"/>
        <v>3856.32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3">
      <c r="A12" s="14">
        <v>4</v>
      </c>
      <c r="B12" s="64">
        <v>93818</v>
      </c>
      <c r="C12" s="50" t="s">
        <v>68</v>
      </c>
      <c r="D12" s="16" t="s">
        <v>40</v>
      </c>
      <c r="E12" s="51">
        <v>4662</v>
      </c>
      <c r="F12" s="65">
        <v>2.34</v>
      </c>
      <c r="G12" s="37">
        <f t="shared" si="0"/>
        <v>10909.08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3">
      <c r="A13" s="14">
        <v>5</v>
      </c>
      <c r="B13" s="64">
        <v>122738</v>
      </c>
      <c r="C13" s="50" t="s">
        <v>97</v>
      </c>
      <c r="D13" s="16" t="s">
        <v>36</v>
      </c>
      <c r="E13" s="51">
        <v>160</v>
      </c>
      <c r="F13" s="65">
        <v>508.95</v>
      </c>
      <c r="G13" s="37">
        <f t="shared" ref="G13:G27" si="1">SUM(E13*F13)</f>
        <v>81432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3">
      <c r="A14" s="14">
        <v>6</v>
      </c>
      <c r="B14" s="64">
        <v>56334</v>
      </c>
      <c r="C14" s="50" t="s">
        <v>88</v>
      </c>
      <c r="D14" s="16" t="s">
        <v>40</v>
      </c>
      <c r="E14" s="51">
        <v>500</v>
      </c>
      <c r="F14" s="65">
        <v>189.27</v>
      </c>
      <c r="G14" s="37">
        <f t="shared" si="1"/>
        <v>94635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3">
      <c r="A15" s="14">
        <v>7</v>
      </c>
      <c r="B15" s="64">
        <v>56313</v>
      </c>
      <c r="C15" s="50" t="s">
        <v>89</v>
      </c>
      <c r="D15" s="16" t="s">
        <v>40</v>
      </c>
      <c r="E15" s="51">
        <v>500</v>
      </c>
      <c r="F15" s="65">
        <v>211.75</v>
      </c>
      <c r="G15" s="37">
        <f t="shared" si="1"/>
        <v>105875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3">
      <c r="A16" s="14">
        <v>8</v>
      </c>
      <c r="B16" s="64">
        <v>5321</v>
      </c>
      <c r="C16" s="50" t="s">
        <v>76</v>
      </c>
      <c r="D16" s="16" t="s">
        <v>40</v>
      </c>
      <c r="E16" s="51">
        <v>4662</v>
      </c>
      <c r="F16" s="65">
        <v>16.7</v>
      </c>
      <c r="G16" s="37">
        <f t="shared" si="1"/>
        <v>77855.399999999994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3">
      <c r="A17" s="14">
        <v>9</v>
      </c>
      <c r="B17" s="73" t="s">
        <v>86</v>
      </c>
      <c r="C17" s="50" t="s">
        <v>87</v>
      </c>
      <c r="D17" s="49" t="s">
        <v>40</v>
      </c>
      <c r="E17" s="51">
        <v>500</v>
      </c>
      <c r="F17" s="65">
        <v>456.78</v>
      </c>
      <c r="G17" s="37">
        <f t="shared" si="1"/>
        <v>228390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77" customFormat="1" ht="26.4" x14ac:dyDescent="0.3">
      <c r="A18" s="74">
        <v>10</v>
      </c>
      <c r="B18" s="64" t="s">
        <v>90</v>
      </c>
      <c r="C18" s="50" t="s">
        <v>91</v>
      </c>
      <c r="D18" s="49" t="s">
        <v>36</v>
      </c>
      <c r="E18" s="51">
        <v>2</v>
      </c>
      <c r="F18" s="65">
        <v>7866</v>
      </c>
      <c r="G18" s="75">
        <f t="shared" ref="G18" si="2">SUM(E18*F18)</f>
        <v>15732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x14ac:dyDescent="0.3">
      <c r="A19" s="14">
        <v>11</v>
      </c>
      <c r="B19" s="64" t="s">
        <v>78</v>
      </c>
      <c r="C19" s="50" t="s">
        <v>79</v>
      </c>
      <c r="D19" s="16" t="s">
        <v>40</v>
      </c>
      <c r="E19" s="51">
        <v>4662</v>
      </c>
      <c r="F19" s="65">
        <v>391.92</v>
      </c>
      <c r="G19" s="37">
        <f t="shared" si="1"/>
        <v>1827131.04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3">
      <c r="A20" s="14">
        <v>12</v>
      </c>
      <c r="B20" s="67">
        <v>113762</v>
      </c>
      <c r="C20" s="43" t="s">
        <v>73</v>
      </c>
      <c r="D20" s="16" t="s">
        <v>38</v>
      </c>
      <c r="E20" s="51">
        <v>32</v>
      </c>
      <c r="F20" s="65">
        <v>102.96</v>
      </c>
      <c r="G20" s="37">
        <f t="shared" si="1"/>
        <v>3294.72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3">
      <c r="A21" s="14">
        <v>13</v>
      </c>
      <c r="B21" s="67">
        <v>931312</v>
      </c>
      <c r="C21" s="43" t="s">
        <v>74</v>
      </c>
      <c r="D21" s="16" t="s">
        <v>38</v>
      </c>
      <c r="E21" s="51">
        <v>32</v>
      </c>
      <c r="F21" s="65">
        <v>37.26</v>
      </c>
      <c r="G21" s="37">
        <f t="shared" si="1"/>
        <v>1192.32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33">
        <v>14</v>
      </c>
      <c r="B22" s="70">
        <v>12922</v>
      </c>
      <c r="C22" s="44" t="s">
        <v>70</v>
      </c>
      <c r="D22" s="34" t="s">
        <v>40</v>
      </c>
      <c r="E22" s="38">
        <v>623</v>
      </c>
      <c r="F22" s="72">
        <v>54.99</v>
      </c>
      <c r="G22" s="39">
        <f t="shared" si="1"/>
        <v>34258.770000000004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33">
        <v>15</v>
      </c>
      <c r="B23" s="70">
        <v>56962</v>
      </c>
      <c r="C23" s="44" t="s">
        <v>71</v>
      </c>
      <c r="D23" s="34" t="s">
        <v>40</v>
      </c>
      <c r="E23" s="38">
        <v>623</v>
      </c>
      <c r="F23" s="72">
        <v>121.44</v>
      </c>
      <c r="G23" s="39">
        <f t="shared" si="1"/>
        <v>75657.119999999995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6.4" x14ac:dyDescent="0.3">
      <c r="A24" s="33">
        <v>16</v>
      </c>
      <c r="B24" s="70" t="s">
        <v>82</v>
      </c>
      <c r="C24" s="44" t="s">
        <v>83</v>
      </c>
      <c r="D24" s="60" t="s">
        <v>19</v>
      </c>
      <c r="E24" s="38">
        <v>399</v>
      </c>
      <c r="F24" s="72">
        <v>100</v>
      </c>
      <c r="G24" s="39">
        <f t="shared" si="1"/>
        <v>39900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78">
        <v>17</v>
      </c>
      <c r="B25" s="79">
        <v>89921</v>
      </c>
      <c r="C25" s="80" t="s">
        <v>85</v>
      </c>
      <c r="D25" s="16" t="s">
        <v>81</v>
      </c>
      <c r="E25" s="38">
        <v>14</v>
      </c>
      <c r="F25" s="65">
        <v>2152.8000000000002</v>
      </c>
      <c r="G25" s="37">
        <f t="shared" si="1"/>
        <v>30139.200000000004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33">
        <v>18</v>
      </c>
      <c r="B26" s="70">
        <v>915111</v>
      </c>
      <c r="C26" s="44" t="s">
        <v>84</v>
      </c>
      <c r="D26" s="34" t="s">
        <v>40</v>
      </c>
      <c r="E26" s="38">
        <v>170</v>
      </c>
      <c r="F26" s="72">
        <v>138.6</v>
      </c>
      <c r="G26" s="39">
        <f t="shared" si="1"/>
        <v>23562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7" thickBot="1" x14ac:dyDescent="0.35">
      <c r="A27" s="23">
        <v>19</v>
      </c>
      <c r="B27" s="71">
        <v>915221</v>
      </c>
      <c r="C27" s="45" t="s">
        <v>80</v>
      </c>
      <c r="D27" s="24" t="s">
        <v>40</v>
      </c>
      <c r="E27" s="40">
        <v>170</v>
      </c>
      <c r="F27" s="68">
        <v>467.2</v>
      </c>
      <c r="G27" s="41">
        <f t="shared" si="1"/>
        <v>79424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">
      <c r="A28" s="4"/>
      <c r="B28" s="4"/>
      <c r="C28" s="131" t="s">
        <v>77</v>
      </c>
      <c r="D28" s="114"/>
      <c r="E28" s="114"/>
      <c r="F28" s="132"/>
      <c r="G28" s="46">
        <f>SUM(G9:G27)</f>
        <v>3339375.3700000006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">
      <c r="A29" s="4"/>
      <c r="B29" s="4"/>
      <c r="C29" s="133" t="s">
        <v>54</v>
      </c>
      <c r="D29" s="134"/>
      <c r="E29" s="109"/>
      <c r="F29" s="107"/>
      <c r="G29" s="47">
        <f>G28*0.21</f>
        <v>701268.82770000014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thickBot="1" x14ac:dyDescent="0.35">
      <c r="A30" s="4"/>
      <c r="B30" s="4"/>
      <c r="C30" s="135" t="s">
        <v>58</v>
      </c>
      <c r="D30" s="136"/>
      <c r="E30" s="136"/>
      <c r="F30" s="111"/>
      <c r="G30" s="48">
        <f>G28+G29</f>
        <v>4040644.1977000008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">
      <c r="A31" s="4"/>
      <c r="B31" s="4"/>
      <c r="C31" s="4"/>
      <c r="D31" s="4"/>
      <c r="E31" s="5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4"/>
      <c r="B32" s="4"/>
      <c r="C32" s="61"/>
      <c r="D32" s="4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">
      <c r="A33" s="4"/>
      <c r="B33" s="4"/>
      <c r="C33" s="4"/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4"/>
      <c r="B34" s="4"/>
      <c r="C34" s="4" t="s">
        <v>8</v>
      </c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3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3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3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</sheetData>
  <mergeCells count="6">
    <mergeCell ref="A1:G1"/>
    <mergeCell ref="A3:G3"/>
    <mergeCell ref="C28:F28"/>
    <mergeCell ref="C29:F29"/>
    <mergeCell ref="C30:F30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Drozenová Dagmar</cp:lastModifiedBy>
  <cp:lastPrinted>2024-02-29T14:01:59Z</cp:lastPrinted>
  <dcterms:created xsi:type="dcterms:W3CDTF">2019-06-03T13:28:04Z</dcterms:created>
  <dcterms:modified xsi:type="dcterms:W3CDTF">2024-03-20T12:54:05Z</dcterms:modified>
</cp:coreProperties>
</file>