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4-014-01 - Evakuační v..." sheetId="2" r:id="rId2"/>
    <sheet name="2024-014-02 - Vzduchotech..." sheetId="3" r:id="rId3"/>
    <sheet name="2024-014-03 - VRN - vedle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'2024-014-01 - Evakuační v...'!$C$81:$K$128</definedName>
    <definedName name="_xlnm.Print_Area" localSheetId="1">'2024-014-01 - Evakuační v...'!$C$4:$J$39,'2024-014-01 - Evakuační v...'!$C$45:$J$63,'2024-014-01 - Evakuační v...'!$C$69:$K$128</definedName>
    <definedName name="_xlnm._FilterDatabase" localSheetId="2" hidden="1">'2024-014-02 - Vzduchotech...'!$C$85:$K$150</definedName>
    <definedName name="_xlnm.Print_Area" localSheetId="2">'2024-014-02 - Vzduchotech...'!$C$4:$J$39,'2024-014-02 - Vzduchotech...'!$C$45:$J$67,'2024-014-02 - Vzduchotech...'!$C$73:$K$150</definedName>
    <definedName name="_xlnm._FilterDatabase" localSheetId="3" hidden="1">'2024-014-03 - VRN - vedle...'!$C$83:$K$110</definedName>
    <definedName name="_xlnm.Print_Area" localSheetId="3">'2024-014-03 - VRN - vedle...'!$C$4:$J$39,'2024-014-03 - VRN - vedle...'!$C$45:$J$65,'2024-014-03 - VRN - vedle...'!$C$71:$K$110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'2024-014-01 - Evakuační v...'!$81:$81</definedName>
    <definedName name="_xlnm.Print_Titles" localSheetId="2">'2024-014-02 - Vzduchotech...'!$85:$85</definedName>
    <definedName name="_xlnm.Print_Titles" localSheetId="3">'2024-014-03 - VRN - vedle...'!$83:$83</definedName>
  </definedNames>
  <calcPr fullCalcOnLoad="1"/>
</workbook>
</file>

<file path=xl/sharedStrings.xml><?xml version="1.0" encoding="utf-8"?>
<sst xmlns="http://schemas.openxmlformats.org/spreadsheetml/2006/main" count="2118" uniqueCount="538">
  <si>
    <t>Export Komplet</t>
  </si>
  <si>
    <t>VZ</t>
  </si>
  <si>
    <t>2.0</t>
  </si>
  <si>
    <t>ZAMOK</t>
  </si>
  <si>
    <t>False</t>
  </si>
  <si>
    <t>{468e6bc7-805f-4f0e-a8e4-e2b5e95d5d19}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</si>
  <si>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</si>
  <si>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</si>
  <si>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</si>
  <si>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</si>
  <si>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</si>
  <si>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</si>
  <si>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</si>
  <si>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</si>
  <si>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2024-014-1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</si>
  <si>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</si>
  <si>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</si>
  <si>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Evakuační výtah</t>
  </si>
  <si>
    <t>KSO:</t>
  </si>
  <si>
    <t/>
  </si>
  <si>
    <t>CC-CZ:</t>
  </si>
  <si>
    <t>Místo:</t>
  </si>
  <si>
    <t>Domov U Anežky, p. o., Nová 303, 294 42 Luštěnice</t>
  </si>
  <si>
    <t>Datum:</t>
  </si>
  <si>
    <t>7. 2. 2024</t>
  </si>
  <si>
    <t>Zadavatel:</t>
  </si>
  <si>
    <t>IČ:</t>
  </si>
  <si>
    <t>DIČ:</t>
  </si>
  <si>
    <t>Uchazeč:</t>
  </si>
  <si>
    <t>Vyplň údaj</t>
  </si>
  <si>
    <t>Projektant:</t>
  </si>
  <si>
    <t>ČOS exim s.r.o.,Alešova 26, České Budějovice</t>
  </si>
  <si>
    <t>True</t>
  </si>
  <si>
    <t>Zpracovatel:</t>
  </si>
  <si>
    <t>Ing.Dana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</si>
  <si>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</si>
  <si>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</si>
  <si>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</si>
  <si>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</si>
  <si>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</si>
  <si>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</si>
  <si>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</si>
  <si>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</si>
  <si>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</si>
  <si>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</si>
  <si>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</si>
  <si>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</si>
  <si>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</si>
  <si>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</si>
  <si>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</si>
  <si>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</si>
  <si>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</si>
  <si>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</si>
  <si>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</si>
  <si>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</si>
  <si>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</si>
  <si>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</si>
  <si>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</si>
  <si>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</si>
  <si>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</si>
  <si>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</si>
  <si>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</si>
  <si>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</si>
  <si>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</si>
  <si>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</si>
  <si>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</si>
  <si>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</si>
  <si>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</si>
  <si>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</si>
  <si>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</si>
  <si>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</si>
  <si>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</si>
  <si>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</si>
  <si>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</si>
  <si>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</si>
  <si>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</si>
  <si>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2024-014-01</t>
  </si>
  <si>
    <t>STA</t>
  </si>
  <si>
    <t>1</t>
  </si>
  <si>
    <t>{f8b6d997-93ea-4491-b3a0-5d6619a7314f}</t>
  </si>
  <si>
    <t>2024-014-02</t>
  </si>
  <si>
    <t>Vzduchotechnika</t>
  </si>
  <si>
    <t>{b90936f3-1ee9-4971-b5df-4381429b6fea}</t>
  </si>
  <si>
    <t>2024-014-03</t>
  </si>
  <si>
    <t>VRN - vedlejší rozpočtové náklady</t>
  </si>
  <si>
    <t>{51535677-56f5-4629-bebd-5290f30df6df}</t>
  </si>
  <si>
    <t>KRYCÍ LIST SOUPISU PRACÍ</t>
  </si>
  <si>
    <t>Objekt:</t>
  </si>
  <si>
    <t>2024-014-01 - Evakuační výtah</t>
  </si>
  <si>
    <t>Zpracováno dle metodiky ÚRS s maximálním zatříděním položek (popisu činností) dle Třídníku stavebních konstrukcí a prací. Použita databáze směrných cen 2024/I.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</si>
  <si>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</si>
  <si>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</si>
  <si>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</si>
  <si>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</si>
  <si>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</si>
  <si>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767 - Konstrukce zámečnické- podklady viz PD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</si>
  <si>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</si>
  <si>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</si>
  <si>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</si>
  <si>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</si>
  <si>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</si>
  <si>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</si>
  <si>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</si>
  <si>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</si>
  <si>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</si>
  <si>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</si>
  <si>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</si>
  <si>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</si>
  <si>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</si>
  <si>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</si>
  <si>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</si>
  <si>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</si>
  <si>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</si>
  <si>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</si>
  <si>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767</t>
  </si>
  <si>
    <t>Konstrukce zámečnické- podklady viz PD</t>
  </si>
  <si>
    <t>M</t>
  </si>
  <si>
    <t>767-mat-R01</t>
  </si>
  <si>
    <t>Stroj  - výtahu např. ref. výr. OTIS GEN2 10kW včetně roznášecího rámu a převáděcích kladek</t>
  </si>
  <si>
    <t>ks</t>
  </si>
  <si>
    <t>8</t>
  </si>
  <si>
    <t>4</t>
  </si>
  <si>
    <t>-710031251</t>
  </si>
  <si>
    <t>PP</t>
  </si>
  <si>
    <t>767-mat-R02</t>
  </si>
  <si>
    <t>Rozvaděč - výtahu např. ref. výr. OTIS GCS222LVA s rekuperací a balík elektroinstalace (ovladače, spínače, kabely, kanály)</t>
  </si>
  <si>
    <t>2073620667</t>
  </si>
  <si>
    <t>3</t>
  </si>
  <si>
    <t>767-mat-R03</t>
  </si>
  <si>
    <t>Nosná plochá lana  - výtahu např. ref. výr. OTIS 50 x 3,3mm</t>
  </si>
  <si>
    <t>1750452440</t>
  </si>
  <si>
    <t>767-mat-R04</t>
  </si>
  <si>
    <t>Vodítka kabiny a protiváhy včetně kotvení</t>
  </si>
  <si>
    <t>952184524</t>
  </si>
  <si>
    <t>5</t>
  </si>
  <si>
    <t>767-mat-R05</t>
  </si>
  <si>
    <t>Protiváha výtahu včetně převáděcích kladek</t>
  </si>
  <si>
    <t>1906917020</t>
  </si>
  <si>
    <t>6</t>
  </si>
  <si>
    <t>767-mat-R06</t>
  </si>
  <si>
    <t>Kabina výtahu s dveřmi  - výtahu např. ref. výr. OTIS TECHNA 1300mm včetně převáděcích kladek</t>
  </si>
  <si>
    <t>2137898584</t>
  </si>
  <si>
    <t>7</t>
  </si>
  <si>
    <t>767-mat-R07</t>
  </si>
  <si>
    <t>Šachetní dveře  - výtahu např. ref. výr. OTIS TECHNA 1300mm v EI60</t>
  </si>
  <si>
    <t>1650960130</t>
  </si>
  <si>
    <t>767-mat-R08</t>
  </si>
  <si>
    <t>Vybavení prohlubně šachty (nárazníky, ohrazení protiváhy, žebřík)</t>
  </si>
  <si>
    <t>559428457</t>
  </si>
  <si>
    <t>9</t>
  </si>
  <si>
    <t>767-mat-R09</t>
  </si>
  <si>
    <t>Osvětlení šachty a poziční systém výtahu</t>
  </si>
  <si>
    <t>-694143421</t>
  </si>
  <si>
    <t>10</t>
  </si>
  <si>
    <t>767-mat-R10</t>
  </si>
  <si>
    <t>Záložní zdroj elektrické energie  např. ref. výr.  PS LiftBack 15kVA/3F/45M</t>
  </si>
  <si>
    <t>-1884457697</t>
  </si>
  <si>
    <t>11</t>
  </si>
  <si>
    <t>K</t>
  </si>
  <si>
    <t>767- mont-R02</t>
  </si>
  <si>
    <t>Zkouška záložního zdroje PBZ</t>
  </si>
  <si>
    <t>-1204615293</t>
  </si>
  <si>
    <t>767- mont-R03</t>
  </si>
  <si>
    <t>Zkouška výtahu včetně záložního zdroje před uvedením do provozu</t>
  </si>
  <si>
    <t>-2118235235</t>
  </si>
  <si>
    <t>13</t>
  </si>
  <si>
    <t>767- mont-R04</t>
  </si>
  <si>
    <t>Posouzení výtahu oznámeným subjektem</t>
  </si>
  <si>
    <t>2034032843</t>
  </si>
  <si>
    <t>14</t>
  </si>
  <si>
    <t>998767202</t>
  </si>
  <si>
    <t>Přesun hmot procentní pro zámečnické konstrukce v objektech v přes 6 do 12 m</t>
  </si>
  <si>
    <t>%</t>
  </si>
  <si>
    <t>CS ÚRS 2024 01</t>
  </si>
  <si>
    <t>16</t>
  </si>
  <si>
    <t>-1622912279</t>
  </si>
  <si>
    <t>Přesun hmot pro zámečnické konstrukce stanovený procentní sazbou (%) z ceny vodorovná dopravní vzdálenost do 50 m základní v objektech výšky přes 6 do 12 m</t>
  </si>
  <si>
    <t>Online PSC</t>
  </si>
  <si>
    <t>https://podminky.urs.cz/item/CS_URS_2024_01/998767202</t>
  </si>
  <si>
    <t>HZS</t>
  </si>
  <si>
    <t>Hodinové zúčtovací sazby</t>
  </si>
  <si>
    <t>15</t>
  </si>
  <si>
    <t>HZS2232</t>
  </si>
  <si>
    <t>Hodinová zúčtovací sazba elektrikář odborný</t>
  </si>
  <si>
    <t>hod</t>
  </si>
  <si>
    <t>512</t>
  </si>
  <si>
    <t>164655540</t>
  </si>
  <si>
    <t>Hodinové zúčtovací sazby profesí PSV provádění stavebních instalací elektrikář odborný</t>
  </si>
  <si>
    <t>https://podminky.urs.cz/item/CS_URS_2024_01/HZS2232</t>
  </si>
  <si>
    <t>VV</t>
  </si>
  <si>
    <t>Montáž záložního zdroje</t>
  </si>
  <si>
    <t>18</t>
  </si>
  <si>
    <t>Součet</t>
  </si>
  <si>
    <t>HZS3242</t>
  </si>
  <si>
    <t>Hodinová zúčtovací sazba montér výtahář odborný</t>
  </si>
  <si>
    <t>1606378854</t>
  </si>
  <si>
    <t>Hodinové zúčtovací sazby montáží technologických zařízení na stavebních objektech montér výtahář odborný</t>
  </si>
  <si>
    <t>https://podminky.urs.cz/item/CS_URS_2024_01/HZS3242</t>
  </si>
  <si>
    <t>Montáž výtahu vč. příslušentví uvedených komponent</t>
  </si>
  <si>
    <t>213</t>
  </si>
  <si>
    <t>2024-014-02 - Vzduchotechnika</t>
  </si>
  <si>
    <t xml:space="preserve">    751 - Vzduchotechnika- podklady viz PD</t>
  </si>
  <si>
    <t xml:space="preserve">      75139-KR - Koncovky, regulační prvky, tlumiče </t>
  </si>
  <si>
    <t xml:space="preserve">      75151-P - Potrubí včetně tvarovek a montáže</t>
  </si>
  <si>
    <t xml:space="preserve">      75161-HZ - VZT - Hlavní zařízení</t>
  </si>
  <si>
    <t xml:space="preserve">      751-O - Ostatní</t>
  </si>
  <si>
    <t>751</t>
  </si>
  <si>
    <t>Vzduchotechnika- podklady viz PD</t>
  </si>
  <si>
    <t>75139-KR</t>
  </si>
  <si>
    <t xml:space="preserve">Koncovky, regulační prvky, tlumiče </t>
  </si>
  <si>
    <t>75139-KR-R-01</t>
  </si>
  <si>
    <t>Uzavírací klapka těsná  s pohonem 230V ø250mm</t>
  </si>
  <si>
    <t>ks.</t>
  </si>
  <si>
    <t>-185238942</t>
  </si>
  <si>
    <t>75139-KR-R-02</t>
  </si>
  <si>
    <t>Mřížka ø250mm</t>
  </si>
  <si>
    <t>-1080600144</t>
  </si>
  <si>
    <t>75139-KR-R-03</t>
  </si>
  <si>
    <t>Mřížka ø315mm</t>
  </si>
  <si>
    <t>-1406474112</t>
  </si>
  <si>
    <t>75139-KR-R-04</t>
  </si>
  <si>
    <t>Zpětná klapka ø315mm</t>
  </si>
  <si>
    <t>347183428</t>
  </si>
  <si>
    <t>75139-KR-R-05</t>
  </si>
  <si>
    <t>Stříška ø315mm</t>
  </si>
  <si>
    <t>514795457</t>
  </si>
  <si>
    <t>75139-KR-R-06</t>
  </si>
  <si>
    <t>Přetlaková klapka ø100mm</t>
  </si>
  <si>
    <t>-265223012</t>
  </si>
  <si>
    <t>75139-KR-R-07</t>
  </si>
  <si>
    <t xml:space="preserve">Montáž- Koncovek, regulačních prvků, tlumiče </t>
  </si>
  <si>
    <t>-1342569379</t>
  </si>
  <si>
    <t>75151-P</t>
  </si>
  <si>
    <t>Potrubí včetně tvarovek a montáže</t>
  </si>
  <si>
    <t>75151-P-R-01</t>
  </si>
  <si>
    <t>Potrubí čtyřhranné celkem</t>
  </si>
  <si>
    <t>m2</t>
  </si>
  <si>
    <t>2038367731</t>
  </si>
  <si>
    <t>75151-P-R-02</t>
  </si>
  <si>
    <t>Potrubí Spiro 100 - včetně tvarovek</t>
  </si>
  <si>
    <t>m</t>
  </si>
  <si>
    <t>2038736378</t>
  </si>
  <si>
    <t>75151-P-R-03</t>
  </si>
  <si>
    <t>Potrubí Spiro 250 - včetně tvarovek</t>
  </si>
  <si>
    <t>-1684110332</t>
  </si>
  <si>
    <t>75151-P-R-04</t>
  </si>
  <si>
    <t>Potrubí PVC 250 - včetně tvarovek</t>
  </si>
  <si>
    <t>34135183</t>
  </si>
  <si>
    <t>75151-P-R-05</t>
  </si>
  <si>
    <t>Potrubí nerez 250 - včetně tvarovek</t>
  </si>
  <si>
    <t>-1927078834</t>
  </si>
  <si>
    <t>75151-P-R-06</t>
  </si>
  <si>
    <t>Potrubí Spiro 315</t>
  </si>
  <si>
    <t>-2043366890</t>
  </si>
  <si>
    <t>17</t>
  </si>
  <si>
    <t>75151-P-R-07</t>
  </si>
  <si>
    <t>Ostatní drobný montážní materiál</t>
  </si>
  <si>
    <t>216833869</t>
  </si>
  <si>
    <t>75151-P-R-08</t>
  </si>
  <si>
    <t>Podpěry, konzoly a držáky potrubí</t>
  </si>
  <si>
    <t>-1476066999</t>
  </si>
  <si>
    <t>75161-HZ</t>
  </si>
  <si>
    <t>VZT - Hlavní zařízení</t>
  </si>
  <si>
    <t>75161-HZ-R-01</t>
  </si>
  <si>
    <t>Ventilátor 800m3/h, 120Pa, ø200mm 230V, IP54, 115W standard K 250 EC sileo</t>
  </si>
  <si>
    <t>936247861</t>
  </si>
  <si>
    <t>75161-HZ-R-02</t>
  </si>
  <si>
    <t>Ventilátor 100m3/h, 70Pa, ø100mm 230V, 5W standard CB -100 PLUS</t>
  </si>
  <si>
    <t>830731595</t>
  </si>
  <si>
    <t>75161-HZ-R-03</t>
  </si>
  <si>
    <t>Montáž a osazení ventilátoru</t>
  </si>
  <si>
    <t>-201366655</t>
  </si>
  <si>
    <t>751-O</t>
  </si>
  <si>
    <t>Ostatní</t>
  </si>
  <si>
    <t>19</t>
  </si>
  <si>
    <t>751-O-R01</t>
  </si>
  <si>
    <t>Zkouška a uvedení zařízení do provozu, předání</t>
  </si>
  <si>
    <t>1851438025</t>
  </si>
  <si>
    <t>20</t>
  </si>
  <si>
    <t>751-O-R02</t>
  </si>
  <si>
    <t>Seřízení distribučních elementů a klapek</t>
  </si>
  <si>
    <t>-295172910</t>
  </si>
  <si>
    <t>751-O-R04</t>
  </si>
  <si>
    <t>Výkopové práce hl. 1,2m včetně zahrnutí</t>
  </si>
  <si>
    <t>-1855345775</t>
  </si>
  <si>
    <t>22</t>
  </si>
  <si>
    <t>998751201</t>
  </si>
  <si>
    <t>Přesun hmot procentní pro vzduchotechniku v objektech v do 12 m</t>
  </si>
  <si>
    <t>-106083948</t>
  </si>
  <si>
    <t>Přesun hmot pro vzduchotechniku stanovený procentní sazbou (%) z ceny vodorovná dopravní vzdálenost do 50 m základní v objektech výšky do 12 m</t>
  </si>
  <si>
    <t>https://podminky.urs.cz/item/CS_URS_2024_01/998751201</t>
  </si>
  <si>
    <t>23</t>
  </si>
  <si>
    <t>HZS1292</t>
  </si>
  <si>
    <t>Hodinová zúčtovací sazba stavební dělník</t>
  </si>
  <si>
    <t>935491466</t>
  </si>
  <si>
    <t>Hodinové zúčtovací sazby profesí HSV zemní a pomocné práce stavební dělník</t>
  </si>
  <si>
    <t>https://podminky.urs.cz/item/CS_URS_2024_01/HZS1292</t>
  </si>
  <si>
    <t>- stavební přípomoce</t>
  </si>
  <si>
    <t>24</t>
  </si>
  <si>
    <t>HZS3211</t>
  </si>
  <si>
    <t>Hodinová zúčtovací sazba montér vzduchotechniky a chlazení</t>
  </si>
  <si>
    <t>-536021575</t>
  </si>
  <si>
    <t>Hodinové zúčtovací sazby montáží technologických zařízení na stavebních objektech montér vzduchotechniky a chlazení</t>
  </si>
  <si>
    <t>https://podminky.urs.cz/item/CS_URS_2024_01/HZS3211</t>
  </si>
  <si>
    <t>pomocné práce</t>
  </si>
  <si>
    <t>2*4</t>
  </si>
  <si>
    <t>2024-014-03 - VRN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</si>
  <si>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</si>
  <si>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</si>
  <si>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</si>
  <si>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</si>
  <si>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</si>
  <si>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</si>
  <si>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</si>
  <si>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</si>
  <si>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</si>
  <si>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</si>
  <si>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1024</t>
  </si>
  <si>
    <t>1573308446</t>
  </si>
  <si>
    <t>https://podminky.urs.cz/item/CS_URS_2024_01/030001000</t>
  </si>
  <si>
    <t>034503000</t>
  </si>
  <si>
    <t>Informační tabule na staveništi</t>
  </si>
  <si>
    <t>1681411407</t>
  </si>
  <si>
    <t>https://podminky.urs.cz/item/CS_URS_2024_01/034503000</t>
  </si>
  <si>
    <t>VRN4</t>
  </si>
  <si>
    <t>Inženýrská činnost</t>
  </si>
  <si>
    <t>041403000</t>
  </si>
  <si>
    <t>Koordinátor BOZP na staveništi</t>
  </si>
  <si>
    <t>-600903811</t>
  </si>
  <si>
    <t>https://podminky.urs.cz/item/CS_URS_2024_01/041403000</t>
  </si>
  <si>
    <t>042503000</t>
  </si>
  <si>
    <t>Plán BOZP na staveništi</t>
  </si>
  <si>
    <t>1300098122</t>
  </si>
  <si>
    <t>https://podminky.urs.cz/item/CS_URS_2024_01/042503000</t>
  </si>
  <si>
    <t>045002000.KV</t>
  </si>
  <si>
    <t>Kompletační a koordinační činnost</t>
  </si>
  <si>
    <t>461406876</t>
  </si>
  <si>
    <t>https://podminky.urs.cz/item/CS_URS_2024_01/045002000.KV</t>
  </si>
  <si>
    <t>VRN6</t>
  </si>
  <si>
    <t>Územní vlivy</t>
  </si>
  <si>
    <t>065002000</t>
  </si>
  <si>
    <t>Mimostaveništní doprava materiálů</t>
  </si>
  <si>
    <t>1378842033</t>
  </si>
  <si>
    <t>Hlavní tituly průvodních činností a nákladů územní vlivy mimostaveništní doprava materiálů a výrobků</t>
  </si>
  <si>
    <t>https://podminky.urs.cz/item/CS_URS_2024_01/065002000</t>
  </si>
  <si>
    <t>VRN9</t>
  </si>
  <si>
    <t>Ostatní náklady</t>
  </si>
  <si>
    <t>091002000</t>
  </si>
  <si>
    <t>Ostatní náklady související s objektem-např. stavební přípomoce</t>
  </si>
  <si>
    <t>-1588925395</t>
  </si>
  <si>
    <t>Hlavní tituly průvodních činností a nákladů ostatní náklady související s objektem</t>
  </si>
  <si>
    <t>https://podminky.urs.cz/item/CS_URS_2024_01/091002000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</si>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</sst>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8767202" TargetMode="External" /><Relationship Id="rId2" Type="http://schemas.openxmlformats.org/officeDocument/2006/relationships/hyperlink" Target="https://podminky.urs.cz/item/CS_URS_2024_01/HZS2232" TargetMode="External" /><Relationship Id="rId3" Type="http://schemas.openxmlformats.org/officeDocument/2006/relationships/hyperlink" Target="https://podminky.urs.cz/item/CS_URS_2024_01/HZS3242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8751201" TargetMode="External" /><Relationship Id="rId2" Type="http://schemas.openxmlformats.org/officeDocument/2006/relationships/hyperlink" Target="https://podminky.urs.cz/item/CS_URS_2024_01/HZS1292" TargetMode="External" /><Relationship Id="rId3" Type="http://schemas.openxmlformats.org/officeDocument/2006/relationships/hyperlink" Target="https://podminky.urs.cz/item/CS_URS_2024_01/HZS3211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0001000" TargetMode="External" /><Relationship Id="rId2" Type="http://schemas.openxmlformats.org/officeDocument/2006/relationships/hyperlink" Target="https://podminky.urs.cz/item/CS_URS_2024_01/034503000" TargetMode="External" /><Relationship Id="rId3" Type="http://schemas.openxmlformats.org/officeDocument/2006/relationships/hyperlink" Target="https://podminky.urs.cz/item/CS_URS_2024_01/041403000" TargetMode="External" /><Relationship Id="rId4" Type="http://schemas.openxmlformats.org/officeDocument/2006/relationships/hyperlink" Target="https://podminky.urs.cz/item/CS_URS_2024_01/042503000" TargetMode="External" /><Relationship Id="rId5" Type="http://schemas.openxmlformats.org/officeDocument/2006/relationships/hyperlink" Target="https://podminky.urs.cz/item/CS_URS_2024_01/045002000.KV" TargetMode="External" /><Relationship Id="rId6" Type="http://schemas.openxmlformats.org/officeDocument/2006/relationships/hyperlink" Target="https://podminky.urs.cz/item/CS_URS_2024_01/065002000" TargetMode="External" /><Relationship Id="rId7" Type="http://schemas.openxmlformats.org/officeDocument/2006/relationships/hyperlink" Target="https://podminky.urs.cz/item/CS_URS_2024_01/091002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2024-014-1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Evakuační výtah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Domov U Anežky, p. o., Nová 303, 294 42 Luštěnice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7. 2. 2024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Domov U Anežky, p. o., Nová 303, 294 42 Luštěnice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>ČOS exim s.r.o.,Alešova 26, České Budějovice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>Ing.Dana Mlejnková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24.7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17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'2024-014-01 - Evakuační v...'!J30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77</v>
      </c>
      <c r="AR55" s="120"/>
      <c r="AS55" s="121">
        <v>0</v>
      </c>
      <c r="AT55" s="122">
        <f>ROUND(SUM(AV55:AW55),2)</f>
        <v>0</v>
      </c>
      <c r="AU55" s="123">
        <f>'2024-014-01 - Evakuační v...'!P82</f>
        <v>0</v>
      </c>
      <c r="AV55" s="122">
        <f>'2024-014-01 - Evakuační v...'!J33</f>
        <v>0</v>
      </c>
      <c r="AW55" s="122">
        <f>'2024-014-01 - Evakuační v...'!J34</f>
        <v>0</v>
      </c>
      <c r="AX55" s="122">
        <f>'2024-014-01 - Evakuační v...'!J35</f>
        <v>0</v>
      </c>
      <c r="AY55" s="122">
        <f>'2024-014-01 - Evakuační v...'!J36</f>
        <v>0</v>
      </c>
      <c r="AZ55" s="122">
        <f>'2024-014-01 - Evakuační v...'!F33</f>
        <v>0</v>
      </c>
      <c r="BA55" s="122">
        <f>'2024-014-01 - Evakuační v...'!F34</f>
        <v>0</v>
      </c>
      <c r="BB55" s="122">
        <f>'2024-014-01 - Evakuační v...'!F35</f>
        <v>0</v>
      </c>
      <c r="BC55" s="122">
        <f>'2024-014-01 - Evakuační v...'!F36</f>
        <v>0</v>
      </c>
      <c r="BD55" s="124">
        <f>'2024-014-01 - Evakuační v...'!F37</f>
        <v>0</v>
      </c>
      <c r="BE55" s="7"/>
      <c r="BT55" s="125" t="s">
        <v>78</v>
      </c>
      <c r="BV55" s="125" t="s">
        <v>73</v>
      </c>
      <c r="BW55" s="125" t="s">
        <v>79</v>
      </c>
      <c r="BX55" s="125" t="s">
        <v>5</v>
      </c>
      <c r="CL55" s="125" t="s">
        <v>19</v>
      </c>
      <c r="CM55" s="125" t="s">
        <v>78</v>
      </c>
    </row>
    <row r="56" spans="1:91" s="7" customFormat="1" ht="24.75" customHeight="1">
      <c r="A56" s="113" t="s">
        <v>75</v>
      </c>
      <c r="B56" s="114"/>
      <c r="C56" s="115"/>
      <c r="D56" s="116" t="s">
        <v>80</v>
      </c>
      <c r="E56" s="116"/>
      <c r="F56" s="116"/>
      <c r="G56" s="116"/>
      <c r="H56" s="116"/>
      <c r="I56" s="117"/>
      <c r="J56" s="116" t="s">
        <v>81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'2024-014-02 - Vzduchotech...'!J30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77</v>
      </c>
      <c r="AR56" s="120"/>
      <c r="AS56" s="121">
        <v>0</v>
      </c>
      <c r="AT56" s="122">
        <f>ROUND(SUM(AV56:AW56),2)</f>
        <v>0</v>
      </c>
      <c r="AU56" s="123">
        <f>'2024-014-02 - Vzduchotech...'!P86</f>
        <v>0</v>
      </c>
      <c r="AV56" s="122">
        <f>'2024-014-02 - Vzduchotech...'!J33</f>
        <v>0</v>
      </c>
      <c r="AW56" s="122">
        <f>'2024-014-02 - Vzduchotech...'!J34</f>
        <v>0</v>
      </c>
      <c r="AX56" s="122">
        <f>'2024-014-02 - Vzduchotech...'!J35</f>
        <v>0</v>
      </c>
      <c r="AY56" s="122">
        <f>'2024-014-02 - Vzduchotech...'!J36</f>
        <v>0</v>
      </c>
      <c r="AZ56" s="122">
        <f>'2024-014-02 - Vzduchotech...'!F33</f>
        <v>0</v>
      </c>
      <c r="BA56" s="122">
        <f>'2024-014-02 - Vzduchotech...'!F34</f>
        <v>0</v>
      </c>
      <c r="BB56" s="122">
        <f>'2024-014-02 - Vzduchotech...'!F35</f>
        <v>0</v>
      </c>
      <c r="BC56" s="122">
        <f>'2024-014-02 - Vzduchotech...'!F36</f>
        <v>0</v>
      </c>
      <c r="BD56" s="124">
        <f>'2024-014-02 - Vzduchotech...'!F37</f>
        <v>0</v>
      </c>
      <c r="BE56" s="7"/>
      <c r="BT56" s="125" t="s">
        <v>78</v>
      </c>
      <c r="BV56" s="125" t="s">
        <v>73</v>
      </c>
      <c r="BW56" s="125" t="s">
        <v>82</v>
      </c>
      <c r="BX56" s="125" t="s">
        <v>5</v>
      </c>
      <c r="CL56" s="125" t="s">
        <v>19</v>
      </c>
      <c r="CM56" s="125" t="s">
        <v>78</v>
      </c>
    </row>
    <row r="57" spans="1:91" s="7" customFormat="1" ht="24.75" customHeight="1">
      <c r="A57" s="113" t="s">
        <v>75</v>
      </c>
      <c r="B57" s="114"/>
      <c r="C57" s="115"/>
      <c r="D57" s="116" t="s">
        <v>83</v>
      </c>
      <c r="E57" s="116"/>
      <c r="F57" s="116"/>
      <c r="G57" s="116"/>
      <c r="H57" s="116"/>
      <c r="I57" s="117"/>
      <c r="J57" s="116" t="s">
        <v>84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'2024-014-03 - VRN - vedle...'!J30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77</v>
      </c>
      <c r="AR57" s="120"/>
      <c r="AS57" s="126">
        <v>0</v>
      </c>
      <c r="AT57" s="127">
        <f>ROUND(SUM(AV57:AW57),2)</f>
        <v>0</v>
      </c>
      <c r="AU57" s="128">
        <f>'2024-014-03 - VRN - vedle...'!P84</f>
        <v>0</v>
      </c>
      <c r="AV57" s="127">
        <f>'2024-014-03 - VRN - vedle...'!J33</f>
        <v>0</v>
      </c>
      <c r="AW57" s="127">
        <f>'2024-014-03 - VRN - vedle...'!J34</f>
        <v>0</v>
      </c>
      <c r="AX57" s="127">
        <f>'2024-014-03 - VRN - vedle...'!J35</f>
        <v>0</v>
      </c>
      <c r="AY57" s="127">
        <f>'2024-014-03 - VRN - vedle...'!J36</f>
        <v>0</v>
      </c>
      <c r="AZ57" s="127">
        <f>'2024-014-03 - VRN - vedle...'!F33</f>
        <v>0</v>
      </c>
      <c r="BA57" s="127">
        <f>'2024-014-03 - VRN - vedle...'!F34</f>
        <v>0</v>
      </c>
      <c r="BB57" s="127">
        <f>'2024-014-03 - VRN - vedle...'!F35</f>
        <v>0</v>
      </c>
      <c r="BC57" s="127">
        <f>'2024-014-03 - VRN - vedle...'!F36</f>
        <v>0</v>
      </c>
      <c r="BD57" s="129">
        <f>'2024-014-03 - VRN - vedle...'!F37</f>
        <v>0</v>
      </c>
      <c r="BE57" s="7"/>
      <c r="BT57" s="125" t="s">
        <v>78</v>
      </c>
      <c r="BV57" s="125" t="s">
        <v>73</v>
      </c>
      <c r="BW57" s="125" t="s">
        <v>85</v>
      </c>
      <c r="BX57" s="125" t="s">
        <v>5</v>
      </c>
      <c r="CL57" s="125" t="s">
        <v>19</v>
      </c>
      <c r="CM57" s="125" t="s">
        <v>78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2024-014-01 - Evakuační v...'!C2" display="/"/>
    <hyperlink ref="A56" location="'2024-014-02 - Vzduchotech...'!C2" display="/"/>
    <hyperlink ref="A57" location="'2024-014-03 - VRN - vedl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78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Evakuační výtah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31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89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ROUND((SUM(BE82:BE128)),2)</f>
        <v>0</v>
      </c>
      <c r="G33" s="40"/>
      <c r="H33" s="40"/>
      <c r="I33" s="150">
        <v>0.21</v>
      </c>
      <c r="J33" s="149">
        <f>ROUND(((SUM(BE82:BE128))*I33),2)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ROUND((SUM(BF82:BF128)),2)</f>
        <v>0</v>
      </c>
      <c r="G34" s="40"/>
      <c r="H34" s="40"/>
      <c r="I34" s="150">
        <v>0.12</v>
      </c>
      <c r="J34" s="149">
        <f>ROUND(((SUM(BF82:BF128))*I34),2)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ROUND((SUM(BG82:BG128)),2)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ROUND((SUM(BH82:BH128)),2)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ROUND((SUM(BI82:BI128)),2)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Evakuační výtah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2024-014-01 - Evakuační výtah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Domov U Anežky, p. o., Nová 303, 294 42 Luštěnice</v>
      </c>
      <c r="G52" s="42"/>
      <c r="H52" s="42"/>
      <c r="I52" s="34" t="s">
        <v>23</v>
      </c>
      <c r="J52" s="74" t="str">
        <f>IF(J12="","",J12)</f>
        <v>7. 2. 2024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Domov U Anežky, p. o., Nová 303, 294 42 Luštěnice</v>
      </c>
      <c r="G54" s="42"/>
      <c r="H54" s="42"/>
      <c r="I54" s="34" t="s">
        <v>30</v>
      </c>
      <c r="J54" s="38" t="str">
        <f>E21</f>
        <v>ČOS exim s.r.o.,Alešova 26, České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Ing.Dana Mlejnková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96</v>
      </c>
      <c r="E62" s="170"/>
      <c r="F62" s="170"/>
      <c r="G62" s="170"/>
      <c r="H62" s="170"/>
      <c r="I62" s="170"/>
      <c r="J62" s="171">
        <f>J114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97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Evakuační výtah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87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2024-014-01 - Evakuační výtah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Domov U Anežky, p. o., Nová 303, 294 42 Luštěnice</v>
      </c>
      <c r="G76" s="42"/>
      <c r="H76" s="42"/>
      <c r="I76" s="34" t="s">
        <v>23</v>
      </c>
      <c r="J76" s="74" t="str">
        <f>IF(J12="","",J12)</f>
        <v>7. 2. 2024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Domov U Anežky, p. o., Nová 303, 294 42 Luštěnice</v>
      </c>
      <c r="G78" s="42"/>
      <c r="H78" s="42"/>
      <c r="I78" s="34" t="s">
        <v>30</v>
      </c>
      <c r="J78" s="38" t="str">
        <f>E21</f>
        <v>ČOS exim s.r.o.,Alešova 26, České Budějovice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28</v>
      </c>
      <c r="D79" s="42"/>
      <c r="E79" s="42"/>
      <c r="F79" s="29" t="str">
        <f>IF(E18="","",E18)</f>
        <v>Vyplň údaj</v>
      </c>
      <c r="G79" s="42"/>
      <c r="H79" s="42"/>
      <c r="I79" s="34" t="s">
        <v>33</v>
      </c>
      <c r="J79" s="38" t="str">
        <f>E24</f>
        <v>Ing.Dana Mlejnková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98</v>
      </c>
      <c r="D81" s="182" t="s">
        <v>56</v>
      </c>
      <c r="E81" s="182" t="s">
        <v>52</v>
      </c>
      <c r="F81" s="182" t="s">
        <v>53</v>
      </c>
      <c r="G81" s="182" t="s">
        <v>99</v>
      </c>
      <c r="H81" s="182" t="s">
        <v>100</v>
      </c>
      <c r="I81" s="182" t="s">
        <v>101</v>
      </c>
      <c r="J81" s="182" t="s">
        <v>92</v>
      </c>
      <c r="K81" s="183" t="s">
        <v>102</v>
      </c>
      <c r="L81" s="184"/>
      <c r="M81" s="94" t="s">
        <v>19</v>
      </c>
      <c r="N81" s="95" t="s">
        <v>41</v>
      </c>
      <c r="O81" s="95" t="s">
        <v>103</v>
      </c>
      <c r="P81" s="95" t="s">
        <v>104</v>
      </c>
      <c r="Q81" s="95" t="s">
        <v>105</v>
      </c>
      <c r="R81" s="95" t="s">
        <v>106</v>
      </c>
      <c r="S81" s="95" t="s">
        <v>107</v>
      </c>
      <c r="T81" s="96" t="s">
        <v>108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109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P83+P114</f>
        <v>0</v>
      </c>
      <c r="Q82" s="98"/>
      <c r="R82" s="187">
        <f>R83+R114</f>
        <v>0</v>
      </c>
      <c r="S82" s="98"/>
      <c r="T82" s="188">
        <f>T83+T114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93</v>
      </c>
      <c r="BK82" s="189">
        <f>BK83+BK114</f>
        <v>0</v>
      </c>
    </row>
    <row r="83" spans="1:63" s="12" customFormat="1" ht="25.9" customHeight="1">
      <c r="A83" s="12"/>
      <c r="B83" s="190"/>
      <c r="C83" s="191"/>
      <c r="D83" s="192" t="s">
        <v>70</v>
      </c>
      <c r="E83" s="193" t="s">
        <v>110</v>
      </c>
      <c r="F83" s="193" t="s">
        <v>111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</v>
      </c>
      <c r="S83" s="198"/>
      <c r="T83" s="20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112</v>
      </c>
      <c r="AT83" s="202" t="s">
        <v>70</v>
      </c>
      <c r="AU83" s="202" t="s">
        <v>71</v>
      </c>
      <c r="AY83" s="201" t="s">
        <v>113</v>
      </c>
      <c r="BK83" s="203">
        <f>BK84</f>
        <v>0</v>
      </c>
    </row>
    <row r="84" spans="1:63" s="12" customFormat="1" ht="22.8" customHeight="1">
      <c r="A84" s="12"/>
      <c r="B84" s="190"/>
      <c r="C84" s="191"/>
      <c r="D84" s="192" t="s">
        <v>70</v>
      </c>
      <c r="E84" s="204" t="s">
        <v>114</v>
      </c>
      <c r="F84" s="204" t="s">
        <v>115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SUM(P85:P113)</f>
        <v>0</v>
      </c>
      <c r="Q84" s="198"/>
      <c r="R84" s="199">
        <f>SUM(R85:R113)</f>
        <v>0</v>
      </c>
      <c r="S84" s="198"/>
      <c r="T84" s="200">
        <f>SUM(T85:T113)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112</v>
      </c>
      <c r="AT84" s="202" t="s">
        <v>70</v>
      </c>
      <c r="AU84" s="202" t="s">
        <v>78</v>
      </c>
      <c r="AY84" s="201" t="s">
        <v>113</v>
      </c>
      <c r="BK84" s="203">
        <f>SUM(BK85:BK113)</f>
        <v>0</v>
      </c>
    </row>
    <row r="85" spans="1:65" s="2" customFormat="1" ht="16.5" customHeight="1">
      <c r="A85" s="40"/>
      <c r="B85" s="41"/>
      <c r="C85" s="206" t="s">
        <v>78</v>
      </c>
      <c r="D85" s="206" t="s">
        <v>116</v>
      </c>
      <c r="E85" s="207" t="s">
        <v>117</v>
      </c>
      <c r="F85" s="208" t="s">
        <v>118</v>
      </c>
      <c r="G85" s="209" t="s">
        <v>119</v>
      </c>
      <c r="H85" s="210">
        <v>1</v>
      </c>
      <c r="I85" s="211"/>
      <c r="J85" s="212">
        <f>ROUND(I85*H85,2)</f>
        <v>0</v>
      </c>
      <c r="K85" s="208" t="s">
        <v>19</v>
      </c>
      <c r="L85" s="213"/>
      <c r="M85" s="214" t="s">
        <v>19</v>
      </c>
      <c r="N85" s="215" t="s">
        <v>43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120</v>
      </c>
      <c r="AT85" s="218" t="s">
        <v>116</v>
      </c>
      <c r="AU85" s="218" t="s">
        <v>112</v>
      </c>
      <c r="AY85" s="19" t="s">
        <v>113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112</v>
      </c>
      <c r="BK85" s="219">
        <f>ROUND(I85*H85,2)</f>
        <v>0</v>
      </c>
      <c r="BL85" s="19" t="s">
        <v>121</v>
      </c>
      <c r="BM85" s="218" t="s">
        <v>122</v>
      </c>
    </row>
    <row r="86" spans="1:47" s="2" customFormat="1" ht="12">
      <c r="A86" s="40"/>
      <c r="B86" s="41"/>
      <c r="C86" s="42"/>
      <c r="D86" s="220" t="s">
        <v>123</v>
      </c>
      <c r="E86" s="42"/>
      <c r="F86" s="221" t="s">
        <v>118</v>
      </c>
      <c r="G86" s="42"/>
      <c r="H86" s="42"/>
      <c r="I86" s="222"/>
      <c r="J86" s="42"/>
      <c r="K86" s="42"/>
      <c r="L86" s="46"/>
      <c r="M86" s="223"/>
      <c r="N86" s="224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123</v>
      </c>
      <c r="AU86" s="19" t="s">
        <v>112</v>
      </c>
    </row>
    <row r="87" spans="1:65" s="2" customFormat="1" ht="24.15" customHeight="1">
      <c r="A87" s="40"/>
      <c r="B87" s="41"/>
      <c r="C87" s="206" t="s">
        <v>112</v>
      </c>
      <c r="D87" s="206" t="s">
        <v>116</v>
      </c>
      <c r="E87" s="207" t="s">
        <v>124</v>
      </c>
      <c r="F87" s="208" t="s">
        <v>125</v>
      </c>
      <c r="G87" s="209" t="s">
        <v>119</v>
      </c>
      <c r="H87" s="210">
        <v>1</v>
      </c>
      <c r="I87" s="211"/>
      <c r="J87" s="212">
        <f>ROUND(I87*H87,2)</f>
        <v>0</v>
      </c>
      <c r="K87" s="208" t="s">
        <v>19</v>
      </c>
      <c r="L87" s="213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120</v>
      </c>
      <c r="AT87" s="218" t="s">
        <v>116</v>
      </c>
      <c r="AU87" s="218" t="s">
        <v>112</v>
      </c>
      <c r="AY87" s="19" t="s">
        <v>113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112</v>
      </c>
      <c r="BK87" s="219">
        <f>ROUND(I87*H87,2)</f>
        <v>0</v>
      </c>
      <c r="BL87" s="19" t="s">
        <v>121</v>
      </c>
      <c r="BM87" s="218" t="s">
        <v>126</v>
      </c>
    </row>
    <row r="88" spans="1:47" s="2" customFormat="1" ht="12">
      <c r="A88" s="40"/>
      <c r="B88" s="41"/>
      <c r="C88" s="42"/>
      <c r="D88" s="220" t="s">
        <v>123</v>
      </c>
      <c r="E88" s="42"/>
      <c r="F88" s="221" t="s">
        <v>125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123</v>
      </c>
      <c r="AU88" s="19" t="s">
        <v>112</v>
      </c>
    </row>
    <row r="89" spans="1:65" s="2" customFormat="1" ht="16.5" customHeight="1">
      <c r="A89" s="40"/>
      <c r="B89" s="41"/>
      <c r="C89" s="206" t="s">
        <v>127</v>
      </c>
      <c r="D89" s="206" t="s">
        <v>116</v>
      </c>
      <c r="E89" s="207" t="s">
        <v>128</v>
      </c>
      <c r="F89" s="208" t="s">
        <v>129</v>
      </c>
      <c r="G89" s="209" t="s">
        <v>119</v>
      </c>
      <c r="H89" s="210">
        <v>1</v>
      </c>
      <c r="I89" s="211"/>
      <c r="J89" s="212">
        <f>ROUND(I89*H89,2)</f>
        <v>0</v>
      </c>
      <c r="K89" s="208" t="s">
        <v>19</v>
      </c>
      <c r="L89" s="213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120</v>
      </c>
      <c r="AT89" s="218" t="s">
        <v>116</v>
      </c>
      <c r="AU89" s="218" t="s">
        <v>112</v>
      </c>
      <c r="AY89" s="19" t="s">
        <v>113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112</v>
      </c>
      <c r="BK89" s="219">
        <f>ROUND(I89*H89,2)</f>
        <v>0</v>
      </c>
      <c r="BL89" s="19" t="s">
        <v>121</v>
      </c>
      <c r="BM89" s="218" t="s">
        <v>130</v>
      </c>
    </row>
    <row r="90" spans="1:47" s="2" customFormat="1" ht="12">
      <c r="A90" s="40"/>
      <c r="B90" s="41"/>
      <c r="C90" s="42"/>
      <c r="D90" s="220" t="s">
        <v>123</v>
      </c>
      <c r="E90" s="42"/>
      <c r="F90" s="221" t="s">
        <v>129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123</v>
      </c>
      <c r="AU90" s="19" t="s">
        <v>112</v>
      </c>
    </row>
    <row r="91" spans="1:65" s="2" customFormat="1" ht="16.5" customHeight="1">
      <c r="A91" s="40"/>
      <c r="B91" s="41"/>
      <c r="C91" s="206" t="s">
        <v>121</v>
      </c>
      <c r="D91" s="206" t="s">
        <v>116</v>
      </c>
      <c r="E91" s="207" t="s">
        <v>131</v>
      </c>
      <c r="F91" s="208" t="s">
        <v>132</v>
      </c>
      <c r="G91" s="209" t="s">
        <v>119</v>
      </c>
      <c r="H91" s="210">
        <v>1</v>
      </c>
      <c r="I91" s="211"/>
      <c r="J91" s="212">
        <f>ROUND(I91*H91,2)</f>
        <v>0</v>
      </c>
      <c r="K91" s="208" t="s">
        <v>19</v>
      </c>
      <c r="L91" s="213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120</v>
      </c>
      <c r="AT91" s="218" t="s">
        <v>116</v>
      </c>
      <c r="AU91" s="218" t="s">
        <v>112</v>
      </c>
      <c r="AY91" s="19" t="s">
        <v>113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112</v>
      </c>
      <c r="BK91" s="219">
        <f>ROUND(I91*H91,2)</f>
        <v>0</v>
      </c>
      <c r="BL91" s="19" t="s">
        <v>121</v>
      </c>
      <c r="BM91" s="218" t="s">
        <v>133</v>
      </c>
    </row>
    <row r="92" spans="1:47" s="2" customFormat="1" ht="12">
      <c r="A92" s="40"/>
      <c r="B92" s="41"/>
      <c r="C92" s="42"/>
      <c r="D92" s="220" t="s">
        <v>123</v>
      </c>
      <c r="E92" s="42"/>
      <c r="F92" s="221" t="s">
        <v>132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123</v>
      </c>
      <c r="AU92" s="19" t="s">
        <v>112</v>
      </c>
    </row>
    <row r="93" spans="1:65" s="2" customFormat="1" ht="16.5" customHeight="1">
      <c r="A93" s="40"/>
      <c r="B93" s="41"/>
      <c r="C93" s="206" t="s">
        <v>134</v>
      </c>
      <c r="D93" s="206" t="s">
        <v>116</v>
      </c>
      <c r="E93" s="207" t="s">
        <v>135</v>
      </c>
      <c r="F93" s="208" t="s">
        <v>136</v>
      </c>
      <c r="G93" s="209" t="s">
        <v>119</v>
      </c>
      <c r="H93" s="210">
        <v>1</v>
      </c>
      <c r="I93" s="211"/>
      <c r="J93" s="212">
        <f>ROUND(I93*H93,2)</f>
        <v>0</v>
      </c>
      <c r="K93" s="208" t="s">
        <v>19</v>
      </c>
      <c r="L93" s="213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120</v>
      </c>
      <c r="AT93" s="218" t="s">
        <v>116</v>
      </c>
      <c r="AU93" s="218" t="s">
        <v>112</v>
      </c>
      <c r="AY93" s="19" t="s">
        <v>113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112</v>
      </c>
      <c r="BK93" s="219">
        <f>ROUND(I93*H93,2)</f>
        <v>0</v>
      </c>
      <c r="BL93" s="19" t="s">
        <v>121</v>
      </c>
      <c r="BM93" s="218" t="s">
        <v>137</v>
      </c>
    </row>
    <row r="94" spans="1:47" s="2" customFormat="1" ht="12">
      <c r="A94" s="40"/>
      <c r="B94" s="41"/>
      <c r="C94" s="42"/>
      <c r="D94" s="220" t="s">
        <v>123</v>
      </c>
      <c r="E94" s="42"/>
      <c r="F94" s="221" t="s">
        <v>136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123</v>
      </c>
      <c r="AU94" s="19" t="s">
        <v>112</v>
      </c>
    </row>
    <row r="95" spans="1:65" s="2" customFormat="1" ht="21.75" customHeight="1">
      <c r="A95" s="40"/>
      <c r="B95" s="41"/>
      <c r="C95" s="206" t="s">
        <v>138</v>
      </c>
      <c r="D95" s="206" t="s">
        <v>116</v>
      </c>
      <c r="E95" s="207" t="s">
        <v>139</v>
      </c>
      <c r="F95" s="208" t="s">
        <v>140</v>
      </c>
      <c r="G95" s="209" t="s">
        <v>119</v>
      </c>
      <c r="H95" s="210">
        <v>1</v>
      </c>
      <c r="I95" s="211"/>
      <c r="J95" s="212">
        <f>ROUND(I95*H95,2)</f>
        <v>0</v>
      </c>
      <c r="K95" s="208" t="s">
        <v>19</v>
      </c>
      <c r="L95" s="213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120</v>
      </c>
      <c r="AT95" s="218" t="s">
        <v>116</v>
      </c>
      <c r="AU95" s="218" t="s">
        <v>112</v>
      </c>
      <c r="AY95" s="19" t="s">
        <v>113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112</v>
      </c>
      <c r="BK95" s="219">
        <f>ROUND(I95*H95,2)</f>
        <v>0</v>
      </c>
      <c r="BL95" s="19" t="s">
        <v>121</v>
      </c>
      <c r="BM95" s="218" t="s">
        <v>141</v>
      </c>
    </row>
    <row r="96" spans="1:47" s="2" customFormat="1" ht="12">
      <c r="A96" s="40"/>
      <c r="B96" s="41"/>
      <c r="C96" s="42"/>
      <c r="D96" s="220" t="s">
        <v>123</v>
      </c>
      <c r="E96" s="42"/>
      <c r="F96" s="221" t="s">
        <v>140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123</v>
      </c>
      <c r="AU96" s="19" t="s">
        <v>112</v>
      </c>
    </row>
    <row r="97" spans="1:65" s="2" customFormat="1" ht="16.5" customHeight="1">
      <c r="A97" s="40"/>
      <c r="B97" s="41"/>
      <c r="C97" s="206" t="s">
        <v>142</v>
      </c>
      <c r="D97" s="206" t="s">
        <v>116</v>
      </c>
      <c r="E97" s="207" t="s">
        <v>143</v>
      </c>
      <c r="F97" s="208" t="s">
        <v>144</v>
      </c>
      <c r="G97" s="209" t="s">
        <v>119</v>
      </c>
      <c r="H97" s="210">
        <v>1</v>
      </c>
      <c r="I97" s="211"/>
      <c r="J97" s="212">
        <f>ROUND(I97*H97,2)</f>
        <v>0</v>
      </c>
      <c r="K97" s="208" t="s">
        <v>19</v>
      </c>
      <c r="L97" s="213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120</v>
      </c>
      <c r="AT97" s="218" t="s">
        <v>116</v>
      </c>
      <c r="AU97" s="218" t="s">
        <v>112</v>
      </c>
      <c r="AY97" s="19" t="s">
        <v>113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112</v>
      </c>
      <c r="BK97" s="219">
        <f>ROUND(I97*H97,2)</f>
        <v>0</v>
      </c>
      <c r="BL97" s="19" t="s">
        <v>121</v>
      </c>
      <c r="BM97" s="218" t="s">
        <v>145</v>
      </c>
    </row>
    <row r="98" spans="1:47" s="2" customFormat="1" ht="12">
      <c r="A98" s="40"/>
      <c r="B98" s="41"/>
      <c r="C98" s="42"/>
      <c r="D98" s="220" t="s">
        <v>123</v>
      </c>
      <c r="E98" s="42"/>
      <c r="F98" s="221" t="s">
        <v>144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123</v>
      </c>
      <c r="AU98" s="19" t="s">
        <v>112</v>
      </c>
    </row>
    <row r="99" spans="1:65" s="2" customFormat="1" ht="16.5" customHeight="1">
      <c r="A99" s="40"/>
      <c r="B99" s="41"/>
      <c r="C99" s="206" t="s">
        <v>120</v>
      </c>
      <c r="D99" s="206" t="s">
        <v>116</v>
      </c>
      <c r="E99" s="207" t="s">
        <v>146</v>
      </c>
      <c r="F99" s="208" t="s">
        <v>147</v>
      </c>
      <c r="G99" s="209" t="s">
        <v>119</v>
      </c>
      <c r="H99" s="210">
        <v>1</v>
      </c>
      <c r="I99" s="211"/>
      <c r="J99" s="212">
        <f>ROUND(I99*H99,2)</f>
        <v>0</v>
      </c>
      <c r="K99" s="208" t="s">
        <v>19</v>
      </c>
      <c r="L99" s="213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120</v>
      </c>
      <c r="AT99" s="218" t="s">
        <v>116</v>
      </c>
      <c r="AU99" s="218" t="s">
        <v>112</v>
      </c>
      <c r="AY99" s="19" t="s">
        <v>113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112</v>
      </c>
      <c r="BK99" s="219">
        <f>ROUND(I99*H99,2)</f>
        <v>0</v>
      </c>
      <c r="BL99" s="19" t="s">
        <v>121</v>
      </c>
      <c r="BM99" s="218" t="s">
        <v>148</v>
      </c>
    </row>
    <row r="100" spans="1:47" s="2" customFormat="1" ht="12">
      <c r="A100" s="40"/>
      <c r="B100" s="41"/>
      <c r="C100" s="42"/>
      <c r="D100" s="220" t="s">
        <v>123</v>
      </c>
      <c r="E100" s="42"/>
      <c r="F100" s="221" t="s">
        <v>147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123</v>
      </c>
      <c r="AU100" s="19" t="s">
        <v>112</v>
      </c>
    </row>
    <row r="101" spans="1:65" s="2" customFormat="1" ht="16.5" customHeight="1">
      <c r="A101" s="40"/>
      <c r="B101" s="41"/>
      <c r="C101" s="206" t="s">
        <v>149</v>
      </c>
      <c r="D101" s="206" t="s">
        <v>116</v>
      </c>
      <c r="E101" s="207" t="s">
        <v>150</v>
      </c>
      <c r="F101" s="208" t="s">
        <v>151</v>
      </c>
      <c r="G101" s="209" t="s">
        <v>119</v>
      </c>
      <c r="H101" s="210">
        <v>1</v>
      </c>
      <c r="I101" s="211"/>
      <c r="J101" s="212">
        <f>ROUND(I101*H101,2)</f>
        <v>0</v>
      </c>
      <c r="K101" s="208" t="s">
        <v>19</v>
      </c>
      <c r="L101" s="213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120</v>
      </c>
      <c r="AT101" s="218" t="s">
        <v>116</v>
      </c>
      <c r="AU101" s="218" t="s">
        <v>112</v>
      </c>
      <c r="AY101" s="19" t="s">
        <v>113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112</v>
      </c>
      <c r="BK101" s="219">
        <f>ROUND(I101*H101,2)</f>
        <v>0</v>
      </c>
      <c r="BL101" s="19" t="s">
        <v>121</v>
      </c>
      <c r="BM101" s="218" t="s">
        <v>152</v>
      </c>
    </row>
    <row r="102" spans="1:47" s="2" customFormat="1" ht="12">
      <c r="A102" s="40"/>
      <c r="B102" s="41"/>
      <c r="C102" s="42"/>
      <c r="D102" s="220" t="s">
        <v>123</v>
      </c>
      <c r="E102" s="42"/>
      <c r="F102" s="221" t="s">
        <v>151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123</v>
      </c>
      <c r="AU102" s="19" t="s">
        <v>112</v>
      </c>
    </row>
    <row r="103" spans="1:65" s="2" customFormat="1" ht="16.5" customHeight="1">
      <c r="A103" s="40"/>
      <c r="B103" s="41"/>
      <c r="C103" s="206" t="s">
        <v>153</v>
      </c>
      <c r="D103" s="206" t="s">
        <v>116</v>
      </c>
      <c r="E103" s="207" t="s">
        <v>154</v>
      </c>
      <c r="F103" s="208" t="s">
        <v>155</v>
      </c>
      <c r="G103" s="209" t="s">
        <v>119</v>
      </c>
      <c r="H103" s="210">
        <v>1</v>
      </c>
      <c r="I103" s="211"/>
      <c r="J103" s="212">
        <f>ROUND(I103*H103,2)</f>
        <v>0</v>
      </c>
      <c r="K103" s="208" t="s">
        <v>19</v>
      </c>
      <c r="L103" s="213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120</v>
      </c>
      <c r="AT103" s="218" t="s">
        <v>116</v>
      </c>
      <c r="AU103" s="218" t="s">
        <v>112</v>
      </c>
      <c r="AY103" s="19" t="s">
        <v>113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112</v>
      </c>
      <c r="BK103" s="219">
        <f>ROUND(I103*H103,2)</f>
        <v>0</v>
      </c>
      <c r="BL103" s="19" t="s">
        <v>121</v>
      </c>
      <c r="BM103" s="218" t="s">
        <v>156</v>
      </c>
    </row>
    <row r="104" spans="1:47" s="2" customFormat="1" ht="12">
      <c r="A104" s="40"/>
      <c r="B104" s="41"/>
      <c r="C104" s="42"/>
      <c r="D104" s="220" t="s">
        <v>123</v>
      </c>
      <c r="E104" s="42"/>
      <c r="F104" s="221" t="s">
        <v>155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123</v>
      </c>
      <c r="AU104" s="19" t="s">
        <v>112</v>
      </c>
    </row>
    <row r="105" spans="1:65" s="2" customFormat="1" ht="16.5" customHeight="1">
      <c r="A105" s="40"/>
      <c r="B105" s="41"/>
      <c r="C105" s="225" t="s">
        <v>157</v>
      </c>
      <c r="D105" s="225" t="s">
        <v>158</v>
      </c>
      <c r="E105" s="226" t="s">
        <v>159</v>
      </c>
      <c r="F105" s="227" t="s">
        <v>160</v>
      </c>
      <c r="G105" s="228" t="s">
        <v>119</v>
      </c>
      <c r="H105" s="229">
        <v>1</v>
      </c>
      <c r="I105" s="230"/>
      <c r="J105" s="231">
        <f>ROUND(I105*H105,2)</f>
        <v>0</v>
      </c>
      <c r="K105" s="227" t="s">
        <v>19</v>
      </c>
      <c r="L105" s="46"/>
      <c r="M105" s="232" t="s">
        <v>19</v>
      </c>
      <c r="N105" s="233" t="s">
        <v>43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121</v>
      </c>
      <c r="AT105" s="218" t="s">
        <v>158</v>
      </c>
      <c r="AU105" s="218" t="s">
        <v>112</v>
      </c>
      <c r="AY105" s="19" t="s">
        <v>113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112</v>
      </c>
      <c r="BK105" s="219">
        <f>ROUND(I105*H105,2)</f>
        <v>0</v>
      </c>
      <c r="BL105" s="19" t="s">
        <v>121</v>
      </c>
      <c r="BM105" s="218" t="s">
        <v>161</v>
      </c>
    </row>
    <row r="106" spans="1:47" s="2" customFormat="1" ht="12">
      <c r="A106" s="40"/>
      <c r="B106" s="41"/>
      <c r="C106" s="42"/>
      <c r="D106" s="220" t="s">
        <v>123</v>
      </c>
      <c r="E106" s="42"/>
      <c r="F106" s="221" t="s">
        <v>160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123</v>
      </c>
      <c r="AU106" s="19" t="s">
        <v>112</v>
      </c>
    </row>
    <row r="107" spans="1:65" s="2" customFormat="1" ht="16.5" customHeight="1">
      <c r="A107" s="40"/>
      <c r="B107" s="41"/>
      <c r="C107" s="225" t="s">
        <v>8</v>
      </c>
      <c r="D107" s="225" t="s">
        <v>158</v>
      </c>
      <c r="E107" s="226" t="s">
        <v>162</v>
      </c>
      <c r="F107" s="227" t="s">
        <v>163</v>
      </c>
      <c r="G107" s="228" t="s">
        <v>119</v>
      </c>
      <c r="H107" s="229">
        <v>1</v>
      </c>
      <c r="I107" s="230"/>
      <c r="J107" s="231">
        <f>ROUND(I107*H107,2)</f>
        <v>0</v>
      </c>
      <c r="K107" s="227" t="s">
        <v>19</v>
      </c>
      <c r="L107" s="46"/>
      <c r="M107" s="232" t="s">
        <v>19</v>
      </c>
      <c r="N107" s="233" t="s">
        <v>43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121</v>
      </c>
      <c r="AT107" s="218" t="s">
        <v>158</v>
      </c>
      <c r="AU107" s="218" t="s">
        <v>112</v>
      </c>
      <c r="AY107" s="19" t="s">
        <v>113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112</v>
      </c>
      <c r="BK107" s="219">
        <f>ROUND(I107*H107,2)</f>
        <v>0</v>
      </c>
      <c r="BL107" s="19" t="s">
        <v>121</v>
      </c>
      <c r="BM107" s="218" t="s">
        <v>164</v>
      </c>
    </row>
    <row r="108" spans="1:47" s="2" customFormat="1" ht="12">
      <c r="A108" s="40"/>
      <c r="B108" s="41"/>
      <c r="C108" s="42"/>
      <c r="D108" s="220" t="s">
        <v>123</v>
      </c>
      <c r="E108" s="42"/>
      <c r="F108" s="221" t="s">
        <v>163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123</v>
      </c>
      <c r="AU108" s="19" t="s">
        <v>112</v>
      </c>
    </row>
    <row r="109" spans="1:65" s="2" customFormat="1" ht="16.5" customHeight="1">
      <c r="A109" s="40"/>
      <c r="B109" s="41"/>
      <c r="C109" s="225" t="s">
        <v>165</v>
      </c>
      <c r="D109" s="225" t="s">
        <v>158</v>
      </c>
      <c r="E109" s="226" t="s">
        <v>166</v>
      </c>
      <c r="F109" s="227" t="s">
        <v>167</v>
      </c>
      <c r="G109" s="228" t="s">
        <v>119</v>
      </c>
      <c r="H109" s="229">
        <v>1</v>
      </c>
      <c r="I109" s="230"/>
      <c r="J109" s="231">
        <f>ROUND(I109*H109,2)</f>
        <v>0</v>
      </c>
      <c r="K109" s="227" t="s">
        <v>19</v>
      </c>
      <c r="L109" s="46"/>
      <c r="M109" s="232" t="s">
        <v>19</v>
      </c>
      <c r="N109" s="233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121</v>
      </c>
      <c r="AT109" s="218" t="s">
        <v>158</v>
      </c>
      <c r="AU109" s="218" t="s">
        <v>112</v>
      </c>
      <c r="AY109" s="19" t="s">
        <v>113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112</v>
      </c>
      <c r="BK109" s="219">
        <f>ROUND(I109*H109,2)</f>
        <v>0</v>
      </c>
      <c r="BL109" s="19" t="s">
        <v>121</v>
      </c>
      <c r="BM109" s="218" t="s">
        <v>168</v>
      </c>
    </row>
    <row r="110" spans="1:47" s="2" customFormat="1" ht="12">
      <c r="A110" s="40"/>
      <c r="B110" s="41"/>
      <c r="C110" s="42"/>
      <c r="D110" s="220" t="s">
        <v>123</v>
      </c>
      <c r="E110" s="42"/>
      <c r="F110" s="221" t="s">
        <v>167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123</v>
      </c>
      <c r="AU110" s="19" t="s">
        <v>112</v>
      </c>
    </row>
    <row r="111" spans="1:65" s="2" customFormat="1" ht="16.5" customHeight="1">
      <c r="A111" s="40"/>
      <c r="B111" s="41"/>
      <c r="C111" s="225" t="s">
        <v>169</v>
      </c>
      <c r="D111" s="225" t="s">
        <v>158</v>
      </c>
      <c r="E111" s="226" t="s">
        <v>170</v>
      </c>
      <c r="F111" s="227" t="s">
        <v>171</v>
      </c>
      <c r="G111" s="228" t="s">
        <v>172</v>
      </c>
      <c r="H111" s="234"/>
      <c r="I111" s="230"/>
      <c r="J111" s="231">
        <f>ROUND(I111*H111,2)</f>
        <v>0</v>
      </c>
      <c r="K111" s="227" t="s">
        <v>173</v>
      </c>
      <c r="L111" s="46"/>
      <c r="M111" s="232" t="s">
        <v>19</v>
      </c>
      <c r="N111" s="233" t="s">
        <v>43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174</v>
      </c>
      <c r="AT111" s="218" t="s">
        <v>158</v>
      </c>
      <c r="AU111" s="218" t="s">
        <v>112</v>
      </c>
      <c r="AY111" s="19" t="s">
        <v>113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112</v>
      </c>
      <c r="BK111" s="219">
        <f>ROUND(I111*H111,2)</f>
        <v>0</v>
      </c>
      <c r="BL111" s="19" t="s">
        <v>174</v>
      </c>
      <c r="BM111" s="218" t="s">
        <v>175</v>
      </c>
    </row>
    <row r="112" spans="1:47" s="2" customFormat="1" ht="12">
      <c r="A112" s="40"/>
      <c r="B112" s="41"/>
      <c r="C112" s="42"/>
      <c r="D112" s="220" t="s">
        <v>123</v>
      </c>
      <c r="E112" s="42"/>
      <c r="F112" s="221" t="s">
        <v>176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123</v>
      </c>
      <c r="AU112" s="19" t="s">
        <v>112</v>
      </c>
    </row>
    <row r="113" spans="1:47" s="2" customFormat="1" ht="12">
      <c r="A113" s="40"/>
      <c r="B113" s="41"/>
      <c r="C113" s="42"/>
      <c r="D113" s="235" t="s">
        <v>177</v>
      </c>
      <c r="E113" s="42"/>
      <c r="F113" s="236" t="s">
        <v>178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177</v>
      </c>
      <c r="AU113" s="19" t="s">
        <v>112</v>
      </c>
    </row>
    <row r="114" spans="1:63" s="12" customFormat="1" ht="25.9" customHeight="1">
      <c r="A114" s="12"/>
      <c r="B114" s="190"/>
      <c r="C114" s="191"/>
      <c r="D114" s="192" t="s">
        <v>70</v>
      </c>
      <c r="E114" s="193" t="s">
        <v>179</v>
      </c>
      <c r="F114" s="193" t="s">
        <v>180</v>
      </c>
      <c r="G114" s="191"/>
      <c r="H114" s="191"/>
      <c r="I114" s="194"/>
      <c r="J114" s="195">
        <f>BK114</f>
        <v>0</v>
      </c>
      <c r="K114" s="191"/>
      <c r="L114" s="196"/>
      <c r="M114" s="197"/>
      <c r="N114" s="198"/>
      <c r="O114" s="198"/>
      <c r="P114" s="199">
        <f>SUM(P115:P128)</f>
        <v>0</v>
      </c>
      <c r="Q114" s="198"/>
      <c r="R114" s="199">
        <f>SUM(R115:R128)</f>
        <v>0</v>
      </c>
      <c r="S114" s="198"/>
      <c r="T114" s="200">
        <f>SUM(T115:T128)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121</v>
      </c>
      <c r="AT114" s="202" t="s">
        <v>70</v>
      </c>
      <c r="AU114" s="202" t="s">
        <v>71</v>
      </c>
      <c r="AY114" s="201" t="s">
        <v>113</v>
      </c>
      <c r="BK114" s="203">
        <f>SUM(BK115:BK128)</f>
        <v>0</v>
      </c>
    </row>
    <row r="115" spans="1:65" s="2" customFormat="1" ht="16.5" customHeight="1">
      <c r="A115" s="40"/>
      <c r="B115" s="41"/>
      <c r="C115" s="225" t="s">
        <v>181</v>
      </c>
      <c r="D115" s="225" t="s">
        <v>158</v>
      </c>
      <c r="E115" s="226" t="s">
        <v>182</v>
      </c>
      <c r="F115" s="227" t="s">
        <v>183</v>
      </c>
      <c r="G115" s="228" t="s">
        <v>184</v>
      </c>
      <c r="H115" s="229">
        <v>18</v>
      </c>
      <c r="I115" s="230"/>
      <c r="J115" s="231">
        <f>ROUND(I115*H115,2)</f>
        <v>0</v>
      </c>
      <c r="K115" s="227" t="s">
        <v>173</v>
      </c>
      <c r="L115" s="46"/>
      <c r="M115" s="232" t="s">
        <v>19</v>
      </c>
      <c r="N115" s="233" t="s">
        <v>43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185</v>
      </c>
      <c r="AT115" s="218" t="s">
        <v>158</v>
      </c>
      <c r="AU115" s="218" t="s">
        <v>78</v>
      </c>
      <c r="AY115" s="19" t="s">
        <v>113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112</v>
      </c>
      <c r="BK115" s="219">
        <f>ROUND(I115*H115,2)</f>
        <v>0</v>
      </c>
      <c r="BL115" s="19" t="s">
        <v>185</v>
      </c>
      <c r="BM115" s="218" t="s">
        <v>186</v>
      </c>
    </row>
    <row r="116" spans="1:47" s="2" customFormat="1" ht="12">
      <c r="A116" s="40"/>
      <c r="B116" s="41"/>
      <c r="C116" s="42"/>
      <c r="D116" s="220" t="s">
        <v>123</v>
      </c>
      <c r="E116" s="42"/>
      <c r="F116" s="221" t="s">
        <v>187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123</v>
      </c>
      <c r="AU116" s="19" t="s">
        <v>78</v>
      </c>
    </row>
    <row r="117" spans="1:47" s="2" customFormat="1" ht="12">
      <c r="A117" s="40"/>
      <c r="B117" s="41"/>
      <c r="C117" s="42"/>
      <c r="D117" s="235" t="s">
        <v>177</v>
      </c>
      <c r="E117" s="42"/>
      <c r="F117" s="236" t="s">
        <v>188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177</v>
      </c>
      <c r="AU117" s="19" t="s">
        <v>78</v>
      </c>
    </row>
    <row r="118" spans="1:51" s="13" customFormat="1" ht="12">
      <c r="A118" s="13"/>
      <c r="B118" s="237"/>
      <c r="C118" s="238"/>
      <c r="D118" s="220" t="s">
        <v>189</v>
      </c>
      <c r="E118" s="239" t="s">
        <v>19</v>
      </c>
      <c r="F118" s="240" t="s">
        <v>190</v>
      </c>
      <c r="G118" s="238"/>
      <c r="H118" s="239" t="s">
        <v>19</v>
      </c>
      <c r="I118" s="241"/>
      <c r="J118" s="238"/>
      <c r="K118" s="238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189</v>
      </c>
      <c r="AU118" s="246" t="s">
        <v>78</v>
      </c>
      <c r="AV118" s="13" t="s">
        <v>78</v>
      </c>
      <c r="AW118" s="13" t="s">
        <v>32</v>
      </c>
      <c r="AX118" s="13" t="s">
        <v>71</v>
      </c>
      <c r="AY118" s="246" t="s">
        <v>113</v>
      </c>
    </row>
    <row r="119" spans="1:51" s="13" customFormat="1" ht="12">
      <c r="A119" s="13"/>
      <c r="B119" s="237"/>
      <c r="C119" s="238"/>
      <c r="D119" s="220" t="s">
        <v>189</v>
      </c>
      <c r="E119" s="239" t="s">
        <v>19</v>
      </c>
      <c r="F119" s="240" t="s">
        <v>184</v>
      </c>
      <c r="G119" s="238"/>
      <c r="H119" s="239" t="s">
        <v>19</v>
      </c>
      <c r="I119" s="241"/>
      <c r="J119" s="238"/>
      <c r="K119" s="238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189</v>
      </c>
      <c r="AU119" s="246" t="s">
        <v>78</v>
      </c>
      <c r="AV119" s="13" t="s">
        <v>78</v>
      </c>
      <c r="AW119" s="13" t="s">
        <v>32</v>
      </c>
      <c r="AX119" s="13" t="s">
        <v>71</v>
      </c>
      <c r="AY119" s="246" t="s">
        <v>113</v>
      </c>
    </row>
    <row r="120" spans="1:51" s="14" customFormat="1" ht="12">
      <c r="A120" s="14"/>
      <c r="B120" s="247"/>
      <c r="C120" s="248"/>
      <c r="D120" s="220" t="s">
        <v>189</v>
      </c>
      <c r="E120" s="249" t="s">
        <v>19</v>
      </c>
      <c r="F120" s="250" t="s">
        <v>191</v>
      </c>
      <c r="G120" s="248"/>
      <c r="H120" s="251">
        <v>18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7" t="s">
        <v>189</v>
      </c>
      <c r="AU120" s="257" t="s">
        <v>78</v>
      </c>
      <c r="AV120" s="14" t="s">
        <v>112</v>
      </c>
      <c r="AW120" s="14" t="s">
        <v>32</v>
      </c>
      <c r="AX120" s="14" t="s">
        <v>71</v>
      </c>
      <c r="AY120" s="257" t="s">
        <v>113</v>
      </c>
    </row>
    <row r="121" spans="1:51" s="15" customFormat="1" ht="12">
      <c r="A121" s="15"/>
      <c r="B121" s="258"/>
      <c r="C121" s="259"/>
      <c r="D121" s="220" t="s">
        <v>189</v>
      </c>
      <c r="E121" s="260" t="s">
        <v>19</v>
      </c>
      <c r="F121" s="261" t="s">
        <v>192</v>
      </c>
      <c r="G121" s="259"/>
      <c r="H121" s="262">
        <v>18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8" t="s">
        <v>189</v>
      </c>
      <c r="AU121" s="268" t="s">
        <v>78</v>
      </c>
      <c r="AV121" s="15" t="s">
        <v>121</v>
      </c>
      <c r="AW121" s="15" t="s">
        <v>32</v>
      </c>
      <c r="AX121" s="15" t="s">
        <v>78</v>
      </c>
      <c r="AY121" s="268" t="s">
        <v>113</v>
      </c>
    </row>
    <row r="122" spans="1:65" s="2" customFormat="1" ht="16.5" customHeight="1">
      <c r="A122" s="40"/>
      <c r="B122" s="41"/>
      <c r="C122" s="225" t="s">
        <v>174</v>
      </c>
      <c r="D122" s="225" t="s">
        <v>158</v>
      </c>
      <c r="E122" s="226" t="s">
        <v>193</v>
      </c>
      <c r="F122" s="227" t="s">
        <v>194</v>
      </c>
      <c r="G122" s="228" t="s">
        <v>184</v>
      </c>
      <c r="H122" s="229">
        <v>213</v>
      </c>
      <c r="I122" s="230"/>
      <c r="J122" s="231">
        <f>ROUND(I122*H122,2)</f>
        <v>0</v>
      </c>
      <c r="K122" s="227" t="s">
        <v>173</v>
      </c>
      <c r="L122" s="46"/>
      <c r="M122" s="232" t="s">
        <v>19</v>
      </c>
      <c r="N122" s="233" t="s">
        <v>43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185</v>
      </c>
      <c r="AT122" s="218" t="s">
        <v>158</v>
      </c>
      <c r="AU122" s="218" t="s">
        <v>78</v>
      </c>
      <c r="AY122" s="19" t="s">
        <v>113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112</v>
      </c>
      <c r="BK122" s="219">
        <f>ROUND(I122*H122,2)</f>
        <v>0</v>
      </c>
      <c r="BL122" s="19" t="s">
        <v>185</v>
      </c>
      <c r="BM122" s="218" t="s">
        <v>195</v>
      </c>
    </row>
    <row r="123" spans="1:47" s="2" customFormat="1" ht="12">
      <c r="A123" s="40"/>
      <c r="B123" s="41"/>
      <c r="C123" s="42"/>
      <c r="D123" s="220" t="s">
        <v>123</v>
      </c>
      <c r="E123" s="42"/>
      <c r="F123" s="221" t="s">
        <v>196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123</v>
      </c>
      <c r="AU123" s="19" t="s">
        <v>78</v>
      </c>
    </row>
    <row r="124" spans="1:47" s="2" customFormat="1" ht="12">
      <c r="A124" s="40"/>
      <c r="B124" s="41"/>
      <c r="C124" s="42"/>
      <c r="D124" s="235" t="s">
        <v>177</v>
      </c>
      <c r="E124" s="42"/>
      <c r="F124" s="236" t="s">
        <v>197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177</v>
      </c>
      <c r="AU124" s="19" t="s">
        <v>78</v>
      </c>
    </row>
    <row r="125" spans="1:51" s="13" customFormat="1" ht="12">
      <c r="A125" s="13"/>
      <c r="B125" s="237"/>
      <c r="C125" s="238"/>
      <c r="D125" s="220" t="s">
        <v>189</v>
      </c>
      <c r="E125" s="239" t="s">
        <v>19</v>
      </c>
      <c r="F125" s="240" t="s">
        <v>198</v>
      </c>
      <c r="G125" s="238"/>
      <c r="H125" s="239" t="s">
        <v>19</v>
      </c>
      <c r="I125" s="241"/>
      <c r="J125" s="238"/>
      <c r="K125" s="238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189</v>
      </c>
      <c r="AU125" s="246" t="s">
        <v>78</v>
      </c>
      <c r="AV125" s="13" t="s">
        <v>78</v>
      </c>
      <c r="AW125" s="13" t="s">
        <v>32</v>
      </c>
      <c r="AX125" s="13" t="s">
        <v>71</v>
      </c>
      <c r="AY125" s="246" t="s">
        <v>113</v>
      </c>
    </row>
    <row r="126" spans="1:51" s="13" customFormat="1" ht="12">
      <c r="A126" s="13"/>
      <c r="B126" s="237"/>
      <c r="C126" s="238"/>
      <c r="D126" s="220" t="s">
        <v>189</v>
      </c>
      <c r="E126" s="239" t="s">
        <v>19</v>
      </c>
      <c r="F126" s="240" t="s">
        <v>184</v>
      </c>
      <c r="G126" s="238"/>
      <c r="H126" s="239" t="s">
        <v>19</v>
      </c>
      <c r="I126" s="241"/>
      <c r="J126" s="238"/>
      <c r="K126" s="238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189</v>
      </c>
      <c r="AU126" s="246" t="s">
        <v>78</v>
      </c>
      <c r="AV126" s="13" t="s">
        <v>78</v>
      </c>
      <c r="AW126" s="13" t="s">
        <v>32</v>
      </c>
      <c r="AX126" s="13" t="s">
        <v>71</v>
      </c>
      <c r="AY126" s="246" t="s">
        <v>113</v>
      </c>
    </row>
    <row r="127" spans="1:51" s="14" customFormat="1" ht="12">
      <c r="A127" s="14"/>
      <c r="B127" s="247"/>
      <c r="C127" s="248"/>
      <c r="D127" s="220" t="s">
        <v>189</v>
      </c>
      <c r="E127" s="249" t="s">
        <v>19</v>
      </c>
      <c r="F127" s="250" t="s">
        <v>199</v>
      </c>
      <c r="G127" s="248"/>
      <c r="H127" s="251">
        <v>213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189</v>
      </c>
      <c r="AU127" s="257" t="s">
        <v>78</v>
      </c>
      <c r="AV127" s="14" t="s">
        <v>112</v>
      </c>
      <c r="AW127" s="14" t="s">
        <v>32</v>
      </c>
      <c r="AX127" s="14" t="s">
        <v>71</v>
      </c>
      <c r="AY127" s="257" t="s">
        <v>113</v>
      </c>
    </row>
    <row r="128" spans="1:51" s="15" customFormat="1" ht="12">
      <c r="A128" s="15"/>
      <c r="B128" s="258"/>
      <c r="C128" s="259"/>
      <c r="D128" s="220" t="s">
        <v>189</v>
      </c>
      <c r="E128" s="260" t="s">
        <v>19</v>
      </c>
      <c r="F128" s="261" t="s">
        <v>192</v>
      </c>
      <c r="G128" s="259"/>
      <c r="H128" s="262">
        <v>213</v>
      </c>
      <c r="I128" s="263"/>
      <c r="J128" s="259"/>
      <c r="K128" s="259"/>
      <c r="L128" s="264"/>
      <c r="M128" s="269"/>
      <c r="N128" s="270"/>
      <c r="O128" s="270"/>
      <c r="P128" s="270"/>
      <c r="Q128" s="270"/>
      <c r="R128" s="270"/>
      <c r="S128" s="270"/>
      <c r="T128" s="27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8" t="s">
        <v>189</v>
      </c>
      <c r="AU128" s="268" t="s">
        <v>78</v>
      </c>
      <c r="AV128" s="15" t="s">
        <v>121</v>
      </c>
      <c r="AW128" s="15" t="s">
        <v>32</v>
      </c>
      <c r="AX128" s="15" t="s">
        <v>78</v>
      </c>
      <c r="AY128" s="268" t="s">
        <v>113</v>
      </c>
    </row>
    <row r="129" spans="1:31" s="2" customFormat="1" ht="6.95" customHeight="1">
      <c r="A129" s="40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46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password="CC35" sheet="1" objects="1" scenarios="1" formatColumns="0" formatRows="0" autoFilter="0"/>
  <autoFilter ref="C81:K12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113" r:id="rId1" display="https://podminky.urs.cz/item/CS_URS_2024_01/998767202"/>
    <hyperlink ref="F117" r:id="rId2" display="https://podminky.urs.cz/item/CS_URS_2024_01/HZS2232"/>
    <hyperlink ref="F124" r:id="rId3" display="https://podminky.urs.cz/item/CS_URS_2024_01/HZS324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78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Evakuační výtah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200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31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89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ROUND((SUM(BE86:BE150)),2)</f>
        <v>0</v>
      </c>
      <c r="G33" s="40"/>
      <c r="H33" s="40"/>
      <c r="I33" s="150">
        <v>0.21</v>
      </c>
      <c r="J33" s="149">
        <f>ROUND(((SUM(BE86:BE150))*I33),2)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ROUND((SUM(BF86:BF150)),2)</f>
        <v>0</v>
      </c>
      <c r="G34" s="40"/>
      <c r="H34" s="40"/>
      <c r="I34" s="150">
        <v>0.12</v>
      </c>
      <c r="J34" s="149">
        <f>ROUND(((SUM(BF86:BF150))*I34),2)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ROUND((SUM(BG86:BG150)),2)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ROUND((SUM(BH86:BH150)),2)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ROUND((SUM(BI86:BI150)),2)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Evakuační výtah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2024-014-02 -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Domov U Anežky, p. o., Nová 303, 294 42 Luštěnice</v>
      </c>
      <c r="G52" s="42"/>
      <c r="H52" s="42"/>
      <c r="I52" s="34" t="s">
        <v>23</v>
      </c>
      <c r="J52" s="74" t="str">
        <f>IF(J12="","",J12)</f>
        <v>7. 2. 2024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Domov U Anežky, p. o., Nová 303, 294 42 Luštěnice</v>
      </c>
      <c r="G54" s="42"/>
      <c r="H54" s="42"/>
      <c r="I54" s="34" t="s">
        <v>30</v>
      </c>
      <c r="J54" s="38" t="str">
        <f>E21</f>
        <v>ČOS exim s.r.o.,Alešova 26, České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Ing.Dana Mlejnková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201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202</v>
      </c>
      <c r="E62" s="176"/>
      <c r="F62" s="176"/>
      <c r="G62" s="176"/>
      <c r="H62" s="176"/>
      <c r="I62" s="176"/>
      <c r="J62" s="177">
        <f>J89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203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204</v>
      </c>
      <c r="E64" s="176"/>
      <c r="F64" s="176"/>
      <c r="G64" s="176"/>
      <c r="H64" s="176"/>
      <c r="I64" s="176"/>
      <c r="J64" s="177">
        <f>J121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205</v>
      </c>
      <c r="E65" s="176"/>
      <c r="F65" s="176"/>
      <c r="G65" s="176"/>
      <c r="H65" s="176"/>
      <c r="I65" s="176"/>
      <c r="J65" s="177">
        <f>J128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96</v>
      </c>
      <c r="E66" s="170"/>
      <c r="F66" s="170"/>
      <c r="G66" s="170"/>
      <c r="H66" s="170"/>
      <c r="I66" s="170"/>
      <c r="J66" s="171">
        <f>J138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97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Evakuační výtah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87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2024-014-02 - Vzduchotechnika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Domov U Anežky, p. o., Nová 303, 294 42 Luštěnice</v>
      </c>
      <c r="G80" s="42"/>
      <c r="H80" s="42"/>
      <c r="I80" s="34" t="s">
        <v>23</v>
      </c>
      <c r="J80" s="74" t="str">
        <f>IF(J12="","",J12)</f>
        <v>7. 2. 2024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25</v>
      </c>
      <c r="D82" s="42"/>
      <c r="E82" s="42"/>
      <c r="F82" s="29" t="str">
        <f>E15</f>
        <v>Domov U Anežky, p. o., Nová 303, 294 42 Luštěnice</v>
      </c>
      <c r="G82" s="42"/>
      <c r="H82" s="42"/>
      <c r="I82" s="34" t="s">
        <v>30</v>
      </c>
      <c r="J82" s="38" t="str">
        <f>E21</f>
        <v>ČOS exim s.r.o.,Alešova 26, České Budějovice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28</v>
      </c>
      <c r="D83" s="42"/>
      <c r="E83" s="42"/>
      <c r="F83" s="29" t="str">
        <f>IF(E18="","",E18)</f>
        <v>Vyplň údaj</v>
      </c>
      <c r="G83" s="42"/>
      <c r="H83" s="42"/>
      <c r="I83" s="34" t="s">
        <v>33</v>
      </c>
      <c r="J83" s="38" t="str">
        <f>E24</f>
        <v>Ing.Dana Mlejnková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98</v>
      </c>
      <c r="D85" s="182" t="s">
        <v>56</v>
      </c>
      <c r="E85" s="182" t="s">
        <v>52</v>
      </c>
      <c r="F85" s="182" t="s">
        <v>53</v>
      </c>
      <c r="G85" s="182" t="s">
        <v>99</v>
      </c>
      <c r="H85" s="182" t="s">
        <v>100</v>
      </c>
      <c r="I85" s="182" t="s">
        <v>101</v>
      </c>
      <c r="J85" s="182" t="s">
        <v>92</v>
      </c>
      <c r="K85" s="183" t="s">
        <v>102</v>
      </c>
      <c r="L85" s="184"/>
      <c r="M85" s="94" t="s">
        <v>19</v>
      </c>
      <c r="N85" s="95" t="s">
        <v>41</v>
      </c>
      <c r="O85" s="95" t="s">
        <v>103</v>
      </c>
      <c r="P85" s="95" t="s">
        <v>104</v>
      </c>
      <c r="Q85" s="95" t="s">
        <v>105</v>
      </c>
      <c r="R85" s="95" t="s">
        <v>106</v>
      </c>
      <c r="S85" s="95" t="s">
        <v>107</v>
      </c>
      <c r="T85" s="96" t="s">
        <v>108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109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P87+P138</f>
        <v>0</v>
      </c>
      <c r="Q86" s="98"/>
      <c r="R86" s="187">
        <f>R87+R138</f>
        <v>0</v>
      </c>
      <c r="S86" s="98"/>
      <c r="T86" s="188">
        <f>T87+T138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70</v>
      </c>
      <c r="AU86" s="19" t="s">
        <v>93</v>
      </c>
      <c r="BK86" s="189">
        <f>BK87+BK138</f>
        <v>0</v>
      </c>
    </row>
    <row r="87" spans="1:63" s="12" customFormat="1" ht="25.9" customHeight="1">
      <c r="A87" s="12"/>
      <c r="B87" s="190"/>
      <c r="C87" s="191"/>
      <c r="D87" s="192" t="s">
        <v>70</v>
      </c>
      <c r="E87" s="193" t="s">
        <v>110</v>
      </c>
      <c r="F87" s="193" t="s">
        <v>111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0</v>
      </c>
      <c r="S87" s="198"/>
      <c r="T87" s="20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78</v>
      </c>
      <c r="AT87" s="202" t="s">
        <v>70</v>
      </c>
      <c r="AU87" s="202" t="s">
        <v>71</v>
      </c>
      <c r="AY87" s="201" t="s">
        <v>113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70</v>
      </c>
      <c r="E88" s="204" t="s">
        <v>206</v>
      </c>
      <c r="F88" s="204" t="s">
        <v>207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P89+P104+P121+P128</f>
        <v>0</v>
      </c>
      <c r="Q88" s="198"/>
      <c r="R88" s="199">
        <f>R89+R104+R121+R128</f>
        <v>0</v>
      </c>
      <c r="S88" s="198"/>
      <c r="T88" s="200">
        <f>T89+T104+T121+T128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78</v>
      </c>
      <c r="AT88" s="202" t="s">
        <v>70</v>
      </c>
      <c r="AU88" s="202" t="s">
        <v>78</v>
      </c>
      <c r="AY88" s="201" t="s">
        <v>113</v>
      </c>
      <c r="BK88" s="203">
        <f>BK89+BK104+BK121+BK128</f>
        <v>0</v>
      </c>
    </row>
    <row r="89" spans="1:63" s="12" customFormat="1" ht="20.85" customHeight="1">
      <c r="A89" s="12"/>
      <c r="B89" s="190"/>
      <c r="C89" s="191"/>
      <c r="D89" s="192" t="s">
        <v>70</v>
      </c>
      <c r="E89" s="204" t="s">
        <v>208</v>
      </c>
      <c r="F89" s="204" t="s">
        <v>209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SUM(P90:P103)</f>
        <v>0</v>
      </c>
      <c r="Q89" s="198"/>
      <c r="R89" s="199">
        <f>SUM(R90:R103)</f>
        <v>0</v>
      </c>
      <c r="S89" s="198"/>
      <c r="T89" s="200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78</v>
      </c>
      <c r="AT89" s="202" t="s">
        <v>70</v>
      </c>
      <c r="AU89" s="202" t="s">
        <v>112</v>
      </c>
      <c r="AY89" s="201" t="s">
        <v>113</v>
      </c>
      <c r="BK89" s="203">
        <f>SUM(BK90:BK103)</f>
        <v>0</v>
      </c>
    </row>
    <row r="90" spans="1:65" s="2" customFormat="1" ht="16.5" customHeight="1">
      <c r="A90" s="40"/>
      <c r="B90" s="41"/>
      <c r="C90" s="206" t="s">
        <v>121</v>
      </c>
      <c r="D90" s="206" t="s">
        <v>116</v>
      </c>
      <c r="E90" s="207" t="s">
        <v>210</v>
      </c>
      <c r="F90" s="208" t="s">
        <v>211</v>
      </c>
      <c r="G90" s="209" t="s">
        <v>212</v>
      </c>
      <c r="H90" s="210">
        <v>1</v>
      </c>
      <c r="I90" s="211"/>
      <c r="J90" s="212">
        <f>ROUND(I90*H90,2)</f>
        <v>0</v>
      </c>
      <c r="K90" s="208" t="s">
        <v>19</v>
      </c>
      <c r="L90" s="213"/>
      <c r="M90" s="214" t="s">
        <v>19</v>
      </c>
      <c r="N90" s="215" t="s">
        <v>43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120</v>
      </c>
      <c r="AT90" s="218" t="s">
        <v>116</v>
      </c>
      <c r="AU90" s="218" t="s">
        <v>127</v>
      </c>
      <c r="AY90" s="19" t="s">
        <v>113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112</v>
      </c>
      <c r="BK90" s="219">
        <f>ROUND(I90*H90,2)</f>
        <v>0</v>
      </c>
      <c r="BL90" s="19" t="s">
        <v>121</v>
      </c>
      <c r="BM90" s="218" t="s">
        <v>213</v>
      </c>
    </row>
    <row r="91" spans="1:47" s="2" customFormat="1" ht="12">
      <c r="A91" s="40"/>
      <c r="B91" s="41"/>
      <c r="C91" s="42"/>
      <c r="D91" s="220" t="s">
        <v>123</v>
      </c>
      <c r="E91" s="42"/>
      <c r="F91" s="221" t="s">
        <v>211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123</v>
      </c>
      <c r="AU91" s="19" t="s">
        <v>127</v>
      </c>
    </row>
    <row r="92" spans="1:65" s="2" customFormat="1" ht="16.5" customHeight="1">
      <c r="A92" s="40"/>
      <c r="B92" s="41"/>
      <c r="C92" s="206" t="s">
        <v>134</v>
      </c>
      <c r="D92" s="206" t="s">
        <v>116</v>
      </c>
      <c r="E92" s="207" t="s">
        <v>214</v>
      </c>
      <c r="F92" s="208" t="s">
        <v>215</v>
      </c>
      <c r="G92" s="209" t="s">
        <v>212</v>
      </c>
      <c r="H92" s="210">
        <v>2</v>
      </c>
      <c r="I92" s="211"/>
      <c r="J92" s="212">
        <f>ROUND(I92*H92,2)</f>
        <v>0</v>
      </c>
      <c r="K92" s="208" t="s">
        <v>19</v>
      </c>
      <c r="L92" s="213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120</v>
      </c>
      <c r="AT92" s="218" t="s">
        <v>116</v>
      </c>
      <c r="AU92" s="218" t="s">
        <v>127</v>
      </c>
      <c r="AY92" s="19" t="s">
        <v>113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112</v>
      </c>
      <c r="BK92" s="219">
        <f>ROUND(I92*H92,2)</f>
        <v>0</v>
      </c>
      <c r="BL92" s="19" t="s">
        <v>121</v>
      </c>
      <c r="BM92" s="218" t="s">
        <v>216</v>
      </c>
    </row>
    <row r="93" spans="1:47" s="2" customFormat="1" ht="12">
      <c r="A93" s="40"/>
      <c r="B93" s="41"/>
      <c r="C93" s="42"/>
      <c r="D93" s="220" t="s">
        <v>123</v>
      </c>
      <c r="E93" s="42"/>
      <c r="F93" s="221" t="s">
        <v>215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123</v>
      </c>
      <c r="AU93" s="19" t="s">
        <v>127</v>
      </c>
    </row>
    <row r="94" spans="1:65" s="2" customFormat="1" ht="16.5" customHeight="1">
      <c r="A94" s="40"/>
      <c r="B94" s="41"/>
      <c r="C94" s="206" t="s">
        <v>138</v>
      </c>
      <c r="D94" s="206" t="s">
        <v>116</v>
      </c>
      <c r="E94" s="207" t="s">
        <v>217</v>
      </c>
      <c r="F94" s="208" t="s">
        <v>218</v>
      </c>
      <c r="G94" s="209" t="s">
        <v>212</v>
      </c>
      <c r="H94" s="210">
        <v>1</v>
      </c>
      <c r="I94" s="211"/>
      <c r="J94" s="212">
        <f>ROUND(I94*H94,2)</f>
        <v>0</v>
      </c>
      <c r="K94" s="208" t="s">
        <v>19</v>
      </c>
      <c r="L94" s="213"/>
      <c r="M94" s="214" t="s">
        <v>19</v>
      </c>
      <c r="N94" s="215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120</v>
      </c>
      <c r="AT94" s="218" t="s">
        <v>116</v>
      </c>
      <c r="AU94" s="218" t="s">
        <v>127</v>
      </c>
      <c r="AY94" s="19" t="s">
        <v>113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112</v>
      </c>
      <c r="BK94" s="219">
        <f>ROUND(I94*H94,2)</f>
        <v>0</v>
      </c>
      <c r="BL94" s="19" t="s">
        <v>121</v>
      </c>
      <c r="BM94" s="218" t="s">
        <v>219</v>
      </c>
    </row>
    <row r="95" spans="1:47" s="2" customFormat="1" ht="12">
      <c r="A95" s="40"/>
      <c r="B95" s="41"/>
      <c r="C95" s="42"/>
      <c r="D95" s="220" t="s">
        <v>123</v>
      </c>
      <c r="E95" s="42"/>
      <c r="F95" s="221" t="s">
        <v>218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123</v>
      </c>
      <c r="AU95" s="19" t="s">
        <v>127</v>
      </c>
    </row>
    <row r="96" spans="1:65" s="2" customFormat="1" ht="16.5" customHeight="1">
      <c r="A96" s="40"/>
      <c r="B96" s="41"/>
      <c r="C96" s="206" t="s">
        <v>142</v>
      </c>
      <c r="D96" s="206" t="s">
        <v>116</v>
      </c>
      <c r="E96" s="207" t="s">
        <v>220</v>
      </c>
      <c r="F96" s="208" t="s">
        <v>221</v>
      </c>
      <c r="G96" s="209" t="s">
        <v>212</v>
      </c>
      <c r="H96" s="210">
        <v>1</v>
      </c>
      <c r="I96" s="211"/>
      <c r="J96" s="212">
        <f>ROUND(I96*H96,2)</f>
        <v>0</v>
      </c>
      <c r="K96" s="208" t="s">
        <v>19</v>
      </c>
      <c r="L96" s="213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120</v>
      </c>
      <c r="AT96" s="218" t="s">
        <v>116</v>
      </c>
      <c r="AU96" s="218" t="s">
        <v>127</v>
      </c>
      <c r="AY96" s="19" t="s">
        <v>113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112</v>
      </c>
      <c r="BK96" s="219">
        <f>ROUND(I96*H96,2)</f>
        <v>0</v>
      </c>
      <c r="BL96" s="19" t="s">
        <v>121</v>
      </c>
      <c r="BM96" s="218" t="s">
        <v>222</v>
      </c>
    </row>
    <row r="97" spans="1:47" s="2" customFormat="1" ht="12">
      <c r="A97" s="40"/>
      <c r="B97" s="41"/>
      <c r="C97" s="42"/>
      <c r="D97" s="220" t="s">
        <v>123</v>
      </c>
      <c r="E97" s="42"/>
      <c r="F97" s="221" t="s">
        <v>221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123</v>
      </c>
      <c r="AU97" s="19" t="s">
        <v>127</v>
      </c>
    </row>
    <row r="98" spans="1:65" s="2" customFormat="1" ht="16.5" customHeight="1">
      <c r="A98" s="40"/>
      <c r="B98" s="41"/>
      <c r="C98" s="206" t="s">
        <v>120</v>
      </c>
      <c r="D98" s="206" t="s">
        <v>116</v>
      </c>
      <c r="E98" s="207" t="s">
        <v>223</v>
      </c>
      <c r="F98" s="208" t="s">
        <v>224</v>
      </c>
      <c r="G98" s="209" t="s">
        <v>212</v>
      </c>
      <c r="H98" s="210">
        <v>1</v>
      </c>
      <c r="I98" s="211"/>
      <c r="J98" s="212">
        <f>ROUND(I98*H98,2)</f>
        <v>0</v>
      </c>
      <c r="K98" s="208" t="s">
        <v>19</v>
      </c>
      <c r="L98" s="213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120</v>
      </c>
      <c r="AT98" s="218" t="s">
        <v>116</v>
      </c>
      <c r="AU98" s="218" t="s">
        <v>127</v>
      </c>
      <c r="AY98" s="19" t="s">
        <v>113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112</v>
      </c>
      <c r="BK98" s="219">
        <f>ROUND(I98*H98,2)</f>
        <v>0</v>
      </c>
      <c r="BL98" s="19" t="s">
        <v>121</v>
      </c>
      <c r="BM98" s="218" t="s">
        <v>225</v>
      </c>
    </row>
    <row r="99" spans="1:47" s="2" customFormat="1" ht="12">
      <c r="A99" s="40"/>
      <c r="B99" s="41"/>
      <c r="C99" s="42"/>
      <c r="D99" s="220" t="s">
        <v>123</v>
      </c>
      <c r="E99" s="42"/>
      <c r="F99" s="221" t="s">
        <v>224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123</v>
      </c>
      <c r="AU99" s="19" t="s">
        <v>127</v>
      </c>
    </row>
    <row r="100" spans="1:65" s="2" customFormat="1" ht="16.5" customHeight="1">
      <c r="A100" s="40"/>
      <c r="B100" s="41"/>
      <c r="C100" s="206" t="s">
        <v>149</v>
      </c>
      <c r="D100" s="206" t="s">
        <v>116</v>
      </c>
      <c r="E100" s="207" t="s">
        <v>226</v>
      </c>
      <c r="F100" s="208" t="s">
        <v>227</v>
      </c>
      <c r="G100" s="209" t="s">
        <v>212</v>
      </c>
      <c r="H100" s="210">
        <v>1</v>
      </c>
      <c r="I100" s="211"/>
      <c r="J100" s="212">
        <f>ROUND(I100*H100,2)</f>
        <v>0</v>
      </c>
      <c r="K100" s="208" t="s">
        <v>19</v>
      </c>
      <c r="L100" s="213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120</v>
      </c>
      <c r="AT100" s="218" t="s">
        <v>116</v>
      </c>
      <c r="AU100" s="218" t="s">
        <v>127</v>
      </c>
      <c r="AY100" s="19" t="s">
        <v>113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112</v>
      </c>
      <c r="BK100" s="219">
        <f>ROUND(I100*H100,2)</f>
        <v>0</v>
      </c>
      <c r="BL100" s="19" t="s">
        <v>121</v>
      </c>
      <c r="BM100" s="218" t="s">
        <v>228</v>
      </c>
    </row>
    <row r="101" spans="1:47" s="2" customFormat="1" ht="12">
      <c r="A101" s="40"/>
      <c r="B101" s="41"/>
      <c r="C101" s="42"/>
      <c r="D101" s="220" t="s">
        <v>123</v>
      </c>
      <c r="E101" s="42"/>
      <c r="F101" s="221" t="s">
        <v>227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123</v>
      </c>
      <c r="AU101" s="19" t="s">
        <v>127</v>
      </c>
    </row>
    <row r="102" spans="1:65" s="2" customFormat="1" ht="16.5" customHeight="1">
      <c r="A102" s="40"/>
      <c r="B102" s="41"/>
      <c r="C102" s="225" t="s">
        <v>153</v>
      </c>
      <c r="D102" s="225" t="s">
        <v>158</v>
      </c>
      <c r="E102" s="226" t="s">
        <v>229</v>
      </c>
      <c r="F102" s="227" t="s">
        <v>230</v>
      </c>
      <c r="G102" s="228" t="s">
        <v>184</v>
      </c>
      <c r="H102" s="229">
        <v>22</v>
      </c>
      <c r="I102" s="230"/>
      <c r="J102" s="231">
        <f>ROUND(I102*H102,2)</f>
        <v>0</v>
      </c>
      <c r="K102" s="227" t="s">
        <v>19</v>
      </c>
      <c r="L102" s="46"/>
      <c r="M102" s="232" t="s">
        <v>19</v>
      </c>
      <c r="N102" s="233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121</v>
      </c>
      <c r="AT102" s="218" t="s">
        <v>158</v>
      </c>
      <c r="AU102" s="218" t="s">
        <v>127</v>
      </c>
      <c r="AY102" s="19" t="s">
        <v>113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112</v>
      </c>
      <c r="BK102" s="219">
        <f>ROUND(I102*H102,2)</f>
        <v>0</v>
      </c>
      <c r="BL102" s="19" t="s">
        <v>121</v>
      </c>
      <c r="BM102" s="218" t="s">
        <v>231</v>
      </c>
    </row>
    <row r="103" spans="1:47" s="2" customFormat="1" ht="12">
      <c r="A103" s="40"/>
      <c r="B103" s="41"/>
      <c r="C103" s="42"/>
      <c r="D103" s="220" t="s">
        <v>123</v>
      </c>
      <c r="E103" s="42"/>
      <c r="F103" s="221" t="s">
        <v>230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123</v>
      </c>
      <c r="AU103" s="19" t="s">
        <v>127</v>
      </c>
    </row>
    <row r="104" spans="1:63" s="12" customFormat="1" ht="20.85" customHeight="1">
      <c r="A104" s="12"/>
      <c r="B104" s="190"/>
      <c r="C104" s="191"/>
      <c r="D104" s="192" t="s">
        <v>70</v>
      </c>
      <c r="E104" s="204" t="s">
        <v>232</v>
      </c>
      <c r="F104" s="204" t="s">
        <v>233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SUM(P105:P120)</f>
        <v>0</v>
      </c>
      <c r="Q104" s="198"/>
      <c r="R104" s="199">
        <f>SUM(R105:R120)</f>
        <v>0</v>
      </c>
      <c r="S104" s="198"/>
      <c r="T104" s="200">
        <f>SUM(T105:T120)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78</v>
      </c>
      <c r="AT104" s="202" t="s">
        <v>70</v>
      </c>
      <c r="AU104" s="202" t="s">
        <v>112</v>
      </c>
      <c r="AY104" s="201" t="s">
        <v>113</v>
      </c>
      <c r="BK104" s="203">
        <f>SUM(BK105:BK120)</f>
        <v>0</v>
      </c>
    </row>
    <row r="105" spans="1:65" s="2" customFormat="1" ht="16.5" customHeight="1">
      <c r="A105" s="40"/>
      <c r="B105" s="41"/>
      <c r="C105" s="225" t="s">
        <v>157</v>
      </c>
      <c r="D105" s="225" t="s">
        <v>158</v>
      </c>
      <c r="E105" s="226" t="s">
        <v>234</v>
      </c>
      <c r="F105" s="227" t="s">
        <v>235</v>
      </c>
      <c r="G105" s="228" t="s">
        <v>236</v>
      </c>
      <c r="H105" s="229">
        <v>1</v>
      </c>
      <c r="I105" s="230"/>
      <c r="J105" s="231">
        <f>ROUND(I105*H105,2)</f>
        <v>0</v>
      </c>
      <c r="K105" s="227" t="s">
        <v>19</v>
      </c>
      <c r="L105" s="46"/>
      <c r="M105" s="232" t="s">
        <v>19</v>
      </c>
      <c r="N105" s="233" t="s">
        <v>43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121</v>
      </c>
      <c r="AT105" s="218" t="s">
        <v>158</v>
      </c>
      <c r="AU105" s="218" t="s">
        <v>127</v>
      </c>
      <c r="AY105" s="19" t="s">
        <v>113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112</v>
      </c>
      <c r="BK105" s="219">
        <f>ROUND(I105*H105,2)</f>
        <v>0</v>
      </c>
      <c r="BL105" s="19" t="s">
        <v>121</v>
      </c>
      <c r="BM105" s="218" t="s">
        <v>237</v>
      </c>
    </row>
    <row r="106" spans="1:47" s="2" customFormat="1" ht="12">
      <c r="A106" s="40"/>
      <c r="B106" s="41"/>
      <c r="C106" s="42"/>
      <c r="D106" s="220" t="s">
        <v>123</v>
      </c>
      <c r="E106" s="42"/>
      <c r="F106" s="221" t="s">
        <v>235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123</v>
      </c>
      <c r="AU106" s="19" t="s">
        <v>127</v>
      </c>
    </row>
    <row r="107" spans="1:65" s="2" customFormat="1" ht="16.5" customHeight="1">
      <c r="A107" s="40"/>
      <c r="B107" s="41"/>
      <c r="C107" s="225" t="s">
        <v>8</v>
      </c>
      <c r="D107" s="225" t="s">
        <v>158</v>
      </c>
      <c r="E107" s="226" t="s">
        <v>238</v>
      </c>
      <c r="F107" s="227" t="s">
        <v>239</v>
      </c>
      <c r="G107" s="228" t="s">
        <v>240</v>
      </c>
      <c r="H107" s="229">
        <v>7</v>
      </c>
      <c r="I107" s="230"/>
      <c r="J107" s="231">
        <f>ROUND(I107*H107,2)</f>
        <v>0</v>
      </c>
      <c r="K107" s="227" t="s">
        <v>19</v>
      </c>
      <c r="L107" s="46"/>
      <c r="M107" s="232" t="s">
        <v>19</v>
      </c>
      <c r="N107" s="233" t="s">
        <v>43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121</v>
      </c>
      <c r="AT107" s="218" t="s">
        <v>158</v>
      </c>
      <c r="AU107" s="218" t="s">
        <v>127</v>
      </c>
      <c r="AY107" s="19" t="s">
        <v>113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112</v>
      </c>
      <c r="BK107" s="219">
        <f>ROUND(I107*H107,2)</f>
        <v>0</v>
      </c>
      <c r="BL107" s="19" t="s">
        <v>121</v>
      </c>
      <c r="BM107" s="218" t="s">
        <v>241</v>
      </c>
    </row>
    <row r="108" spans="1:47" s="2" customFormat="1" ht="12">
      <c r="A108" s="40"/>
      <c r="B108" s="41"/>
      <c r="C108" s="42"/>
      <c r="D108" s="220" t="s">
        <v>123</v>
      </c>
      <c r="E108" s="42"/>
      <c r="F108" s="221" t="s">
        <v>239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123</v>
      </c>
      <c r="AU108" s="19" t="s">
        <v>127</v>
      </c>
    </row>
    <row r="109" spans="1:65" s="2" customFormat="1" ht="16.5" customHeight="1">
      <c r="A109" s="40"/>
      <c r="B109" s="41"/>
      <c r="C109" s="225" t="s">
        <v>165</v>
      </c>
      <c r="D109" s="225" t="s">
        <v>158</v>
      </c>
      <c r="E109" s="226" t="s">
        <v>242</v>
      </c>
      <c r="F109" s="227" t="s">
        <v>243</v>
      </c>
      <c r="G109" s="228" t="s">
        <v>240</v>
      </c>
      <c r="H109" s="229">
        <v>3</v>
      </c>
      <c r="I109" s="230"/>
      <c r="J109" s="231">
        <f>ROUND(I109*H109,2)</f>
        <v>0</v>
      </c>
      <c r="K109" s="227" t="s">
        <v>19</v>
      </c>
      <c r="L109" s="46"/>
      <c r="M109" s="232" t="s">
        <v>19</v>
      </c>
      <c r="N109" s="233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121</v>
      </c>
      <c r="AT109" s="218" t="s">
        <v>158</v>
      </c>
      <c r="AU109" s="218" t="s">
        <v>127</v>
      </c>
      <c r="AY109" s="19" t="s">
        <v>113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112</v>
      </c>
      <c r="BK109" s="219">
        <f>ROUND(I109*H109,2)</f>
        <v>0</v>
      </c>
      <c r="BL109" s="19" t="s">
        <v>121</v>
      </c>
      <c r="BM109" s="218" t="s">
        <v>244</v>
      </c>
    </row>
    <row r="110" spans="1:47" s="2" customFormat="1" ht="12">
      <c r="A110" s="40"/>
      <c r="B110" s="41"/>
      <c r="C110" s="42"/>
      <c r="D110" s="220" t="s">
        <v>123</v>
      </c>
      <c r="E110" s="42"/>
      <c r="F110" s="221" t="s">
        <v>243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123</v>
      </c>
      <c r="AU110" s="19" t="s">
        <v>127</v>
      </c>
    </row>
    <row r="111" spans="1:65" s="2" customFormat="1" ht="16.5" customHeight="1">
      <c r="A111" s="40"/>
      <c r="B111" s="41"/>
      <c r="C111" s="225" t="s">
        <v>169</v>
      </c>
      <c r="D111" s="225" t="s">
        <v>158</v>
      </c>
      <c r="E111" s="226" t="s">
        <v>245</v>
      </c>
      <c r="F111" s="227" t="s">
        <v>246</v>
      </c>
      <c r="G111" s="228" t="s">
        <v>240</v>
      </c>
      <c r="H111" s="229">
        <v>7</v>
      </c>
      <c r="I111" s="230"/>
      <c r="J111" s="231">
        <f>ROUND(I111*H111,2)</f>
        <v>0</v>
      </c>
      <c r="K111" s="227" t="s">
        <v>19</v>
      </c>
      <c r="L111" s="46"/>
      <c r="M111" s="232" t="s">
        <v>19</v>
      </c>
      <c r="N111" s="233" t="s">
        <v>43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121</v>
      </c>
      <c r="AT111" s="218" t="s">
        <v>158</v>
      </c>
      <c r="AU111" s="218" t="s">
        <v>127</v>
      </c>
      <c r="AY111" s="19" t="s">
        <v>113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112</v>
      </c>
      <c r="BK111" s="219">
        <f>ROUND(I111*H111,2)</f>
        <v>0</v>
      </c>
      <c r="BL111" s="19" t="s">
        <v>121</v>
      </c>
      <c r="BM111" s="218" t="s">
        <v>247</v>
      </c>
    </row>
    <row r="112" spans="1:47" s="2" customFormat="1" ht="12">
      <c r="A112" s="40"/>
      <c r="B112" s="41"/>
      <c r="C112" s="42"/>
      <c r="D112" s="220" t="s">
        <v>123</v>
      </c>
      <c r="E112" s="42"/>
      <c r="F112" s="221" t="s">
        <v>246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123</v>
      </c>
      <c r="AU112" s="19" t="s">
        <v>127</v>
      </c>
    </row>
    <row r="113" spans="1:65" s="2" customFormat="1" ht="16.5" customHeight="1">
      <c r="A113" s="40"/>
      <c r="B113" s="41"/>
      <c r="C113" s="225" t="s">
        <v>181</v>
      </c>
      <c r="D113" s="225" t="s">
        <v>158</v>
      </c>
      <c r="E113" s="226" t="s">
        <v>248</v>
      </c>
      <c r="F113" s="227" t="s">
        <v>249</v>
      </c>
      <c r="G113" s="228" t="s">
        <v>240</v>
      </c>
      <c r="H113" s="229">
        <v>2</v>
      </c>
      <c r="I113" s="230"/>
      <c r="J113" s="231">
        <f>ROUND(I113*H113,2)</f>
        <v>0</v>
      </c>
      <c r="K113" s="227" t="s">
        <v>19</v>
      </c>
      <c r="L113" s="46"/>
      <c r="M113" s="232" t="s">
        <v>19</v>
      </c>
      <c r="N113" s="233" t="s">
        <v>43</v>
      </c>
      <c r="O113" s="86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121</v>
      </c>
      <c r="AT113" s="218" t="s">
        <v>158</v>
      </c>
      <c r="AU113" s="218" t="s">
        <v>127</v>
      </c>
      <c r="AY113" s="19" t="s">
        <v>113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112</v>
      </c>
      <c r="BK113" s="219">
        <f>ROUND(I113*H113,2)</f>
        <v>0</v>
      </c>
      <c r="BL113" s="19" t="s">
        <v>121</v>
      </c>
      <c r="BM113" s="218" t="s">
        <v>250</v>
      </c>
    </row>
    <row r="114" spans="1:47" s="2" customFormat="1" ht="12">
      <c r="A114" s="40"/>
      <c r="B114" s="41"/>
      <c r="C114" s="42"/>
      <c r="D114" s="220" t="s">
        <v>123</v>
      </c>
      <c r="E114" s="42"/>
      <c r="F114" s="221" t="s">
        <v>249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123</v>
      </c>
      <c r="AU114" s="19" t="s">
        <v>127</v>
      </c>
    </row>
    <row r="115" spans="1:65" s="2" customFormat="1" ht="16.5" customHeight="1">
      <c r="A115" s="40"/>
      <c r="B115" s="41"/>
      <c r="C115" s="225" t="s">
        <v>174</v>
      </c>
      <c r="D115" s="225" t="s">
        <v>158</v>
      </c>
      <c r="E115" s="226" t="s">
        <v>251</v>
      </c>
      <c r="F115" s="227" t="s">
        <v>252</v>
      </c>
      <c r="G115" s="228" t="s">
        <v>240</v>
      </c>
      <c r="H115" s="229">
        <v>1</v>
      </c>
      <c r="I115" s="230"/>
      <c r="J115" s="231">
        <f>ROUND(I115*H115,2)</f>
        <v>0</v>
      </c>
      <c r="K115" s="227" t="s">
        <v>19</v>
      </c>
      <c r="L115" s="46"/>
      <c r="M115" s="232" t="s">
        <v>19</v>
      </c>
      <c r="N115" s="233" t="s">
        <v>43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121</v>
      </c>
      <c r="AT115" s="218" t="s">
        <v>158</v>
      </c>
      <c r="AU115" s="218" t="s">
        <v>127</v>
      </c>
      <c r="AY115" s="19" t="s">
        <v>113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112</v>
      </c>
      <c r="BK115" s="219">
        <f>ROUND(I115*H115,2)</f>
        <v>0</v>
      </c>
      <c r="BL115" s="19" t="s">
        <v>121</v>
      </c>
      <c r="BM115" s="218" t="s">
        <v>253</v>
      </c>
    </row>
    <row r="116" spans="1:47" s="2" customFormat="1" ht="12">
      <c r="A116" s="40"/>
      <c r="B116" s="41"/>
      <c r="C116" s="42"/>
      <c r="D116" s="220" t="s">
        <v>123</v>
      </c>
      <c r="E116" s="42"/>
      <c r="F116" s="221" t="s">
        <v>252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123</v>
      </c>
      <c r="AU116" s="19" t="s">
        <v>127</v>
      </c>
    </row>
    <row r="117" spans="1:65" s="2" customFormat="1" ht="16.5" customHeight="1">
      <c r="A117" s="40"/>
      <c r="B117" s="41"/>
      <c r="C117" s="225" t="s">
        <v>254</v>
      </c>
      <c r="D117" s="225" t="s">
        <v>158</v>
      </c>
      <c r="E117" s="226" t="s">
        <v>255</v>
      </c>
      <c r="F117" s="227" t="s">
        <v>256</v>
      </c>
      <c r="G117" s="228" t="s">
        <v>172</v>
      </c>
      <c r="H117" s="234"/>
      <c r="I117" s="230"/>
      <c r="J117" s="231">
        <f>ROUND(I117*H117,2)</f>
        <v>0</v>
      </c>
      <c r="K117" s="227" t="s">
        <v>19</v>
      </c>
      <c r="L117" s="46"/>
      <c r="M117" s="232" t="s">
        <v>19</v>
      </c>
      <c r="N117" s="233" t="s">
        <v>43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121</v>
      </c>
      <c r="AT117" s="218" t="s">
        <v>158</v>
      </c>
      <c r="AU117" s="218" t="s">
        <v>127</v>
      </c>
      <c r="AY117" s="19" t="s">
        <v>113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112</v>
      </c>
      <c r="BK117" s="219">
        <f>ROUND(I117*H117,2)</f>
        <v>0</v>
      </c>
      <c r="BL117" s="19" t="s">
        <v>121</v>
      </c>
      <c r="BM117" s="218" t="s">
        <v>257</v>
      </c>
    </row>
    <row r="118" spans="1:47" s="2" customFormat="1" ht="12">
      <c r="A118" s="40"/>
      <c r="B118" s="41"/>
      <c r="C118" s="42"/>
      <c r="D118" s="220" t="s">
        <v>123</v>
      </c>
      <c r="E118" s="42"/>
      <c r="F118" s="221" t="s">
        <v>256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123</v>
      </c>
      <c r="AU118" s="19" t="s">
        <v>127</v>
      </c>
    </row>
    <row r="119" spans="1:65" s="2" customFormat="1" ht="16.5" customHeight="1">
      <c r="A119" s="40"/>
      <c r="B119" s="41"/>
      <c r="C119" s="225" t="s">
        <v>191</v>
      </c>
      <c r="D119" s="225" t="s">
        <v>158</v>
      </c>
      <c r="E119" s="226" t="s">
        <v>258</v>
      </c>
      <c r="F119" s="227" t="s">
        <v>259</v>
      </c>
      <c r="G119" s="228" t="s">
        <v>212</v>
      </c>
      <c r="H119" s="229">
        <v>1</v>
      </c>
      <c r="I119" s="230"/>
      <c r="J119" s="231">
        <f>ROUND(I119*H119,2)</f>
        <v>0</v>
      </c>
      <c r="K119" s="227" t="s">
        <v>19</v>
      </c>
      <c r="L119" s="46"/>
      <c r="M119" s="232" t="s">
        <v>19</v>
      </c>
      <c r="N119" s="233" t="s">
        <v>43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174</v>
      </c>
      <c r="AT119" s="218" t="s">
        <v>158</v>
      </c>
      <c r="AU119" s="218" t="s">
        <v>127</v>
      </c>
      <c r="AY119" s="19" t="s">
        <v>113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112</v>
      </c>
      <c r="BK119" s="219">
        <f>ROUND(I119*H119,2)</f>
        <v>0</v>
      </c>
      <c r="BL119" s="19" t="s">
        <v>174</v>
      </c>
      <c r="BM119" s="218" t="s">
        <v>260</v>
      </c>
    </row>
    <row r="120" spans="1:47" s="2" customFormat="1" ht="12">
      <c r="A120" s="40"/>
      <c r="B120" s="41"/>
      <c r="C120" s="42"/>
      <c r="D120" s="220" t="s">
        <v>123</v>
      </c>
      <c r="E120" s="42"/>
      <c r="F120" s="221" t="s">
        <v>259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123</v>
      </c>
      <c r="AU120" s="19" t="s">
        <v>127</v>
      </c>
    </row>
    <row r="121" spans="1:63" s="12" customFormat="1" ht="20.85" customHeight="1">
      <c r="A121" s="12"/>
      <c r="B121" s="190"/>
      <c r="C121" s="191"/>
      <c r="D121" s="192" t="s">
        <v>70</v>
      </c>
      <c r="E121" s="204" t="s">
        <v>261</v>
      </c>
      <c r="F121" s="204" t="s">
        <v>262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SUM(P122:P127)</f>
        <v>0</v>
      </c>
      <c r="Q121" s="198"/>
      <c r="R121" s="199">
        <f>SUM(R122:R127)</f>
        <v>0</v>
      </c>
      <c r="S121" s="198"/>
      <c r="T121" s="200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78</v>
      </c>
      <c r="AT121" s="202" t="s">
        <v>70</v>
      </c>
      <c r="AU121" s="202" t="s">
        <v>112</v>
      </c>
      <c r="AY121" s="201" t="s">
        <v>113</v>
      </c>
      <c r="BK121" s="203">
        <f>SUM(BK122:BK127)</f>
        <v>0</v>
      </c>
    </row>
    <row r="122" spans="1:65" s="2" customFormat="1" ht="16.5" customHeight="1">
      <c r="A122" s="40"/>
      <c r="B122" s="41"/>
      <c r="C122" s="206" t="s">
        <v>78</v>
      </c>
      <c r="D122" s="206" t="s">
        <v>116</v>
      </c>
      <c r="E122" s="207" t="s">
        <v>263</v>
      </c>
      <c r="F122" s="208" t="s">
        <v>264</v>
      </c>
      <c r="G122" s="209" t="s">
        <v>212</v>
      </c>
      <c r="H122" s="210">
        <v>1</v>
      </c>
      <c r="I122" s="211"/>
      <c r="J122" s="212">
        <f>ROUND(I122*H122,2)</f>
        <v>0</v>
      </c>
      <c r="K122" s="208" t="s">
        <v>19</v>
      </c>
      <c r="L122" s="213"/>
      <c r="M122" s="214" t="s">
        <v>19</v>
      </c>
      <c r="N122" s="215" t="s">
        <v>43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120</v>
      </c>
      <c r="AT122" s="218" t="s">
        <v>116</v>
      </c>
      <c r="AU122" s="218" t="s">
        <v>127</v>
      </c>
      <c r="AY122" s="19" t="s">
        <v>113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112</v>
      </c>
      <c r="BK122" s="219">
        <f>ROUND(I122*H122,2)</f>
        <v>0</v>
      </c>
      <c r="BL122" s="19" t="s">
        <v>121</v>
      </c>
      <c r="BM122" s="218" t="s">
        <v>265</v>
      </c>
    </row>
    <row r="123" spans="1:47" s="2" customFormat="1" ht="12">
      <c r="A123" s="40"/>
      <c r="B123" s="41"/>
      <c r="C123" s="42"/>
      <c r="D123" s="220" t="s">
        <v>123</v>
      </c>
      <c r="E123" s="42"/>
      <c r="F123" s="221" t="s">
        <v>264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123</v>
      </c>
      <c r="AU123" s="19" t="s">
        <v>127</v>
      </c>
    </row>
    <row r="124" spans="1:65" s="2" customFormat="1" ht="16.5" customHeight="1">
      <c r="A124" s="40"/>
      <c r="B124" s="41"/>
      <c r="C124" s="206" t="s">
        <v>112</v>
      </c>
      <c r="D124" s="206" t="s">
        <v>116</v>
      </c>
      <c r="E124" s="207" t="s">
        <v>266</v>
      </c>
      <c r="F124" s="208" t="s">
        <v>267</v>
      </c>
      <c r="G124" s="209" t="s">
        <v>212</v>
      </c>
      <c r="H124" s="210">
        <v>1</v>
      </c>
      <c r="I124" s="211"/>
      <c r="J124" s="212">
        <f>ROUND(I124*H124,2)</f>
        <v>0</v>
      </c>
      <c r="K124" s="208" t="s">
        <v>19</v>
      </c>
      <c r="L124" s="213"/>
      <c r="M124" s="214" t="s">
        <v>19</v>
      </c>
      <c r="N124" s="215" t="s">
        <v>43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120</v>
      </c>
      <c r="AT124" s="218" t="s">
        <v>116</v>
      </c>
      <c r="AU124" s="218" t="s">
        <v>127</v>
      </c>
      <c r="AY124" s="19" t="s">
        <v>113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112</v>
      </c>
      <c r="BK124" s="219">
        <f>ROUND(I124*H124,2)</f>
        <v>0</v>
      </c>
      <c r="BL124" s="19" t="s">
        <v>121</v>
      </c>
      <c r="BM124" s="218" t="s">
        <v>268</v>
      </c>
    </row>
    <row r="125" spans="1:47" s="2" customFormat="1" ht="12">
      <c r="A125" s="40"/>
      <c r="B125" s="41"/>
      <c r="C125" s="42"/>
      <c r="D125" s="220" t="s">
        <v>123</v>
      </c>
      <c r="E125" s="42"/>
      <c r="F125" s="221" t="s">
        <v>267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123</v>
      </c>
      <c r="AU125" s="19" t="s">
        <v>127</v>
      </c>
    </row>
    <row r="126" spans="1:65" s="2" customFormat="1" ht="16.5" customHeight="1">
      <c r="A126" s="40"/>
      <c r="B126" s="41"/>
      <c r="C126" s="225" t="s">
        <v>127</v>
      </c>
      <c r="D126" s="225" t="s">
        <v>158</v>
      </c>
      <c r="E126" s="226" t="s">
        <v>269</v>
      </c>
      <c r="F126" s="227" t="s">
        <v>270</v>
      </c>
      <c r="G126" s="228" t="s">
        <v>212</v>
      </c>
      <c r="H126" s="229">
        <v>2</v>
      </c>
      <c r="I126" s="230"/>
      <c r="J126" s="231">
        <f>ROUND(I126*H126,2)</f>
        <v>0</v>
      </c>
      <c r="K126" s="227" t="s">
        <v>19</v>
      </c>
      <c r="L126" s="46"/>
      <c r="M126" s="232" t="s">
        <v>19</v>
      </c>
      <c r="N126" s="233" t="s">
        <v>43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121</v>
      </c>
      <c r="AT126" s="218" t="s">
        <v>158</v>
      </c>
      <c r="AU126" s="218" t="s">
        <v>127</v>
      </c>
      <c r="AY126" s="19" t="s">
        <v>113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112</v>
      </c>
      <c r="BK126" s="219">
        <f>ROUND(I126*H126,2)</f>
        <v>0</v>
      </c>
      <c r="BL126" s="19" t="s">
        <v>121</v>
      </c>
      <c r="BM126" s="218" t="s">
        <v>271</v>
      </c>
    </row>
    <row r="127" spans="1:47" s="2" customFormat="1" ht="12">
      <c r="A127" s="40"/>
      <c r="B127" s="41"/>
      <c r="C127" s="42"/>
      <c r="D127" s="220" t="s">
        <v>123</v>
      </c>
      <c r="E127" s="42"/>
      <c r="F127" s="221" t="s">
        <v>270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123</v>
      </c>
      <c r="AU127" s="19" t="s">
        <v>127</v>
      </c>
    </row>
    <row r="128" spans="1:63" s="12" customFormat="1" ht="20.85" customHeight="1">
      <c r="A128" s="12"/>
      <c r="B128" s="190"/>
      <c r="C128" s="191"/>
      <c r="D128" s="192" t="s">
        <v>70</v>
      </c>
      <c r="E128" s="204" t="s">
        <v>272</v>
      </c>
      <c r="F128" s="204" t="s">
        <v>273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SUM(P129:P137)</f>
        <v>0</v>
      </c>
      <c r="Q128" s="198"/>
      <c r="R128" s="199">
        <f>SUM(R129:R137)</f>
        <v>0</v>
      </c>
      <c r="S128" s="198"/>
      <c r="T128" s="200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78</v>
      </c>
      <c r="AT128" s="202" t="s">
        <v>70</v>
      </c>
      <c r="AU128" s="202" t="s">
        <v>112</v>
      </c>
      <c r="AY128" s="201" t="s">
        <v>113</v>
      </c>
      <c r="BK128" s="203">
        <f>SUM(BK129:BK137)</f>
        <v>0</v>
      </c>
    </row>
    <row r="129" spans="1:65" s="2" customFormat="1" ht="16.5" customHeight="1">
      <c r="A129" s="40"/>
      <c r="B129" s="41"/>
      <c r="C129" s="225" t="s">
        <v>274</v>
      </c>
      <c r="D129" s="225" t="s">
        <v>158</v>
      </c>
      <c r="E129" s="226" t="s">
        <v>275</v>
      </c>
      <c r="F129" s="227" t="s">
        <v>276</v>
      </c>
      <c r="G129" s="228" t="s">
        <v>212</v>
      </c>
      <c r="H129" s="229">
        <v>1</v>
      </c>
      <c r="I129" s="230"/>
      <c r="J129" s="231">
        <f>ROUND(I129*H129,2)</f>
        <v>0</v>
      </c>
      <c r="K129" s="227" t="s">
        <v>19</v>
      </c>
      <c r="L129" s="46"/>
      <c r="M129" s="232" t="s">
        <v>19</v>
      </c>
      <c r="N129" s="233" t="s">
        <v>43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121</v>
      </c>
      <c r="AT129" s="218" t="s">
        <v>158</v>
      </c>
      <c r="AU129" s="218" t="s">
        <v>127</v>
      </c>
      <c r="AY129" s="19" t="s">
        <v>113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112</v>
      </c>
      <c r="BK129" s="219">
        <f>ROUND(I129*H129,2)</f>
        <v>0</v>
      </c>
      <c r="BL129" s="19" t="s">
        <v>121</v>
      </c>
      <c r="BM129" s="218" t="s">
        <v>277</v>
      </c>
    </row>
    <row r="130" spans="1:47" s="2" customFormat="1" ht="12">
      <c r="A130" s="40"/>
      <c r="B130" s="41"/>
      <c r="C130" s="42"/>
      <c r="D130" s="220" t="s">
        <v>123</v>
      </c>
      <c r="E130" s="42"/>
      <c r="F130" s="221" t="s">
        <v>276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123</v>
      </c>
      <c r="AU130" s="19" t="s">
        <v>127</v>
      </c>
    </row>
    <row r="131" spans="1:65" s="2" customFormat="1" ht="16.5" customHeight="1">
      <c r="A131" s="40"/>
      <c r="B131" s="41"/>
      <c r="C131" s="225" t="s">
        <v>278</v>
      </c>
      <c r="D131" s="225" t="s">
        <v>158</v>
      </c>
      <c r="E131" s="226" t="s">
        <v>279</v>
      </c>
      <c r="F131" s="227" t="s">
        <v>280</v>
      </c>
      <c r="G131" s="228" t="s">
        <v>212</v>
      </c>
      <c r="H131" s="229">
        <v>2</v>
      </c>
      <c r="I131" s="230"/>
      <c r="J131" s="231">
        <f>ROUND(I131*H131,2)</f>
        <v>0</v>
      </c>
      <c r="K131" s="227" t="s">
        <v>19</v>
      </c>
      <c r="L131" s="46"/>
      <c r="M131" s="232" t="s">
        <v>19</v>
      </c>
      <c r="N131" s="233" t="s">
        <v>43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121</v>
      </c>
      <c r="AT131" s="218" t="s">
        <v>158</v>
      </c>
      <c r="AU131" s="218" t="s">
        <v>127</v>
      </c>
      <c r="AY131" s="19" t="s">
        <v>113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112</v>
      </c>
      <c r="BK131" s="219">
        <f>ROUND(I131*H131,2)</f>
        <v>0</v>
      </c>
      <c r="BL131" s="19" t="s">
        <v>121</v>
      </c>
      <c r="BM131" s="218" t="s">
        <v>281</v>
      </c>
    </row>
    <row r="132" spans="1:47" s="2" customFormat="1" ht="12">
      <c r="A132" s="40"/>
      <c r="B132" s="41"/>
      <c r="C132" s="42"/>
      <c r="D132" s="220" t="s">
        <v>123</v>
      </c>
      <c r="E132" s="42"/>
      <c r="F132" s="221" t="s">
        <v>280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123</v>
      </c>
      <c r="AU132" s="19" t="s">
        <v>127</v>
      </c>
    </row>
    <row r="133" spans="1:65" s="2" customFormat="1" ht="16.5" customHeight="1">
      <c r="A133" s="40"/>
      <c r="B133" s="41"/>
      <c r="C133" s="225" t="s">
        <v>7</v>
      </c>
      <c r="D133" s="225" t="s">
        <v>158</v>
      </c>
      <c r="E133" s="226" t="s">
        <v>282</v>
      </c>
      <c r="F133" s="227" t="s">
        <v>283</v>
      </c>
      <c r="G133" s="228" t="s">
        <v>240</v>
      </c>
      <c r="H133" s="229">
        <v>5</v>
      </c>
      <c r="I133" s="230"/>
      <c r="J133" s="231">
        <f>ROUND(I133*H133,2)</f>
        <v>0</v>
      </c>
      <c r="K133" s="227" t="s">
        <v>19</v>
      </c>
      <c r="L133" s="46"/>
      <c r="M133" s="232" t="s">
        <v>19</v>
      </c>
      <c r="N133" s="233" t="s">
        <v>43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121</v>
      </c>
      <c r="AT133" s="218" t="s">
        <v>158</v>
      </c>
      <c r="AU133" s="218" t="s">
        <v>127</v>
      </c>
      <c r="AY133" s="19" t="s">
        <v>113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112</v>
      </c>
      <c r="BK133" s="219">
        <f>ROUND(I133*H133,2)</f>
        <v>0</v>
      </c>
      <c r="BL133" s="19" t="s">
        <v>121</v>
      </c>
      <c r="BM133" s="218" t="s">
        <v>284</v>
      </c>
    </row>
    <row r="134" spans="1:47" s="2" customFormat="1" ht="12">
      <c r="A134" s="40"/>
      <c r="B134" s="41"/>
      <c r="C134" s="42"/>
      <c r="D134" s="220" t="s">
        <v>123</v>
      </c>
      <c r="E134" s="42"/>
      <c r="F134" s="221" t="s">
        <v>283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123</v>
      </c>
      <c r="AU134" s="19" t="s">
        <v>127</v>
      </c>
    </row>
    <row r="135" spans="1:65" s="2" customFormat="1" ht="16.5" customHeight="1">
      <c r="A135" s="40"/>
      <c r="B135" s="41"/>
      <c r="C135" s="225" t="s">
        <v>285</v>
      </c>
      <c r="D135" s="225" t="s">
        <v>158</v>
      </c>
      <c r="E135" s="226" t="s">
        <v>286</v>
      </c>
      <c r="F135" s="227" t="s">
        <v>287</v>
      </c>
      <c r="G135" s="228" t="s">
        <v>172</v>
      </c>
      <c r="H135" s="234"/>
      <c r="I135" s="230"/>
      <c r="J135" s="231">
        <f>ROUND(I135*H135,2)</f>
        <v>0</v>
      </c>
      <c r="K135" s="227" t="s">
        <v>173</v>
      </c>
      <c r="L135" s="46"/>
      <c r="M135" s="232" t="s">
        <v>19</v>
      </c>
      <c r="N135" s="233" t="s">
        <v>43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174</v>
      </c>
      <c r="AT135" s="218" t="s">
        <v>158</v>
      </c>
      <c r="AU135" s="218" t="s">
        <v>127</v>
      </c>
      <c r="AY135" s="19" t="s">
        <v>113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112</v>
      </c>
      <c r="BK135" s="219">
        <f>ROUND(I135*H135,2)</f>
        <v>0</v>
      </c>
      <c r="BL135" s="19" t="s">
        <v>174</v>
      </c>
      <c r="BM135" s="218" t="s">
        <v>288</v>
      </c>
    </row>
    <row r="136" spans="1:47" s="2" customFormat="1" ht="12">
      <c r="A136" s="40"/>
      <c r="B136" s="41"/>
      <c r="C136" s="42"/>
      <c r="D136" s="220" t="s">
        <v>123</v>
      </c>
      <c r="E136" s="42"/>
      <c r="F136" s="221" t="s">
        <v>289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123</v>
      </c>
      <c r="AU136" s="19" t="s">
        <v>127</v>
      </c>
    </row>
    <row r="137" spans="1:47" s="2" customFormat="1" ht="12">
      <c r="A137" s="40"/>
      <c r="B137" s="41"/>
      <c r="C137" s="42"/>
      <c r="D137" s="235" t="s">
        <v>177</v>
      </c>
      <c r="E137" s="42"/>
      <c r="F137" s="236" t="s">
        <v>290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177</v>
      </c>
      <c r="AU137" s="19" t="s">
        <v>127</v>
      </c>
    </row>
    <row r="138" spans="1:63" s="12" customFormat="1" ht="25.9" customHeight="1">
      <c r="A138" s="12"/>
      <c r="B138" s="190"/>
      <c r="C138" s="191"/>
      <c r="D138" s="192" t="s">
        <v>70</v>
      </c>
      <c r="E138" s="193" t="s">
        <v>179</v>
      </c>
      <c r="F138" s="193" t="s">
        <v>180</v>
      </c>
      <c r="G138" s="191"/>
      <c r="H138" s="191"/>
      <c r="I138" s="194"/>
      <c r="J138" s="195">
        <f>BK138</f>
        <v>0</v>
      </c>
      <c r="K138" s="191"/>
      <c r="L138" s="196"/>
      <c r="M138" s="197"/>
      <c r="N138" s="198"/>
      <c r="O138" s="198"/>
      <c r="P138" s="199">
        <f>SUM(P139:P150)</f>
        <v>0</v>
      </c>
      <c r="Q138" s="198"/>
      <c r="R138" s="199">
        <f>SUM(R139:R150)</f>
        <v>0</v>
      </c>
      <c r="S138" s="198"/>
      <c r="T138" s="200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121</v>
      </c>
      <c r="AT138" s="202" t="s">
        <v>70</v>
      </c>
      <c r="AU138" s="202" t="s">
        <v>71</v>
      </c>
      <c r="AY138" s="201" t="s">
        <v>113</v>
      </c>
      <c r="BK138" s="203">
        <f>SUM(BK139:BK150)</f>
        <v>0</v>
      </c>
    </row>
    <row r="139" spans="1:65" s="2" customFormat="1" ht="16.5" customHeight="1">
      <c r="A139" s="40"/>
      <c r="B139" s="41"/>
      <c r="C139" s="225" t="s">
        <v>291</v>
      </c>
      <c r="D139" s="225" t="s">
        <v>158</v>
      </c>
      <c r="E139" s="226" t="s">
        <v>292</v>
      </c>
      <c r="F139" s="227" t="s">
        <v>293</v>
      </c>
      <c r="G139" s="228" t="s">
        <v>184</v>
      </c>
      <c r="H139" s="229">
        <v>24</v>
      </c>
      <c r="I139" s="230"/>
      <c r="J139" s="231">
        <f>ROUND(I139*H139,2)</f>
        <v>0</v>
      </c>
      <c r="K139" s="227" t="s">
        <v>173</v>
      </c>
      <c r="L139" s="46"/>
      <c r="M139" s="232" t="s">
        <v>19</v>
      </c>
      <c r="N139" s="233" t="s">
        <v>43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185</v>
      </c>
      <c r="AT139" s="218" t="s">
        <v>158</v>
      </c>
      <c r="AU139" s="218" t="s">
        <v>78</v>
      </c>
      <c r="AY139" s="19" t="s">
        <v>113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112</v>
      </c>
      <c r="BK139" s="219">
        <f>ROUND(I139*H139,2)</f>
        <v>0</v>
      </c>
      <c r="BL139" s="19" t="s">
        <v>185</v>
      </c>
      <c r="BM139" s="218" t="s">
        <v>294</v>
      </c>
    </row>
    <row r="140" spans="1:47" s="2" customFormat="1" ht="12">
      <c r="A140" s="40"/>
      <c r="B140" s="41"/>
      <c r="C140" s="42"/>
      <c r="D140" s="220" t="s">
        <v>123</v>
      </c>
      <c r="E140" s="42"/>
      <c r="F140" s="221" t="s">
        <v>295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123</v>
      </c>
      <c r="AU140" s="19" t="s">
        <v>78</v>
      </c>
    </row>
    <row r="141" spans="1:47" s="2" customFormat="1" ht="12">
      <c r="A141" s="40"/>
      <c r="B141" s="41"/>
      <c r="C141" s="42"/>
      <c r="D141" s="235" t="s">
        <v>177</v>
      </c>
      <c r="E141" s="42"/>
      <c r="F141" s="236" t="s">
        <v>296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177</v>
      </c>
      <c r="AU141" s="19" t="s">
        <v>78</v>
      </c>
    </row>
    <row r="142" spans="1:51" s="13" customFormat="1" ht="12">
      <c r="A142" s="13"/>
      <c r="B142" s="237"/>
      <c r="C142" s="238"/>
      <c r="D142" s="220" t="s">
        <v>189</v>
      </c>
      <c r="E142" s="239" t="s">
        <v>19</v>
      </c>
      <c r="F142" s="240" t="s">
        <v>297</v>
      </c>
      <c r="G142" s="238"/>
      <c r="H142" s="239" t="s">
        <v>19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189</v>
      </c>
      <c r="AU142" s="246" t="s">
        <v>78</v>
      </c>
      <c r="AV142" s="13" t="s">
        <v>78</v>
      </c>
      <c r="AW142" s="13" t="s">
        <v>32</v>
      </c>
      <c r="AX142" s="13" t="s">
        <v>71</v>
      </c>
      <c r="AY142" s="246" t="s">
        <v>113</v>
      </c>
    </row>
    <row r="143" spans="1:51" s="14" customFormat="1" ht="12">
      <c r="A143" s="14"/>
      <c r="B143" s="247"/>
      <c r="C143" s="248"/>
      <c r="D143" s="220" t="s">
        <v>189</v>
      </c>
      <c r="E143" s="249" t="s">
        <v>19</v>
      </c>
      <c r="F143" s="250" t="s">
        <v>298</v>
      </c>
      <c r="G143" s="248"/>
      <c r="H143" s="251">
        <v>24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7" t="s">
        <v>189</v>
      </c>
      <c r="AU143" s="257" t="s">
        <v>78</v>
      </c>
      <c r="AV143" s="14" t="s">
        <v>112</v>
      </c>
      <c r="AW143" s="14" t="s">
        <v>32</v>
      </c>
      <c r="AX143" s="14" t="s">
        <v>71</v>
      </c>
      <c r="AY143" s="257" t="s">
        <v>113</v>
      </c>
    </row>
    <row r="144" spans="1:51" s="15" customFormat="1" ht="12">
      <c r="A144" s="15"/>
      <c r="B144" s="258"/>
      <c r="C144" s="259"/>
      <c r="D144" s="220" t="s">
        <v>189</v>
      </c>
      <c r="E144" s="260" t="s">
        <v>19</v>
      </c>
      <c r="F144" s="261" t="s">
        <v>192</v>
      </c>
      <c r="G144" s="259"/>
      <c r="H144" s="262">
        <v>24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189</v>
      </c>
      <c r="AU144" s="268" t="s">
        <v>78</v>
      </c>
      <c r="AV144" s="15" t="s">
        <v>121</v>
      </c>
      <c r="AW144" s="15" t="s">
        <v>32</v>
      </c>
      <c r="AX144" s="15" t="s">
        <v>78</v>
      </c>
      <c r="AY144" s="268" t="s">
        <v>113</v>
      </c>
    </row>
    <row r="145" spans="1:65" s="2" customFormat="1" ht="16.5" customHeight="1">
      <c r="A145" s="40"/>
      <c r="B145" s="41"/>
      <c r="C145" s="225" t="s">
        <v>298</v>
      </c>
      <c r="D145" s="225" t="s">
        <v>158</v>
      </c>
      <c r="E145" s="226" t="s">
        <v>299</v>
      </c>
      <c r="F145" s="227" t="s">
        <v>300</v>
      </c>
      <c r="G145" s="228" t="s">
        <v>184</v>
      </c>
      <c r="H145" s="229">
        <v>8</v>
      </c>
      <c r="I145" s="230"/>
      <c r="J145" s="231">
        <f>ROUND(I145*H145,2)</f>
        <v>0</v>
      </c>
      <c r="K145" s="227" t="s">
        <v>173</v>
      </c>
      <c r="L145" s="46"/>
      <c r="M145" s="232" t="s">
        <v>19</v>
      </c>
      <c r="N145" s="233" t="s">
        <v>43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185</v>
      </c>
      <c r="AT145" s="218" t="s">
        <v>158</v>
      </c>
      <c r="AU145" s="218" t="s">
        <v>78</v>
      </c>
      <c r="AY145" s="19" t="s">
        <v>113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112</v>
      </c>
      <c r="BK145" s="219">
        <f>ROUND(I145*H145,2)</f>
        <v>0</v>
      </c>
      <c r="BL145" s="19" t="s">
        <v>185</v>
      </c>
      <c r="BM145" s="218" t="s">
        <v>301</v>
      </c>
    </row>
    <row r="146" spans="1:47" s="2" customFormat="1" ht="12">
      <c r="A146" s="40"/>
      <c r="B146" s="41"/>
      <c r="C146" s="42"/>
      <c r="D146" s="220" t="s">
        <v>123</v>
      </c>
      <c r="E146" s="42"/>
      <c r="F146" s="221" t="s">
        <v>302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123</v>
      </c>
      <c r="AU146" s="19" t="s">
        <v>78</v>
      </c>
    </row>
    <row r="147" spans="1:47" s="2" customFormat="1" ht="12">
      <c r="A147" s="40"/>
      <c r="B147" s="41"/>
      <c r="C147" s="42"/>
      <c r="D147" s="235" t="s">
        <v>177</v>
      </c>
      <c r="E147" s="42"/>
      <c r="F147" s="236" t="s">
        <v>303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177</v>
      </c>
      <c r="AU147" s="19" t="s">
        <v>78</v>
      </c>
    </row>
    <row r="148" spans="1:51" s="13" customFormat="1" ht="12">
      <c r="A148" s="13"/>
      <c r="B148" s="237"/>
      <c r="C148" s="238"/>
      <c r="D148" s="220" t="s">
        <v>189</v>
      </c>
      <c r="E148" s="239" t="s">
        <v>19</v>
      </c>
      <c r="F148" s="240" t="s">
        <v>304</v>
      </c>
      <c r="G148" s="238"/>
      <c r="H148" s="239" t="s">
        <v>19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189</v>
      </c>
      <c r="AU148" s="246" t="s">
        <v>78</v>
      </c>
      <c r="AV148" s="13" t="s">
        <v>78</v>
      </c>
      <c r="AW148" s="13" t="s">
        <v>32</v>
      </c>
      <c r="AX148" s="13" t="s">
        <v>71</v>
      </c>
      <c r="AY148" s="246" t="s">
        <v>113</v>
      </c>
    </row>
    <row r="149" spans="1:51" s="14" customFormat="1" ht="12">
      <c r="A149" s="14"/>
      <c r="B149" s="247"/>
      <c r="C149" s="248"/>
      <c r="D149" s="220" t="s">
        <v>189</v>
      </c>
      <c r="E149" s="249" t="s">
        <v>19</v>
      </c>
      <c r="F149" s="250" t="s">
        <v>305</v>
      </c>
      <c r="G149" s="248"/>
      <c r="H149" s="251">
        <v>8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189</v>
      </c>
      <c r="AU149" s="257" t="s">
        <v>78</v>
      </c>
      <c r="AV149" s="14" t="s">
        <v>112</v>
      </c>
      <c r="AW149" s="14" t="s">
        <v>32</v>
      </c>
      <c r="AX149" s="14" t="s">
        <v>71</v>
      </c>
      <c r="AY149" s="257" t="s">
        <v>113</v>
      </c>
    </row>
    <row r="150" spans="1:51" s="15" customFormat="1" ht="12">
      <c r="A150" s="15"/>
      <c r="B150" s="258"/>
      <c r="C150" s="259"/>
      <c r="D150" s="220" t="s">
        <v>189</v>
      </c>
      <c r="E150" s="260" t="s">
        <v>19</v>
      </c>
      <c r="F150" s="261" t="s">
        <v>192</v>
      </c>
      <c r="G150" s="259"/>
      <c r="H150" s="262">
        <v>8</v>
      </c>
      <c r="I150" s="263"/>
      <c r="J150" s="259"/>
      <c r="K150" s="259"/>
      <c r="L150" s="264"/>
      <c r="M150" s="269"/>
      <c r="N150" s="270"/>
      <c r="O150" s="270"/>
      <c r="P150" s="270"/>
      <c r="Q150" s="270"/>
      <c r="R150" s="270"/>
      <c r="S150" s="270"/>
      <c r="T150" s="27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189</v>
      </c>
      <c r="AU150" s="268" t="s">
        <v>78</v>
      </c>
      <c r="AV150" s="15" t="s">
        <v>121</v>
      </c>
      <c r="AW150" s="15" t="s">
        <v>32</v>
      </c>
      <c r="AX150" s="15" t="s">
        <v>78</v>
      </c>
      <c r="AY150" s="268" t="s">
        <v>113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85:K15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37" r:id="rId1" display="https://podminky.urs.cz/item/CS_URS_2024_01/998751201"/>
    <hyperlink ref="F141" r:id="rId2" display="https://podminky.urs.cz/item/CS_URS_2024_01/HZS1292"/>
    <hyperlink ref="F147" r:id="rId3" display="https://podminky.urs.cz/item/CS_URS_2024_01/HZS3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78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Evakuační výtah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306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31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89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ROUND((SUM(BE84:BE110)),2)</f>
        <v>0</v>
      </c>
      <c r="G33" s="40"/>
      <c r="H33" s="40"/>
      <c r="I33" s="150">
        <v>0.21</v>
      </c>
      <c r="J33" s="149">
        <f>ROUND(((SUM(BE84:BE110))*I33),2)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ROUND((SUM(BF84:BF110)),2)</f>
        <v>0</v>
      </c>
      <c r="G34" s="40"/>
      <c r="H34" s="40"/>
      <c r="I34" s="150">
        <v>0.12</v>
      </c>
      <c r="J34" s="149">
        <f>ROUND(((SUM(BF84:BF110))*I34),2)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ROUND((SUM(BG84:BG110)),2)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ROUND((SUM(BH84:BH110)),2)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ROUND((SUM(BI84:BI110)),2)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Evakuační výtah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2024-014-03 - 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Domov U Anežky, p. o., Nová 303, 294 42 Luštěnice</v>
      </c>
      <c r="G52" s="42"/>
      <c r="H52" s="42"/>
      <c r="I52" s="34" t="s">
        <v>23</v>
      </c>
      <c r="J52" s="74" t="str">
        <f>IF(J12="","",J12)</f>
        <v>7. 2. 2024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Domov U Anežky, p. o., Nová 303, 294 42 Luštěnice</v>
      </c>
      <c r="G54" s="42"/>
      <c r="H54" s="42"/>
      <c r="I54" s="34" t="s">
        <v>30</v>
      </c>
      <c r="J54" s="38" t="str">
        <f>E21</f>
        <v>ČOS exim s.r.o.,Alešova 26, České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Ing.Dana Mlejnková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307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308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309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310</v>
      </c>
      <c r="E63" s="176"/>
      <c r="F63" s="176"/>
      <c r="G63" s="176"/>
      <c r="H63" s="176"/>
      <c r="I63" s="176"/>
      <c r="J63" s="177">
        <f>J103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311</v>
      </c>
      <c r="E64" s="176"/>
      <c r="F64" s="176"/>
      <c r="G64" s="176"/>
      <c r="H64" s="176"/>
      <c r="I64" s="176"/>
      <c r="J64" s="177">
        <f>J107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97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Evakuační výtah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2024-014-03 - VRN - vedlejší rozpočtové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Domov U Anežky, p. o., Nová 303, 294 42 Luštěnice</v>
      </c>
      <c r="G78" s="42"/>
      <c r="H78" s="42"/>
      <c r="I78" s="34" t="s">
        <v>23</v>
      </c>
      <c r="J78" s="74" t="str">
        <f>IF(J12="","",J12)</f>
        <v>7. 2. 2024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Domov U Anežky, p. o., Nová 303, 294 42 Luštěnice</v>
      </c>
      <c r="G80" s="42"/>
      <c r="H80" s="42"/>
      <c r="I80" s="34" t="s">
        <v>30</v>
      </c>
      <c r="J80" s="38" t="str">
        <f>E21</f>
        <v>ČOS exim s.r.o.,Alešova 26, České Budějovice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28</v>
      </c>
      <c r="D81" s="42"/>
      <c r="E81" s="42"/>
      <c r="F81" s="29" t="str">
        <f>IF(E18="","",E18)</f>
        <v>Vyplň údaj</v>
      </c>
      <c r="G81" s="42"/>
      <c r="H81" s="42"/>
      <c r="I81" s="34" t="s">
        <v>33</v>
      </c>
      <c r="J81" s="38" t="str">
        <f>E24</f>
        <v>Ing.Dana Mlejnková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98</v>
      </c>
      <c r="D83" s="182" t="s">
        <v>56</v>
      </c>
      <c r="E83" s="182" t="s">
        <v>52</v>
      </c>
      <c r="F83" s="182" t="s">
        <v>53</v>
      </c>
      <c r="G83" s="182" t="s">
        <v>99</v>
      </c>
      <c r="H83" s="182" t="s">
        <v>100</v>
      </c>
      <c r="I83" s="182" t="s">
        <v>101</v>
      </c>
      <c r="J83" s="182" t="s">
        <v>92</v>
      </c>
      <c r="K83" s="183" t="s">
        <v>102</v>
      </c>
      <c r="L83" s="184"/>
      <c r="M83" s="94" t="s">
        <v>19</v>
      </c>
      <c r="N83" s="95" t="s">
        <v>41</v>
      </c>
      <c r="O83" s="95" t="s">
        <v>103</v>
      </c>
      <c r="P83" s="95" t="s">
        <v>104</v>
      </c>
      <c r="Q83" s="95" t="s">
        <v>105</v>
      </c>
      <c r="R83" s="95" t="s">
        <v>106</v>
      </c>
      <c r="S83" s="95" t="s">
        <v>107</v>
      </c>
      <c r="T83" s="96" t="s">
        <v>108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109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70</v>
      </c>
      <c r="AU84" s="19" t="s">
        <v>93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70</v>
      </c>
      <c r="E85" s="193" t="s">
        <v>312</v>
      </c>
      <c r="F85" s="193" t="s">
        <v>313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P86+P93+P103+P107</f>
        <v>0</v>
      </c>
      <c r="Q85" s="198"/>
      <c r="R85" s="199">
        <f>R86+R93+R103+R107</f>
        <v>0</v>
      </c>
      <c r="S85" s="198"/>
      <c r="T85" s="200">
        <f>T86+T93+T103+T107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134</v>
      </c>
      <c r="AT85" s="202" t="s">
        <v>70</v>
      </c>
      <c r="AU85" s="202" t="s">
        <v>71</v>
      </c>
      <c r="AY85" s="201" t="s">
        <v>113</v>
      </c>
      <c r="BK85" s="203">
        <f>BK86+BK93+BK103+BK107</f>
        <v>0</v>
      </c>
    </row>
    <row r="86" spans="1:63" s="12" customFormat="1" ht="22.8" customHeight="1">
      <c r="A86" s="12"/>
      <c r="B86" s="190"/>
      <c r="C86" s="191"/>
      <c r="D86" s="192" t="s">
        <v>70</v>
      </c>
      <c r="E86" s="204" t="s">
        <v>314</v>
      </c>
      <c r="F86" s="204" t="s">
        <v>315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SUM(P87:P92)</f>
        <v>0</v>
      </c>
      <c r="Q86" s="198"/>
      <c r="R86" s="199">
        <f>SUM(R87:R92)</f>
        <v>0</v>
      </c>
      <c r="S86" s="198"/>
      <c r="T86" s="200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134</v>
      </c>
      <c r="AT86" s="202" t="s">
        <v>70</v>
      </c>
      <c r="AU86" s="202" t="s">
        <v>78</v>
      </c>
      <c r="AY86" s="201" t="s">
        <v>113</v>
      </c>
      <c r="BK86" s="203">
        <f>SUM(BK87:BK92)</f>
        <v>0</v>
      </c>
    </row>
    <row r="87" spans="1:65" s="2" customFormat="1" ht="16.5" customHeight="1">
      <c r="A87" s="40"/>
      <c r="B87" s="41"/>
      <c r="C87" s="225" t="s">
        <v>78</v>
      </c>
      <c r="D87" s="225" t="s">
        <v>158</v>
      </c>
      <c r="E87" s="226" t="s">
        <v>316</v>
      </c>
      <c r="F87" s="227" t="s">
        <v>315</v>
      </c>
      <c r="G87" s="228" t="s">
        <v>172</v>
      </c>
      <c r="H87" s="234"/>
      <c r="I87" s="230"/>
      <c r="J87" s="231">
        <f>ROUND(I87*H87,2)</f>
        <v>0</v>
      </c>
      <c r="K87" s="227" t="s">
        <v>173</v>
      </c>
      <c r="L87" s="46"/>
      <c r="M87" s="232" t="s">
        <v>19</v>
      </c>
      <c r="N87" s="233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317</v>
      </c>
      <c r="AT87" s="218" t="s">
        <v>158</v>
      </c>
      <c r="AU87" s="218" t="s">
        <v>112</v>
      </c>
      <c r="AY87" s="19" t="s">
        <v>113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112</v>
      </c>
      <c r="BK87" s="219">
        <f>ROUND(I87*H87,2)</f>
        <v>0</v>
      </c>
      <c r="BL87" s="19" t="s">
        <v>317</v>
      </c>
      <c r="BM87" s="218" t="s">
        <v>318</v>
      </c>
    </row>
    <row r="88" spans="1:47" s="2" customFormat="1" ht="12">
      <c r="A88" s="40"/>
      <c r="B88" s="41"/>
      <c r="C88" s="42"/>
      <c r="D88" s="220" t="s">
        <v>123</v>
      </c>
      <c r="E88" s="42"/>
      <c r="F88" s="221" t="s">
        <v>315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123</v>
      </c>
      <c r="AU88" s="19" t="s">
        <v>112</v>
      </c>
    </row>
    <row r="89" spans="1:47" s="2" customFormat="1" ht="12">
      <c r="A89" s="40"/>
      <c r="B89" s="41"/>
      <c r="C89" s="42"/>
      <c r="D89" s="235" t="s">
        <v>177</v>
      </c>
      <c r="E89" s="42"/>
      <c r="F89" s="236" t="s">
        <v>319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177</v>
      </c>
      <c r="AU89" s="19" t="s">
        <v>112</v>
      </c>
    </row>
    <row r="90" spans="1:65" s="2" customFormat="1" ht="16.5" customHeight="1">
      <c r="A90" s="40"/>
      <c r="B90" s="41"/>
      <c r="C90" s="225" t="s">
        <v>112</v>
      </c>
      <c r="D90" s="225" t="s">
        <v>158</v>
      </c>
      <c r="E90" s="226" t="s">
        <v>320</v>
      </c>
      <c r="F90" s="227" t="s">
        <v>321</v>
      </c>
      <c r="G90" s="228" t="s">
        <v>119</v>
      </c>
      <c r="H90" s="229">
        <v>1</v>
      </c>
      <c r="I90" s="230"/>
      <c r="J90" s="231">
        <f>ROUND(I90*H90,2)</f>
        <v>0</v>
      </c>
      <c r="K90" s="227" t="s">
        <v>173</v>
      </c>
      <c r="L90" s="46"/>
      <c r="M90" s="232" t="s">
        <v>19</v>
      </c>
      <c r="N90" s="233" t="s">
        <v>43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317</v>
      </c>
      <c r="AT90" s="218" t="s">
        <v>158</v>
      </c>
      <c r="AU90" s="218" t="s">
        <v>112</v>
      </c>
      <c r="AY90" s="19" t="s">
        <v>113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112</v>
      </c>
      <c r="BK90" s="219">
        <f>ROUND(I90*H90,2)</f>
        <v>0</v>
      </c>
      <c r="BL90" s="19" t="s">
        <v>317</v>
      </c>
      <c r="BM90" s="218" t="s">
        <v>322</v>
      </c>
    </row>
    <row r="91" spans="1:47" s="2" customFormat="1" ht="12">
      <c r="A91" s="40"/>
      <c r="B91" s="41"/>
      <c r="C91" s="42"/>
      <c r="D91" s="220" t="s">
        <v>123</v>
      </c>
      <c r="E91" s="42"/>
      <c r="F91" s="221" t="s">
        <v>321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123</v>
      </c>
      <c r="AU91" s="19" t="s">
        <v>112</v>
      </c>
    </row>
    <row r="92" spans="1:47" s="2" customFormat="1" ht="12">
      <c r="A92" s="40"/>
      <c r="B92" s="41"/>
      <c r="C92" s="42"/>
      <c r="D92" s="235" t="s">
        <v>177</v>
      </c>
      <c r="E92" s="42"/>
      <c r="F92" s="236" t="s">
        <v>323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177</v>
      </c>
      <c r="AU92" s="19" t="s">
        <v>112</v>
      </c>
    </row>
    <row r="93" spans="1:63" s="12" customFormat="1" ht="22.8" customHeight="1">
      <c r="A93" s="12"/>
      <c r="B93" s="190"/>
      <c r="C93" s="191"/>
      <c r="D93" s="192" t="s">
        <v>70</v>
      </c>
      <c r="E93" s="204" t="s">
        <v>324</v>
      </c>
      <c r="F93" s="204" t="s">
        <v>325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SUM(P94:P102)</f>
        <v>0</v>
      </c>
      <c r="Q93" s="198"/>
      <c r="R93" s="199">
        <f>SUM(R94:R102)</f>
        <v>0</v>
      </c>
      <c r="S93" s="198"/>
      <c r="T93" s="200">
        <f>SUM(T94:T102)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134</v>
      </c>
      <c r="AT93" s="202" t="s">
        <v>70</v>
      </c>
      <c r="AU93" s="202" t="s">
        <v>78</v>
      </c>
      <c r="AY93" s="201" t="s">
        <v>113</v>
      </c>
      <c r="BK93" s="203">
        <f>SUM(BK94:BK102)</f>
        <v>0</v>
      </c>
    </row>
    <row r="94" spans="1:65" s="2" customFormat="1" ht="16.5" customHeight="1">
      <c r="A94" s="40"/>
      <c r="B94" s="41"/>
      <c r="C94" s="225" t="s">
        <v>127</v>
      </c>
      <c r="D94" s="225" t="s">
        <v>158</v>
      </c>
      <c r="E94" s="226" t="s">
        <v>326</v>
      </c>
      <c r="F94" s="227" t="s">
        <v>327</v>
      </c>
      <c r="G94" s="228" t="s">
        <v>184</v>
      </c>
      <c r="H94" s="229">
        <v>20</v>
      </c>
      <c r="I94" s="230"/>
      <c r="J94" s="231">
        <f>ROUND(I94*H94,2)</f>
        <v>0</v>
      </c>
      <c r="K94" s="227" t="s">
        <v>173</v>
      </c>
      <c r="L94" s="46"/>
      <c r="M94" s="232" t="s">
        <v>19</v>
      </c>
      <c r="N94" s="233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317</v>
      </c>
      <c r="AT94" s="218" t="s">
        <v>158</v>
      </c>
      <c r="AU94" s="218" t="s">
        <v>112</v>
      </c>
      <c r="AY94" s="19" t="s">
        <v>113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112</v>
      </c>
      <c r="BK94" s="219">
        <f>ROUND(I94*H94,2)</f>
        <v>0</v>
      </c>
      <c r="BL94" s="19" t="s">
        <v>317</v>
      </c>
      <c r="BM94" s="218" t="s">
        <v>328</v>
      </c>
    </row>
    <row r="95" spans="1:47" s="2" customFormat="1" ht="12">
      <c r="A95" s="40"/>
      <c r="B95" s="41"/>
      <c r="C95" s="42"/>
      <c r="D95" s="220" t="s">
        <v>123</v>
      </c>
      <c r="E95" s="42"/>
      <c r="F95" s="221" t="s">
        <v>327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123</v>
      </c>
      <c r="AU95" s="19" t="s">
        <v>112</v>
      </c>
    </row>
    <row r="96" spans="1:47" s="2" customFormat="1" ht="12">
      <c r="A96" s="40"/>
      <c r="B96" s="41"/>
      <c r="C96" s="42"/>
      <c r="D96" s="235" t="s">
        <v>177</v>
      </c>
      <c r="E96" s="42"/>
      <c r="F96" s="236" t="s">
        <v>329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177</v>
      </c>
      <c r="AU96" s="19" t="s">
        <v>112</v>
      </c>
    </row>
    <row r="97" spans="1:65" s="2" customFormat="1" ht="16.5" customHeight="1">
      <c r="A97" s="40"/>
      <c r="B97" s="41"/>
      <c r="C97" s="225" t="s">
        <v>121</v>
      </c>
      <c r="D97" s="225" t="s">
        <v>158</v>
      </c>
      <c r="E97" s="226" t="s">
        <v>330</v>
      </c>
      <c r="F97" s="227" t="s">
        <v>331</v>
      </c>
      <c r="G97" s="228" t="s">
        <v>119</v>
      </c>
      <c r="H97" s="229">
        <v>1</v>
      </c>
      <c r="I97" s="230"/>
      <c r="J97" s="231">
        <f>ROUND(I97*H97,2)</f>
        <v>0</v>
      </c>
      <c r="K97" s="227" t="s">
        <v>173</v>
      </c>
      <c r="L97" s="46"/>
      <c r="M97" s="232" t="s">
        <v>19</v>
      </c>
      <c r="N97" s="233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317</v>
      </c>
      <c r="AT97" s="218" t="s">
        <v>158</v>
      </c>
      <c r="AU97" s="218" t="s">
        <v>112</v>
      </c>
      <c r="AY97" s="19" t="s">
        <v>113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112</v>
      </c>
      <c r="BK97" s="219">
        <f>ROUND(I97*H97,2)</f>
        <v>0</v>
      </c>
      <c r="BL97" s="19" t="s">
        <v>317</v>
      </c>
      <c r="BM97" s="218" t="s">
        <v>332</v>
      </c>
    </row>
    <row r="98" spans="1:47" s="2" customFormat="1" ht="12">
      <c r="A98" s="40"/>
      <c r="B98" s="41"/>
      <c r="C98" s="42"/>
      <c r="D98" s="220" t="s">
        <v>123</v>
      </c>
      <c r="E98" s="42"/>
      <c r="F98" s="221" t="s">
        <v>331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123</v>
      </c>
      <c r="AU98" s="19" t="s">
        <v>112</v>
      </c>
    </row>
    <row r="99" spans="1:47" s="2" customFormat="1" ht="12">
      <c r="A99" s="40"/>
      <c r="B99" s="41"/>
      <c r="C99" s="42"/>
      <c r="D99" s="235" t="s">
        <v>177</v>
      </c>
      <c r="E99" s="42"/>
      <c r="F99" s="236" t="s">
        <v>333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177</v>
      </c>
      <c r="AU99" s="19" t="s">
        <v>112</v>
      </c>
    </row>
    <row r="100" spans="1:65" s="2" customFormat="1" ht="16.5" customHeight="1">
      <c r="A100" s="40"/>
      <c r="B100" s="41"/>
      <c r="C100" s="225" t="s">
        <v>134</v>
      </c>
      <c r="D100" s="225" t="s">
        <v>158</v>
      </c>
      <c r="E100" s="226" t="s">
        <v>334</v>
      </c>
      <c r="F100" s="227" t="s">
        <v>335</v>
      </c>
      <c r="G100" s="228" t="s">
        <v>172</v>
      </c>
      <c r="H100" s="234"/>
      <c r="I100" s="230"/>
      <c r="J100" s="231">
        <f>ROUND(I100*H100,2)</f>
        <v>0</v>
      </c>
      <c r="K100" s="227" t="s">
        <v>173</v>
      </c>
      <c r="L100" s="46"/>
      <c r="M100" s="232" t="s">
        <v>19</v>
      </c>
      <c r="N100" s="233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317</v>
      </c>
      <c r="AT100" s="218" t="s">
        <v>158</v>
      </c>
      <c r="AU100" s="218" t="s">
        <v>112</v>
      </c>
      <c r="AY100" s="19" t="s">
        <v>113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112</v>
      </c>
      <c r="BK100" s="219">
        <f>ROUND(I100*H100,2)</f>
        <v>0</v>
      </c>
      <c r="BL100" s="19" t="s">
        <v>317</v>
      </c>
      <c r="BM100" s="218" t="s">
        <v>336</v>
      </c>
    </row>
    <row r="101" spans="1:47" s="2" customFormat="1" ht="12">
      <c r="A101" s="40"/>
      <c r="B101" s="41"/>
      <c r="C101" s="42"/>
      <c r="D101" s="220" t="s">
        <v>123</v>
      </c>
      <c r="E101" s="42"/>
      <c r="F101" s="221" t="s">
        <v>335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123</v>
      </c>
      <c r="AU101" s="19" t="s">
        <v>112</v>
      </c>
    </row>
    <row r="102" spans="1:47" s="2" customFormat="1" ht="12">
      <c r="A102" s="40"/>
      <c r="B102" s="41"/>
      <c r="C102" s="42"/>
      <c r="D102" s="235" t="s">
        <v>177</v>
      </c>
      <c r="E102" s="42"/>
      <c r="F102" s="236" t="s">
        <v>337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177</v>
      </c>
      <c r="AU102" s="19" t="s">
        <v>112</v>
      </c>
    </row>
    <row r="103" spans="1:63" s="12" customFormat="1" ht="22.8" customHeight="1">
      <c r="A103" s="12"/>
      <c r="B103" s="190"/>
      <c r="C103" s="191"/>
      <c r="D103" s="192" t="s">
        <v>70</v>
      </c>
      <c r="E103" s="204" t="s">
        <v>338</v>
      </c>
      <c r="F103" s="204" t="s">
        <v>339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SUM(P104:P106)</f>
        <v>0</v>
      </c>
      <c r="Q103" s="198"/>
      <c r="R103" s="199">
        <f>SUM(R104:R106)</f>
        <v>0</v>
      </c>
      <c r="S103" s="198"/>
      <c r="T103" s="200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134</v>
      </c>
      <c r="AT103" s="202" t="s">
        <v>70</v>
      </c>
      <c r="AU103" s="202" t="s">
        <v>78</v>
      </c>
      <c r="AY103" s="201" t="s">
        <v>113</v>
      </c>
      <c r="BK103" s="203">
        <f>SUM(BK104:BK106)</f>
        <v>0</v>
      </c>
    </row>
    <row r="104" spans="1:65" s="2" customFormat="1" ht="16.5" customHeight="1">
      <c r="A104" s="40"/>
      <c r="B104" s="41"/>
      <c r="C104" s="225" t="s">
        <v>138</v>
      </c>
      <c r="D104" s="225" t="s">
        <v>158</v>
      </c>
      <c r="E104" s="226" t="s">
        <v>340</v>
      </c>
      <c r="F104" s="227" t="s">
        <v>341</v>
      </c>
      <c r="G104" s="228" t="s">
        <v>172</v>
      </c>
      <c r="H104" s="234"/>
      <c r="I104" s="230"/>
      <c r="J104" s="231">
        <f>ROUND(I104*H104,2)</f>
        <v>0</v>
      </c>
      <c r="K104" s="227" t="s">
        <v>173</v>
      </c>
      <c r="L104" s="46"/>
      <c r="M104" s="232" t="s">
        <v>19</v>
      </c>
      <c r="N104" s="233" t="s">
        <v>43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317</v>
      </c>
      <c r="AT104" s="218" t="s">
        <v>158</v>
      </c>
      <c r="AU104" s="218" t="s">
        <v>112</v>
      </c>
      <c r="AY104" s="19" t="s">
        <v>113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112</v>
      </c>
      <c r="BK104" s="219">
        <f>ROUND(I104*H104,2)</f>
        <v>0</v>
      </c>
      <c r="BL104" s="19" t="s">
        <v>317</v>
      </c>
      <c r="BM104" s="218" t="s">
        <v>342</v>
      </c>
    </row>
    <row r="105" spans="1:47" s="2" customFormat="1" ht="12">
      <c r="A105" s="40"/>
      <c r="B105" s="41"/>
      <c r="C105" s="42"/>
      <c r="D105" s="220" t="s">
        <v>123</v>
      </c>
      <c r="E105" s="42"/>
      <c r="F105" s="221" t="s">
        <v>343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123</v>
      </c>
      <c r="AU105" s="19" t="s">
        <v>112</v>
      </c>
    </row>
    <row r="106" spans="1:47" s="2" customFormat="1" ht="12">
      <c r="A106" s="40"/>
      <c r="B106" s="41"/>
      <c r="C106" s="42"/>
      <c r="D106" s="235" t="s">
        <v>177</v>
      </c>
      <c r="E106" s="42"/>
      <c r="F106" s="236" t="s">
        <v>344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177</v>
      </c>
      <c r="AU106" s="19" t="s">
        <v>112</v>
      </c>
    </row>
    <row r="107" spans="1:63" s="12" customFormat="1" ht="22.8" customHeight="1">
      <c r="A107" s="12"/>
      <c r="B107" s="190"/>
      <c r="C107" s="191"/>
      <c r="D107" s="192" t="s">
        <v>70</v>
      </c>
      <c r="E107" s="204" t="s">
        <v>345</v>
      </c>
      <c r="F107" s="204" t="s">
        <v>346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SUM(P108:P110)</f>
        <v>0</v>
      </c>
      <c r="Q107" s="198"/>
      <c r="R107" s="199">
        <f>SUM(R108:R110)</f>
        <v>0</v>
      </c>
      <c r="S107" s="198"/>
      <c r="T107" s="200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134</v>
      </c>
      <c r="AT107" s="202" t="s">
        <v>70</v>
      </c>
      <c r="AU107" s="202" t="s">
        <v>78</v>
      </c>
      <c r="AY107" s="201" t="s">
        <v>113</v>
      </c>
      <c r="BK107" s="203">
        <f>SUM(BK108:BK110)</f>
        <v>0</v>
      </c>
    </row>
    <row r="108" spans="1:65" s="2" customFormat="1" ht="16.5" customHeight="1">
      <c r="A108" s="40"/>
      <c r="B108" s="41"/>
      <c r="C108" s="225" t="s">
        <v>142</v>
      </c>
      <c r="D108" s="225" t="s">
        <v>158</v>
      </c>
      <c r="E108" s="226" t="s">
        <v>347</v>
      </c>
      <c r="F108" s="227" t="s">
        <v>348</v>
      </c>
      <c r="G108" s="228" t="s">
        <v>172</v>
      </c>
      <c r="H108" s="234"/>
      <c r="I108" s="230"/>
      <c r="J108" s="231">
        <f>ROUND(I108*H108,2)</f>
        <v>0</v>
      </c>
      <c r="K108" s="227" t="s">
        <v>173</v>
      </c>
      <c r="L108" s="46"/>
      <c r="M108" s="232" t="s">
        <v>19</v>
      </c>
      <c r="N108" s="233" t="s">
        <v>43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317</v>
      </c>
      <c r="AT108" s="218" t="s">
        <v>158</v>
      </c>
      <c r="AU108" s="218" t="s">
        <v>112</v>
      </c>
      <c r="AY108" s="19" t="s">
        <v>113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112</v>
      </c>
      <c r="BK108" s="219">
        <f>ROUND(I108*H108,2)</f>
        <v>0</v>
      </c>
      <c r="BL108" s="19" t="s">
        <v>317</v>
      </c>
      <c r="BM108" s="218" t="s">
        <v>349</v>
      </c>
    </row>
    <row r="109" spans="1:47" s="2" customFormat="1" ht="12">
      <c r="A109" s="40"/>
      <c r="B109" s="41"/>
      <c r="C109" s="42"/>
      <c r="D109" s="220" t="s">
        <v>123</v>
      </c>
      <c r="E109" s="42"/>
      <c r="F109" s="221" t="s">
        <v>350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123</v>
      </c>
      <c r="AU109" s="19" t="s">
        <v>112</v>
      </c>
    </row>
    <row r="110" spans="1:47" s="2" customFormat="1" ht="12">
      <c r="A110" s="40"/>
      <c r="B110" s="41"/>
      <c r="C110" s="42"/>
      <c r="D110" s="235" t="s">
        <v>177</v>
      </c>
      <c r="E110" s="42"/>
      <c r="F110" s="236" t="s">
        <v>351</v>
      </c>
      <c r="G110" s="42"/>
      <c r="H110" s="42"/>
      <c r="I110" s="222"/>
      <c r="J110" s="42"/>
      <c r="K110" s="42"/>
      <c r="L110" s="46"/>
      <c r="M110" s="272"/>
      <c r="N110" s="273"/>
      <c r="O110" s="274"/>
      <c r="P110" s="274"/>
      <c r="Q110" s="274"/>
      <c r="R110" s="274"/>
      <c r="S110" s="274"/>
      <c r="T110" s="2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177</v>
      </c>
      <c r="AU110" s="19" t="s">
        <v>112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3:K11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4_01/030001000"/>
    <hyperlink ref="F92" r:id="rId2" display="https://podminky.urs.cz/item/CS_URS_2024_01/034503000"/>
    <hyperlink ref="F96" r:id="rId3" display="https://podminky.urs.cz/item/CS_URS_2024_01/041403000"/>
    <hyperlink ref="F99" r:id="rId4" display="https://podminky.urs.cz/item/CS_URS_2024_01/042503000"/>
    <hyperlink ref="F102" r:id="rId5" display="https://podminky.urs.cz/item/CS_URS_2024_01/045002000.KV"/>
    <hyperlink ref="F106" r:id="rId6" display="https://podminky.urs.cz/item/CS_URS_2024_01/065002000"/>
    <hyperlink ref="F110" r:id="rId7" display="https://podminky.urs.cz/item/CS_URS_2024_01/09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352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353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354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355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356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357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358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359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360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361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362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77</v>
      </c>
      <c r="F18" s="287" t="s">
        <v>363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364</v>
      </c>
      <c r="F19" s="287" t="s">
        <v>365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366</v>
      </c>
      <c r="F20" s="287" t="s">
        <v>367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368</v>
      </c>
      <c r="F21" s="287" t="s">
        <v>369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370</v>
      </c>
      <c r="F22" s="287" t="s">
        <v>273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371</v>
      </c>
      <c r="F23" s="287" t="s">
        <v>372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373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374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375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376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377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378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379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380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381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98</v>
      </c>
      <c r="F36" s="287"/>
      <c r="G36" s="287" t="s">
        <v>382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383</v>
      </c>
      <c r="F37" s="287"/>
      <c r="G37" s="287" t="s">
        <v>384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52</v>
      </c>
      <c r="F38" s="287"/>
      <c r="G38" s="287" t="s">
        <v>385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53</v>
      </c>
      <c r="F39" s="287"/>
      <c r="G39" s="287" t="s">
        <v>386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99</v>
      </c>
      <c r="F40" s="287"/>
      <c r="G40" s="287" t="s">
        <v>387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100</v>
      </c>
      <c r="F41" s="287"/>
      <c r="G41" s="287" t="s">
        <v>388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389</v>
      </c>
      <c r="F42" s="287"/>
      <c r="G42" s="287" t="s">
        <v>390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391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392</v>
      </c>
      <c r="F44" s="287"/>
      <c r="G44" s="287" t="s">
        <v>393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102</v>
      </c>
      <c r="F45" s="287"/>
      <c r="G45" s="287" t="s">
        <v>394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395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396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397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398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399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400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401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402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403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404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405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406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407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408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409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410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411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412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413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414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415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416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417</v>
      </c>
      <c r="D76" s="305"/>
      <c r="E76" s="305"/>
      <c r="F76" s="305" t="s">
        <v>418</v>
      </c>
      <c r="G76" s="306"/>
      <c r="H76" s="305" t="s">
        <v>53</v>
      </c>
      <c r="I76" s="305" t="s">
        <v>56</v>
      </c>
      <c r="J76" s="305" t="s">
        <v>419</v>
      </c>
      <c r="K76" s="304"/>
    </row>
    <row r="77" spans="2:11" s="1" customFormat="1" ht="17.25" customHeight="1">
      <c r="B77" s="302"/>
      <c r="C77" s="307" t="s">
        <v>420</v>
      </c>
      <c r="D77" s="307"/>
      <c r="E77" s="307"/>
      <c r="F77" s="308" t="s">
        <v>421</v>
      </c>
      <c r="G77" s="309"/>
      <c r="H77" s="307"/>
      <c r="I77" s="307"/>
      <c r="J77" s="307" t="s">
        <v>422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52</v>
      </c>
      <c r="D79" s="312"/>
      <c r="E79" s="312"/>
      <c r="F79" s="313" t="s">
        <v>423</v>
      </c>
      <c r="G79" s="314"/>
      <c r="H79" s="290" t="s">
        <v>424</v>
      </c>
      <c r="I79" s="290" t="s">
        <v>425</v>
      </c>
      <c r="J79" s="290">
        <v>20</v>
      </c>
      <c r="K79" s="304"/>
    </row>
    <row r="80" spans="2:11" s="1" customFormat="1" ht="15" customHeight="1">
      <c r="B80" s="302"/>
      <c r="C80" s="290" t="s">
        <v>426</v>
      </c>
      <c r="D80" s="290"/>
      <c r="E80" s="290"/>
      <c r="F80" s="313" t="s">
        <v>423</v>
      </c>
      <c r="G80" s="314"/>
      <c r="H80" s="290" t="s">
        <v>427</v>
      </c>
      <c r="I80" s="290" t="s">
        <v>425</v>
      </c>
      <c r="J80" s="290">
        <v>120</v>
      </c>
      <c r="K80" s="304"/>
    </row>
    <row r="81" spans="2:11" s="1" customFormat="1" ht="15" customHeight="1">
      <c r="B81" s="315"/>
      <c r="C81" s="290" t="s">
        <v>428</v>
      </c>
      <c r="D81" s="290"/>
      <c r="E81" s="290"/>
      <c r="F81" s="313" t="s">
        <v>429</v>
      </c>
      <c r="G81" s="314"/>
      <c r="H81" s="290" t="s">
        <v>430</v>
      </c>
      <c r="I81" s="290" t="s">
        <v>425</v>
      </c>
      <c r="J81" s="290">
        <v>50</v>
      </c>
      <c r="K81" s="304"/>
    </row>
    <row r="82" spans="2:11" s="1" customFormat="1" ht="15" customHeight="1">
      <c r="B82" s="315"/>
      <c r="C82" s="290" t="s">
        <v>431</v>
      </c>
      <c r="D82" s="290"/>
      <c r="E82" s="290"/>
      <c r="F82" s="313" t="s">
        <v>423</v>
      </c>
      <c r="G82" s="314"/>
      <c r="H82" s="290" t="s">
        <v>432</v>
      </c>
      <c r="I82" s="290" t="s">
        <v>433</v>
      </c>
      <c r="J82" s="290"/>
      <c r="K82" s="304"/>
    </row>
    <row r="83" spans="2:11" s="1" customFormat="1" ht="15" customHeight="1">
      <c r="B83" s="315"/>
      <c r="C83" s="316" t="s">
        <v>434</v>
      </c>
      <c r="D83" s="316"/>
      <c r="E83" s="316"/>
      <c r="F83" s="317" t="s">
        <v>429</v>
      </c>
      <c r="G83" s="316"/>
      <c r="H83" s="316" t="s">
        <v>435</v>
      </c>
      <c r="I83" s="316" t="s">
        <v>425</v>
      </c>
      <c r="J83" s="316">
        <v>15</v>
      </c>
      <c r="K83" s="304"/>
    </row>
    <row r="84" spans="2:11" s="1" customFormat="1" ht="15" customHeight="1">
      <c r="B84" s="315"/>
      <c r="C84" s="316" t="s">
        <v>436</v>
      </c>
      <c r="D84" s="316"/>
      <c r="E84" s="316"/>
      <c r="F84" s="317" t="s">
        <v>429</v>
      </c>
      <c r="G84" s="316"/>
      <c r="H84" s="316" t="s">
        <v>437</v>
      </c>
      <c r="I84" s="316" t="s">
        <v>425</v>
      </c>
      <c r="J84" s="316">
        <v>15</v>
      </c>
      <c r="K84" s="304"/>
    </row>
    <row r="85" spans="2:11" s="1" customFormat="1" ht="15" customHeight="1">
      <c r="B85" s="315"/>
      <c r="C85" s="316" t="s">
        <v>438</v>
      </c>
      <c r="D85" s="316"/>
      <c r="E85" s="316"/>
      <c r="F85" s="317" t="s">
        <v>429</v>
      </c>
      <c r="G85" s="316"/>
      <c r="H85" s="316" t="s">
        <v>439</v>
      </c>
      <c r="I85" s="316" t="s">
        <v>425</v>
      </c>
      <c r="J85" s="316">
        <v>20</v>
      </c>
      <c r="K85" s="304"/>
    </row>
    <row r="86" spans="2:11" s="1" customFormat="1" ht="15" customHeight="1">
      <c r="B86" s="315"/>
      <c r="C86" s="316" t="s">
        <v>440</v>
      </c>
      <c r="D86" s="316"/>
      <c r="E86" s="316"/>
      <c r="F86" s="317" t="s">
        <v>429</v>
      </c>
      <c r="G86" s="316"/>
      <c r="H86" s="316" t="s">
        <v>441</v>
      </c>
      <c r="I86" s="316" t="s">
        <v>425</v>
      </c>
      <c r="J86" s="316">
        <v>20</v>
      </c>
      <c r="K86" s="304"/>
    </row>
    <row r="87" spans="2:11" s="1" customFormat="1" ht="15" customHeight="1">
      <c r="B87" s="315"/>
      <c r="C87" s="290" t="s">
        <v>442</v>
      </c>
      <c r="D87" s="290"/>
      <c r="E87" s="290"/>
      <c r="F87" s="313" t="s">
        <v>429</v>
      </c>
      <c r="G87" s="314"/>
      <c r="H87" s="290" t="s">
        <v>443</v>
      </c>
      <c r="I87" s="290" t="s">
        <v>425</v>
      </c>
      <c r="J87" s="290">
        <v>50</v>
      </c>
      <c r="K87" s="304"/>
    </row>
    <row r="88" spans="2:11" s="1" customFormat="1" ht="15" customHeight="1">
      <c r="B88" s="315"/>
      <c r="C88" s="290" t="s">
        <v>444</v>
      </c>
      <c r="D88" s="290"/>
      <c r="E88" s="290"/>
      <c r="F88" s="313" t="s">
        <v>429</v>
      </c>
      <c r="G88" s="314"/>
      <c r="H88" s="290" t="s">
        <v>445</v>
      </c>
      <c r="I88" s="290" t="s">
        <v>425</v>
      </c>
      <c r="J88" s="290">
        <v>20</v>
      </c>
      <c r="K88" s="304"/>
    </row>
    <row r="89" spans="2:11" s="1" customFormat="1" ht="15" customHeight="1">
      <c r="B89" s="315"/>
      <c r="C89" s="290" t="s">
        <v>446</v>
      </c>
      <c r="D89" s="290"/>
      <c r="E89" s="290"/>
      <c r="F89" s="313" t="s">
        <v>429</v>
      </c>
      <c r="G89" s="314"/>
      <c r="H89" s="290" t="s">
        <v>447</v>
      </c>
      <c r="I89" s="290" t="s">
        <v>425</v>
      </c>
      <c r="J89" s="290">
        <v>20</v>
      </c>
      <c r="K89" s="304"/>
    </row>
    <row r="90" spans="2:11" s="1" customFormat="1" ht="15" customHeight="1">
      <c r="B90" s="315"/>
      <c r="C90" s="290" t="s">
        <v>448</v>
      </c>
      <c r="D90" s="290"/>
      <c r="E90" s="290"/>
      <c r="F90" s="313" t="s">
        <v>429</v>
      </c>
      <c r="G90" s="314"/>
      <c r="H90" s="290" t="s">
        <v>449</v>
      </c>
      <c r="I90" s="290" t="s">
        <v>425</v>
      </c>
      <c r="J90" s="290">
        <v>50</v>
      </c>
      <c r="K90" s="304"/>
    </row>
    <row r="91" spans="2:11" s="1" customFormat="1" ht="15" customHeight="1">
      <c r="B91" s="315"/>
      <c r="C91" s="290" t="s">
        <v>450</v>
      </c>
      <c r="D91" s="290"/>
      <c r="E91" s="290"/>
      <c r="F91" s="313" t="s">
        <v>429</v>
      </c>
      <c r="G91" s="314"/>
      <c r="H91" s="290" t="s">
        <v>450</v>
      </c>
      <c r="I91" s="290" t="s">
        <v>425</v>
      </c>
      <c r="J91" s="290">
        <v>50</v>
      </c>
      <c r="K91" s="304"/>
    </row>
    <row r="92" spans="2:11" s="1" customFormat="1" ht="15" customHeight="1">
      <c r="B92" s="315"/>
      <c r="C92" s="290" t="s">
        <v>451</v>
      </c>
      <c r="D92" s="290"/>
      <c r="E92" s="290"/>
      <c r="F92" s="313" t="s">
        <v>429</v>
      </c>
      <c r="G92" s="314"/>
      <c r="H92" s="290" t="s">
        <v>452</v>
      </c>
      <c r="I92" s="290" t="s">
        <v>425</v>
      </c>
      <c r="J92" s="290">
        <v>255</v>
      </c>
      <c r="K92" s="304"/>
    </row>
    <row r="93" spans="2:11" s="1" customFormat="1" ht="15" customHeight="1">
      <c r="B93" s="315"/>
      <c r="C93" s="290" t="s">
        <v>453</v>
      </c>
      <c r="D93" s="290"/>
      <c r="E93" s="290"/>
      <c r="F93" s="313" t="s">
        <v>423</v>
      </c>
      <c r="G93" s="314"/>
      <c r="H93" s="290" t="s">
        <v>454</v>
      </c>
      <c r="I93" s="290" t="s">
        <v>455</v>
      </c>
      <c r="J93" s="290"/>
      <c r="K93" s="304"/>
    </row>
    <row r="94" spans="2:11" s="1" customFormat="1" ht="15" customHeight="1">
      <c r="B94" s="315"/>
      <c r="C94" s="290" t="s">
        <v>456</v>
      </c>
      <c r="D94" s="290"/>
      <c r="E94" s="290"/>
      <c r="F94" s="313" t="s">
        <v>423</v>
      </c>
      <c r="G94" s="314"/>
      <c r="H94" s="290" t="s">
        <v>457</v>
      </c>
      <c r="I94" s="290" t="s">
        <v>458</v>
      </c>
      <c r="J94" s="290"/>
      <c r="K94" s="304"/>
    </row>
    <row r="95" spans="2:11" s="1" customFormat="1" ht="15" customHeight="1">
      <c r="B95" s="315"/>
      <c r="C95" s="290" t="s">
        <v>459</v>
      </c>
      <c r="D95" s="290"/>
      <c r="E95" s="290"/>
      <c r="F95" s="313" t="s">
        <v>423</v>
      </c>
      <c r="G95" s="314"/>
      <c r="H95" s="290" t="s">
        <v>459</v>
      </c>
      <c r="I95" s="290" t="s">
        <v>458</v>
      </c>
      <c r="J95" s="290"/>
      <c r="K95" s="304"/>
    </row>
    <row r="96" spans="2:11" s="1" customFormat="1" ht="15" customHeight="1">
      <c r="B96" s="315"/>
      <c r="C96" s="290" t="s">
        <v>37</v>
      </c>
      <c r="D96" s="290"/>
      <c r="E96" s="290"/>
      <c r="F96" s="313" t="s">
        <v>423</v>
      </c>
      <c r="G96" s="314"/>
      <c r="H96" s="290" t="s">
        <v>460</v>
      </c>
      <c r="I96" s="290" t="s">
        <v>458</v>
      </c>
      <c r="J96" s="290"/>
      <c r="K96" s="304"/>
    </row>
    <row r="97" spans="2:11" s="1" customFormat="1" ht="15" customHeight="1">
      <c r="B97" s="315"/>
      <c r="C97" s="290" t="s">
        <v>47</v>
      </c>
      <c r="D97" s="290"/>
      <c r="E97" s="290"/>
      <c r="F97" s="313" t="s">
        <v>423</v>
      </c>
      <c r="G97" s="314"/>
      <c r="H97" s="290" t="s">
        <v>461</v>
      </c>
      <c r="I97" s="290" t="s">
        <v>458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462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417</v>
      </c>
      <c r="D103" s="305"/>
      <c r="E103" s="305"/>
      <c r="F103" s="305" t="s">
        <v>418</v>
      </c>
      <c r="G103" s="306"/>
      <c r="H103" s="305" t="s">
        <v>53</v>
      </c>
      <c r="I103" s="305" t="s">
        <v>56</v>
      </c>
      <c r="J103" s="305" t="s">
        <v>419</v>
      </c>
      <c r="K103" s="304"/>
    </row>
    <row r="104" spans="2:11" s="1" customFormat="1" ht="17.25" customHeight="1">
      <c r="B104" s="302"/>
      <c r="C104" s="307" t="s">
        <v>420</v>
      </c>
      <c r="D104" s="307"/>
      <c r="E104" s="307"/>
      <c r="F104" s="308" t="s">
        <v>421</v>
      </c>
      <c r="G104" s="309"/>
      <c r="H104" s="307"/>
      <c r="I104" s="307"/>
      <c r="J104" s="307" t="s">
        <v>422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52</v>
      </c>
      <c r="D106" s="312"/>
      <c r="E106" s="312"/>
      <c r="F106" s="313" t="s">
        <v>423</v>
      </c>
      <c r="G106" s="290"/>
      <c r="H106" s="290" t="s">
        <v>463</v>
      </c>
      <c r="I106" s="290" t="s">
        <v>425</v>
      </c>
      <c r="J106" s="290">
        <v>20</v>
      </c>
      <c r="K106" s="304"/>
    </row>
    <row r="107" spans="2:11" s="1" customFormat="1" ht="15" customHeight="1">
      <c r="B107" s="302"/>
      <c r="C107" s="290" t="s">
        <v>426</v>
      </c>
      <c r="D107" s="290"/>
      <c r="E107" s="290"/>
      <c r="F107" s="313" t="s">
        <v>423</v>
      </c>
      <c r="G107" s="290"/>
      <c r="H107" s="290" t="s">
        <v>463</v>
      </c>
      <c r="I107" s="290" t="s">
        <v>425</v>
      </c>
      <c r="J107" s="290">
        <v>120</v>
      </c>
      <c r="K107" s="304"/>
    </row>
    <row r="108" spans="2:11" s="1" customFormat="1" ht="15" customHeight="1">
      <c r="B108" s="315"/>
      <c r="C108" s="290" t="s">
        <v>428</v>
      </c>
      <c r="D108" s="290"/>
      <c r="E108" s="290"/>
      <c r="F108" s="313" t="s">
        <v>429</v>
      </c>
      <c r="G108" s="290"/>
      <c r="H108" s="290" t="s">
        <v>463</v>
      </c>
      <c r="I108" s="290" t="s">
        <v>425</v>
      </c>
      <c r="J108" s="290">
        <v>50</v>
      </c>
      <c r="K108" s="304"/>
    </row>
    <row r="109" spans="2:11" s="1" customFormat="1" ht="15" customHeight="1">
      <c r="B109" s="315"/>
      <c r="C109" s="290" t="s">
        <v>431</v>
      </c>
      <c r="D109" s="290"/>
      <c r="E109" s="290"/>
      <c r="F109" s="313" t="s">
        <v>423</v>
      </c>
      <c r="G109" s="290"/>
      <c r="H109" s="290" t="s">
        <v>463</v>
      </c>
      <c r="I109" s="290" t="s">
        <v>433</v>
      </c>
      <c r="J109" s="290"/>
      <c r="K109" s="304"/>
    </row>
    <row r="110" spans="2:11" s="1" customFormat="1" ht="15" customHeight="1">
      <c r="B110" s="315"/>
      <c r="C110" s="290" t="s">
        <v>442</v>
      </c>
      <c r="D110" s="290"/>
      <c r="E110" s="290"/>
      <c r="F110" s="313" t="s">
        <v>429</v>
      </c>
      <c r="G110" s="290"/>
      <c r="H110" s="290" t="s">
        <v>463</v>
      </c>
      <c r="I110" s="290" t="s">
        <v>425</v>
      </c>
      <c r="J110" s="290">
        <v>50</v>
      </c>
      <c r="K110" s="304"/>
    </row>
    <row r="111" spans="2:11" s="1" customFormat="1" ht="15" customHeight="1">
      <c r="B111" s="315"/>
      <c r="C111" s="290" t="s">
        <v>450</v>
      </c>
      <c r="D111" s="290"/>
      <c r="E111" s="290"/>
      <c r="F111" s="313" t="s">
        <v>429</v>
      </c>
      <c r="G111" s="290"/>
      <c r="H111" s="290" t="s">
        <v>463</v>
      </c>
      <c r="I111" s="290" t="s">
        <v>425</v>
      </c>
      <c r="J111" s="290">
        <v>50</v>
      </c>
      <c r="K111" s="304"/>
    </row>
    <row r="112" spans="2:11" s="1" customFormat="1" ht="15" customHeight="1">
      <c r="B112" s="315"/>
      <c r="C112" s="290" t="s">
        <v>448</v>
      </c>
      <c r="D112" s="290"/>
      <c r="E112" s="290"/>
      <c r="F112" s="313" t="s">
        <v>429</v>
      </c>
      <c r="G112" s="290"/>
      <c r="H112" s="290" t="s">
        <v>463</v>
      </c>
      <c r="I112" s="290" t="s">
        <v>425</v>
      </c>
      <c r="J112" s="290">
        <v>50</v>
      </c>
      <c r="K112" s="304"/>
    </row>
    <row r="113" spans="2:11" s="1" customFormat="1" ht="15" customHeight="1">
      <c r="B113" s="315"/>
      <c r="C113" s="290" t="s">
        <v>52</v>
      </c>
      <c r="D113" s="290"/>
      <c r="E113" s="290"/>
      <c r="F113" s="313" t="s">
        <v>423</v>
      </c>
      <c r="G113" s="290"/>
      <c r="H113" s="290" t="s">
        <v>464</v>
      </c>
      <c r="I113" s="290" t="s">
        <v>425</v>
      </c>
      <c r="J113" s="290">
        <v>20</v>
      </c>
      <c r="K113" s="304"/>
    </row>
    <row r="114" spans="2:11" s="1" customFormat="1" ht="15" customHeight="1">
      <c r="B114" s="315"/>
      <c r="C114" s="290" t="s">
        <v>465</v>
      </c>
      <c r="D114" s="290"/>
      <c r="E114" s="290"/>
      <c r="F114" s="313" t="s">
        <v>423</v>
      </c>
      <c r="G114" s="290"/>
      <c r="H114" s="290" t="s">
        <v>466</v>
      </c>
      <c r="I114" s="290" t="s">
        <v>425</v>
      </c>
      <c r="J114" s="290">
        <v>120</v>
      </c>
      <c r="K114" s="304"/>
    </row>
    <row r="115" spans="2:11" s="1" customFormat="1" ht="15" customHeight="1">
      <c r="B115" s="315"/>
      <c r="C115" s="290" t="s">
        <v>37</v>
      </c>
      <c r="D115" s="290"/>
      <c r="E115" s="290"/>
      <c r="F115" s="313" t="s">
        <v>423</v>
      </c>
      <c r="G115" s="290"/>
      <c r="H115" s="290" t="s">
        <v>467</v>
      </c>
      <c r="I115" s="290" t="s">
        <v>458</v>
      </c>
      <c r="J115" s="290"/>
      <c r="K115" s="304"/>
    </row>
    <row r="116" spans="2:11" s="1" customFormat="1" ht="15" customHeight="1">
      <c r="B116" s="315"/>
      <c r="C116" s="290" t="s">
        <v>47</v>
      </c>
      <c r="D116" s="290"/>
      <c r="E116" s="290"/>
      <c r="F116" s="313" t="s">
        <v>423</v>
      </c>
      <c r="G116" s="290"/>
      <c r="H116" s="290" t="s">
        <v>468</v>
      </c>
      <c r="I116" s="290" t="s">
        <v>458</v>
      </c>
      <c r="J116" s="290"/>
      <c r="K116" s="304"/>
    </row>
    <row r="117" spans="2:11" s="1" customFormat="1" ht="15" customHeight="1">
      <c r="B117" s="315"/>
      <c r="C117" s="290" t="s">
        <v>56</v>
      </c>
      <c r="D117" s="290"/>
      <c r="E117" s="290"/>
      <c r="F117" s="313" t="s">
        <v>423</v>
      </c>
      <c r="G117" s="290"/>
      <c r="H117" s="290" t="s">
        <v>469</v>
      </c>
      <c r="I117" s="290" t="s">
        <v>470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471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417</v>
      </c>
      <c r="D123" s="305"/>
      <c r="E123" s="305"/>
      <c r="F123" s="305" t="s">
        <v>418</v>
      </c>
      <c r="G123" s="306"/>
      <c r="H123" s="305" t="s">
        <v>53</v>
      </c>
      <c r="I123" s="305" t="s">
        <v>56</v>
      </c>
      <c r="J123" s="305" t="s">
        <v>419</v>
      </c>
      <c r="K123" s="334"/>
    </row>
    <row r="124" spans="2:11" s="1" customFormat="1" ht="17.25" customHeight="1">
      <c r="B124" s="333"/>
      <c r="C124" s="307" t="s">
        <v>420</v>
      </c>
      <c r="D124" s="307"/>
      <c r="E124" s="307"/>
      <c r="F124" s="308" t="s">
        <v>421</v>
      </c>
      <c r="G124" s="309"/>
      <c r="H124" s="307"/>
      <c r="I124" s="307"/>
      <c r="J124" s="307" t="s">
        <v>422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426</v>
      </c>
      <c r="D126" s="312"/>
      <c r="E126" s="312"/>
      <c r="F126" s="313" t="s">
        <v>423</v>
      </c>
      <c r="G126" s="290"/>
      <c r="H126" s="290" t="s">
        <v>463</v>
      </c>
      <c r="I126" s="290" t="s">
        <v>425</v>
      </c>
      <c r="J126" s="290">
        <v>120</v>
      </c>
      <c r="K126" s="338"/>
    </row>
    <row r="127" spans="2:11" s="1" customFormat="1" ht="15" customHeight="1">
      <c r="B127" s="335"/>
      <c r="C127" s="290" t="s">
        <v>472</v>
      </c>
      <c r="D127" s="290"/>
      <c r="E127" s="290"/>
      <c r="F127" s="313" t="s">
        <v>423</v>
      </c>
      <c r="G127" s="290"/>
      <c r="H127" s="290" t="s">
        <v>473</v>
      </c>
      <c r="I127" s="290" t="s">
        <v>425</v>
      </c>
      <c r="J127" s="290" t="s">
        <v>474</v>
      </c>
      <c r="K127" s="338"/>
    </row>
    <row r="128" spans="2:11" s="1" customFormat="1" ht="15" customHeight="1">
      <c r="B128" s="335"/>
      <c r="C128" s="290" t="s">
        <v>371</v>
      </c>
      <c r="D128" s="290"/>
      <c r="E128" s="290"/>
      <c r="F128" s="313" t="s">
        <v>423</v>
      </c>
      <c r="G128" s="290"/>
      <c r="H128" s="290" t="s">
        <v>475</v>
      </c>
      <c r="I128" s="290" t="s">
        <v>425</v>
      </c>
      <c r="J128" s="290" t="s">
        <v>474</v>
      </c>
      <c r="K128" s="338"/>
    </row>
    <row r="129" spans="2:11" s="1" customFormat="1" ht="15" customHeight="1">
      <c r="B129" s="335"/>
      <c r="C129" s="290" t="s">
        <v>434</v>
      </c>
      <c r="D129" s="290"/>
      <c r="E129" s="290"/>
      <c r="F129" s="313" t="s">
        <v>429</v>
      </c>
      <c r="G129" s="290"/>
      <c r="H129" s="290" t="s">
        <v>435</v>
      </c>
      <c r="I129" s="290" t="s">
        <v>425</v>
      </c>
      <c r="J129" s="290">
        <v>15</v>
      </c>
      <c r="K129" s="338"/>
    </row>
    <row r="130" spans="2:11" s="1" customFormat="1" ht="15" customHeight="1">
      <c r="B130" s="335"/>
      <c r="C130" s="316" t="s">
        <v>436</v>
      </c>
      <c r="D130" s="316"/>
      <c r="E130" s="316"/>
      <c r="F130" s="317" t="s">
        <v>429</v>
      </c>
      <c r="G130" s="316"/>
      <c r="H130" s="316" t="s">
        <v>437</v>
      </c>
      <c r="I130" s="316" t="s">
        <v>425</v>
      </c>
      <c r="J130" s="316">
        <v>15</v>
      </c>
      <c r="K130" s="338"/>
    </row>
    <row r="131" spans="2:11" s="1" customFormat="1" ht="15" customHeight="1">
      <c r="B131" s="335"/>
      <c r="C131" s="316" t="s">
        <v>438</v>
      </c>
      <c r="D131" s="316"/>
      <c r="E131" s="316"/>
      <c r="F131" s="317" t="s">
        <v>429</v>
      </c>
      <c r="G131" s="316"/>
      <c r="H131" s="316" t="s">
        <v>439</v>
      </c>
      <c r="I131" s="316" t="s">
        <v>425</v>
      </c>
      <c r="J131" s="316">
        <v>20</v>
      </c>
      <c r="K131" s="338"/>
    </row>
    <row r="132" spans="2:11" s="1" customFormat="1" ht="15" customHeight="1">
      <c r="B132" s="335"/>
      <c r="C132" s="316" t="s">
        <v>440</v>
      </c>
      <c r="D132" s="316"/>
      <c r="E132" s="316"/>
      <c r="F132" s="317" t="s">
        <v>429</v>
      </c>
      <c r="G132" s="316"/>
      <c r="H132" s="316" t="s">
        <v>441</v>
      </c>
      <c r="I132" s="316" t="s">
        <v>425</v>
      </c>
      <c r="J132" s="316">
        <v>20</v>
      </c>
      <c r="K132" s="338"/>
    </row>
    <row r="133" spans="2:11" s="1" customFormat="1" ht="15" customHeight="1">
      <c r="B133" s="335"/>
      <c r="C133" s="290" t="s">
        <v>428</v>
      </c>
      <c r="D133" s="290"/>
      <c r="E133" s="290"/>
      <c r="F133" s="313" t="s">
        <v>429</v>
      </c>
      <c r="G133" s="290"/>
      <c r="H133" s="290" t="s">
        <v>463</v>
      </c>
      <c r="I133" s="290" t="s">
        <v>425</v>
      </c>
      <c r="J133" s="290">
        <v>50</v>
      </c>
      <c r="K133" s="338"/>
    </row>
    <row r="134" spans="2:11" s="1" customFormat="1" ht="15" customHeight="1">
      <c r="B134" s="335"/>
      <c r="C134" s="290" t="s">
        <v>442</v>
      </c>
      <c r="D134" s="290"/>
      <c r="E134" s="290"/>
      <c r="F134" s="313" t="s">
        <v>429</v>
      </c>
      <c r="G134" s="290"/>
      <c r="H134" s="290" t="s">
        <v>463</v>
      </c>
      <c r="I134" s="290" t="s">
        <v>425</v>
      </c>
      <c r="J134" s="290">
        <v>50</v>
      </c>
      <c r="K134" s="338"/>
    </row>
    <row r="135" spans="2:11" s="1" customFormat="1" ht="15" customHeight="1">
      <c r="B135" s="335"/>
      <c r="C135" s="290" t="s">
        <v>448</v>
      </c>
      <c r="D135" s="290"/>
      <c r="E135" s="290"/>
      <c r="F135" s="313" t="s">
        <v>429</v>
      </c>
      <c r="G135" s="290"/>
      <c r="H135" s="290" t="s">
        <v>463</v>
      </c>
      <c r="I135" s="290" t="s">
        <v>425</v>
      </c>
      <c r="J135" s="290">
        <v>50</v>
      </c>
      <c r="K135" s="338"/>
    </row>
    <row r="136" spans="2:11" s="1" customFormat="1" ht="15" customHeight="1">
      <c r="B136" s="335"/>
      <c r="C136" s="290" t="s">
        <v>450</v>
      </c>
      <c r="D136" s="290"/>
      <c r="E136" s="290"/>
      <c r="F136" s="313" t="s">
        <v>429</v>
      </c>
      <c r="G136" s="290"/>
      <c r="H136" s="290" t="s">
        <v>463</v>
      </c>
      <c r="I136" s="290" t="s">
        <v>425</v>
      </c>
      <c r="J136" s="290">
        <v>50</v>
      </c>
      <c r="K136" s="338"/>
    </row>
    <row r="137" spans="2:11" s="1" customFormat="1" ht="15" customHeight="1">
      <c r="B137" s="335"/>
      <c r="C137" s="290" t="s">
        <v>451</v>
      </c>
      <c r="D137" s="290"/>
      <c r="E137" s="290"/>
      <c r="F137" s="313" t="s">
        <v>429</v>
      </c>
      <c r="G137" s="290"/>
      <c r="H137" s="290" t="s">
        <v>476</v>
      </c>
      <c r="I137" s="290" t="s">
        <v>425</v>
      </c>
      <c r="J137" s="290">
        <v>255</v>
      </c>
      <c r="K137" s="338"/>
    </row>
    <row r="138" spans="2:11" s="1" customFormat="1" ht="15" customHeight="1">
      <c r="B138" s="335"/>
      <c r="C138" s="290" t="s">
        <v>453</v>
      </c>
      <c r="D138" s="290"/>
      <c r="E138" s="290"/>
      <c r="F138" s="313" t="s">
        <v>423</v>
      </c>
      <c r="G138" s="290"/>
      <c r="H138" s="290" t="s">
        <v>477</v>
      </c>
      <c r="I138" s="290" t="s">
        <v>455</v>
      </c>
      <c r="J138" s="290"/>
      <c r="K138" s="338"/>
    </row>
    <row r="139" spans="2:11" s="1" customFormat="1" ht="15" customHeight="1">
      <c r="B139" s="335"/>
      <c r="C139" s="290" t="s">
        <v>456</v>
      </c>
      <c r="D139" s="290"/>
      <c r="E139" s="290"/>
      <c r="F139" s="313" t="s">
        <v>423</v>
      </c>
      <c r="G139" s="290"/>
      <c r="H139" s="290" t="s">
        <v>478</v>
      </c>
      <c r="I139" s="290" t="s">
        <v>458</v>
      </c>
      <c r="J139" s="290"/>
      <c r="K139" s="338"/>
    </row>
    <row r="140" spans="2:11" s="1" customFormat="1" ht="15" customHeight="1">
      <c r="B140" s="335"/>
      <c r="C140" s="290" t="s">
        <v>459</v>
      </c>
      <c r="D140" s="290"/>
      <c r="E140" s="290"/>
      <c r="F140" s="313" t="s">
        <v>423</v>
      </c>
      <c r="G140" s="290"/>
      <c r="H140" s="290" t="s">
        <v>459</v>
      </c>
      <c r="I140" s="290" t="s">
        <v>458</v>
      </c>
      <c r="J140" s="290"/>
      <c r="K140" s="338"/>
    </row>
    <row r="141" spans="2:11" s="1" customFormat="1" ht="15" customHeight="1">
      <c r="B141" s="335"/>
      <c r="C141" s="290" t="s">
        <v>37</v>
      </c>
      <c r="D141" s="290"/>
      <c r="E141" s="290"/>
      <c r="F141" s="313" t="s">
        <v>423</v>
      </c>
      <c r="G141" s="290"/>
      <c r="H141" s="290" t="s">
        <v>479</v>
      </c>
      <c r="I141" s="290" t="s">
        <v>458</v>
      </c>
      <c r="J141" s="290"/>
      <c r="K141" s="338"/>
    </row>
    <row r="142" spans="2:11" s="1" customFormat="1" ht="15" customHeight="1">
      <c r="B142" s="335"/>
      <c r="C142" s="290" t="s">
        <v>480</v>
      </c>
      <c r="D142" s="290"/>
      <c r="E142" s="290"/>
      <c r="F142" s="313" t="s">
        <v>423</v>
      </c>
      <c r="G142" s="290"/>
      <c r="H142" s="290" t="s">
        <v>481</v>
      </c>
      <c r="I142" s="290" t="s">
        <v>458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482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417</v>
      </c>
      <c r="D148" s="305"/>
      <c r="E148" s="305"/>
      <c r="F148" s="305" t="s">
        <v>418</v>
      </c>
      <c r="G148" s="306"/>
      <c r="H148" s="305" t="s">
        <v>53</v>
      </c>
      <c r="I148" s="305" t="s">
        <v>56</v>
      </c>
      <c r="J148" s="305" t="s">
        <v>419</v>
      </c>
      <c r="K148" s="304"/>
    </row>
    <row r="149" spans="2:11" s="1" customFormat="1" ht="17.25" customHeight="1">
      <c r="B149" s="302"/>
      <c r="C149" s="307" t="s">
        <v>420</v>
      </c>
      <c r="D149" s="307"/>
      <c r="E149" s="307"/>
      <c r="F149" s="308" t="s">
        <v>421</v>
      </c>
      <c r="G149" s="309"/>
      <c r="H149" s="307"/>
      <c r="I149" s="307"/>
      <c r="J149" s="307" t="s">
        <v>422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426</v>
      </c>
      <c r="D151" s="290"/>
      <c r="E151" s="290"/>
      <c r="F151" s="343" t="s">
        <v>423</v>
      </c>
      <c r="G151" s="290"/>
      <c r="H151" s="342" t="s">
        <v>463</v>
      </c>
      <c r="I151" s="342" t="s">
        <v>425</v>
      </c>
      <c r="J151" s="342">
        <v>120</v>
      </c>
      <c r="K151" s="338"/>
    </row>
    <row r="152" spans="2:11" s="1" customFormat="1" ht="15" customHeight="1">
      <c r="B152" s="315"/>
      <c r="C152" s="342" t="s">
        <v>472</v>
      </c>
      <c r="D152" s="290"/>
      <c r="E152" s="290"/>
      <c r="F152" s="343" t="s">
        <v>423</v>
      </c>
      <c r="G152" s="290"/>
      <c r="H152" s="342" t="s">
        <v>483</v>
      </c>
      <c r="I152" s="342" t="s">
        <v>425</v>
      </c>
      <c r="J152" s="342" t="s">
        <v>474</v>
      </c>
      <c r="K152" s="338"/>
    </row>
    <row r="153" spans="2:11" s="1" customFormat="1" ht="15" customHeight="1">
      <c r="B153" s="315"/>
      <c r="C153" s="342" t="s">
        <v>371</v>
      </c>
      <c r="D153" s="290"/>
      <c r="E153" s="290"/>
      <c r="F153" s="343" t="s">
        <v>423</v>
      </c>
      <c r="G153" s="290"/>
      <c r="H153" s="342" t="s">
        <v>484</v>
      </c>
      <c r="I153" s="342" t="s">
        <v>425</v>
      </c>
      <c r="J153" s="342" t="s">
        <v>474</v>
      </c>
      <c r="K153" s="338"/>
    </row>
    <row r="154" spans="2:11" s="1" customFormat="1" ht="15" customHeight="1">
      <c r="B154" s="315"/>
      <c r="C154" s="342" t="s">
        <v>428</v>
      </c>
      <c r="D154" s="290"/>
      <c r="E154" s="290"/>
      <c r="F154" s="343" t="s">
        <v>429</v>
      </c>
      <c r="G154" s="290"/>
      <c r="H154" s="342" t="s">
        <v>463</v>
      </c>
      <c r="I154" s="342" t="s">
        <v>425</v>
      </c>
      <c r="J154" s="342">
        <v>50</v>
      </c>
      <c r="K154" s="338"/>
    </row>
    <row r="155" spans="2:11" s="1" customFormat="1" ht="15" customHeight="1">
      <c r="B155" s="315"/>
      <c r="C155" s="342" t="s">
        <v>431</v>
      </c>
      <c r="D155" s="290"/>
      <c r="E155" s="290"/>
      <c r="F155" s="343" t="s">
        <v>423</v>
      </c>
      <c r="G155" s="290"/>
      <c r="H155" s="342" t="s">
        <v>463</v>
      </c>
      <c r="I155" s="342" t="s">
        <v>433</v>
      </c>
      <c r="J155" s="342"/>
      <c r="K155" s="338"/>
    </row>
    <row r="156" spans="2:11" s="1" customFormat="1" ht="15" customHeight="1">
      <c r="B156" s="315"/>
      <c r="C156" s="342" t="s">
        <v>442</v>
      </c>
      <c r="D156" s="290"/>
      <c r="E156" s="290"/>
      <c r="F156" s="343" t="s">
        <v>429</v>
      </c>
      <c r="G156" s="290"/>
      <c r="H156" s="342" t="s">
        <v>463</v>
      </c>
      <c r="I156" s="342" t="s">
        <v>425</v>
      </c>
      <c r="J156" s="342">
        <v>50</v>
      </c>
      <c r="K156" s="338"/>
    </row>
    <row r="157" spans="2:11" s="1" customFormat="1" ht="15" customHeight="1">
      <c r="B157" s="315"/>
      <c r="C157" s="342" t="s">
        <v>450</v>
      </c>
      <c r="D157" s="290"/>
      <c r="E157" s="290"/>
      <c r="F157" s="343" t="s">
        <v>429</v>
      </c>
      <c r="G157" s="290"/>
      <c r="H157" s="342" t="s">
        <v>463</v>
      </c>
      <c r="I157" s="342" t="s">
        <v>425</v>
      </c>
      <c r="J157" s="342">
        <v>50</v>
      </c>
      <c r="K157" s="338"/>
    </row>
    <row r="158" spans="2:11" s="1" customFormat="1" ht="15" customHeight="1">
      <c r="B158" s="315"/>
      <c r="C158" s="342" t="s">
        <v>448</v>
      </c>
      <c r="D158" s="290"/>
      <c r="E158" s="290"/>
      <c r="F158" s="343" t="s">
        <v>429</v>
      </c>
      <c r="G158" s="290"/>
      <c r="H158" s="342" t="s">
        <v>463</v>
      </c>
      <c r="I158" s="342" t="s">
        <v>425</v>
      </c>
      <c r="J158" s="342">
        <v>50</v>
      </c>
      <c r="K158" s="338"/>
    </row>
    <row r="159" spans="2:11" s="1" customFormat="1" ht="15" customHeight="1">
      <c r="B159" s="315"/>
      <c r="C159" s="342" t="s">
        <v>91</v>
      </c>
      <c r="D159" s="290"/>
      <c r="E159" s="290"/>
      <c r="F159" s="343" t="s">
        <v>423</v>
      </c>
      <c r="G159" s="290"/>
      <c r="H159" s="342" t="s">
        <v>485</v>
      </c>
      <c r="I159" s="342" t="s">
        <v>425</v>
      </c>
      <c r="J159" s="342" t="s">
        <v>486</v>
      </c>
      <c r="K159" s="338"/>
    </row>
    <row r="160" spans="2:11" s="1" customFormat="1" ht="15" customHeight="1">
      <c r="B160" s="315"/>
      <c r="C160" s="342" t="s">
        <v>487</v>
      </c>
      <c r="D160" s="290"/>
      <c r="E160" s="290"/>
      <c r="F160" s="343" t="s">
        <v>423</v>
      </c>
      <c r="G160" s="290"/>
      <c r="H160" s="342" t="s">
        <v>488</v>
      </c>
      <c r="I160" s="342" t="s">
        <v>458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489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417</v>
      </c>
      <c r="D166" s="305"/>
      <c r="E166" s="305"/>
      <c r="F166" s="305" t="s">
        <v>418</v>
      </c>
      <c r="G166" s="347"/>
      <c r="H166" s="348" t="s">
        <v>53</v>
      </c>
      <c r="I166" s="348" t="s">
        <v>56</v>
      </c>
      <c r="J166" s="305" t="s">
        <v>419</v>
      </c>
      <c r="K166" s="282"/>
    </row>
    <row r="167" spans="2:11" s="1" customFormat="1" ht="17.25" customHeight="1">
      <c r="B167" s="283"/>
      <c r="C167" s="307" t="s">
        <v>420</v>
      </c>
      <c r="D167" s="307"/>
      <c r="E167" s="307"/>
      <c r="F167" s="308" t="s">
        <v>421</v>
      </c>
      <c r="G167" s="349"/>
      <c r="H167" s="350"/>
      <c r="I167" s="350"/>
      <c r="J167" s="307" t="s">
        <v>422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426</v>
      </c>
      <c r="D169" s="290"/>
      <c r="E169" s="290"/>
      <c r="F169" s="313" t="s">
        <v>423</v>
      </c>
      <c r="G169" s="290"/>
      <c r="H169" s="290" t="s">
        <v>463</v>
      </c>
      <c r="I169" s="290" t="s">
        <v>425</v>
      </c>
      <c r="J169" s="290">
        <v>120</v>
      </c>
      <c r="K169" s="338"/>
    </row>
    <row r="170" spans="2:11" s="1" customFormat="1" ht="15" customHeight="1">
      <c r="B170" s="315"/>
      <c r="C170" s="290" t="s">
        <v>472</v>
      </c>
      <c r="D170" s="290"/>
      <c r="E170" s="290"/>
      <c r="F170" s="313" t="s">
        <v>423</v>
      </c>
      <c r="G170" s="290"/>
      <c r="H170" s="290" t="s">
        <v>473</v>
      </c>
      <c r="I170" s="290" t="s">
        <v>425</v>
      </c>
      <c r="J170" s="290" t="s">
        <v>474</v>
      </c>
      <c r="K170" s="338"/>
    </row>
    <row r="171" spans="2:11" s="1" customFormat="1" ht="15" customHeight="1">
      <c r="B171" s="315"/>
      <c r="C171" s="290" t="s">
        <v>371</v>
      </c>
      <c r="D171" s="290"/>
      <c r="E171" s="290"/>
      <c r="F171" s="313" t="s">
        <v>423</v>
      </c>
      <c r="G171" s="290"/>
      <c r="H171" s="290" t="s">
        <v>490</v>
      </c>
      <c r="I171" s="290" t="s">
        <v>425</v>
      </c>
      <c r="J171" s="290" t="s">
        <v>474</v>
      </c>
      <c r="K171" s="338"/>
    </row>
    <row r="172" spans="2:11" s="1" customFormat="1" ht="15" customHeight="1">
      <c r="B172" s="315"/>
      <c r="C172" s="290" t="s">
        <v>428</v>
      </c>
      <c r="D172" s="290"/>
      <c r="E172" s="290"/>
      <c r="F172" s="313" t="s">
        <v>429</v>
      </c>
      <c r="G172" s="290"/>
      <c r="H172" s="290" t="s">
        <v>490</v>
      </c>
      <c r="I172" s="290" t="s">
        <v>425</v>
      </c>
      <c r="J172" s="290">
        <v>50</v>
      </c>
      <c r="K172" s="338"/>
    </row>
    <row r="173" spans="2:11" s="1" customFormat="1" ht="15" customHeight="1">
      <c r="B173" s="315"/>
      <c r="C173" s="290" t="s">
        <v>431</v>
      </c>
      <c r="D173" s="290"/>
      <c r="E173" s="290"/>
      <c r="F173" s="313" t="s">
        <v>423</v>
      </c>
      <c r="G173" s="290"/>
      <c r="H173" s="290" t="s">
        <v>490</v>
      </c>
      <c r="I173" s="290" t="s">
        <v>433</v>
      </c>
      <c r="J173" s="290"/>
      <c r="K173" s="338"/>
    </row>
    <row r="174" spans="2:11" s="1" customFormat="1" ht="15" customHeight="1">
      <c r="B174" s="315"/>
      <c r="C174" s="290" t="s">
        <v>442</v>
      </c>
      <c r="D174" s="290"/>
      <c r="E174" s="290"/>
      <c r="F174" s="313" t="s">
        <v>429</v>
      </c>
      <c r="G174" s="290"/>
      <c r="H174" s="290" t="s">
        <v>490</v>
      </c>
      <c r="I174" s="290" t="s">
        <v>425</v>
      </c>
      <c r="J174" s="290">
        <v>50</v>
      </c>
      <c r="K174" s="338"/>
    </row>
    <row r="175" spans="2:11" s="1" customFormat="1" ht="15" customHeight="1">
      <c r="B175" s="315"/>
      <c r="C175" s="290" t="s">
        <v>450</v>
      </c>
      <c r="D175" s="290"/>
      <c r="E175" s="290"/>
      <c r="F175" s="313" t="s">
        <v>429</v>
      </c>
      <c r="G175" s="290"/>
      <c r="H175" s="290" t="s">
        <v>490</v>
      </c>
      <c r="I175" s="290" t="s">
        <v>425</v>
      </c>
      <c r="J175" s="290">
        <v>50</v>
      </c>
      <c r="K175" s="338"/>
    </row>
    <row r="176" spans="2:11" s="1" customFormat="1" ht="15" customHeight="1">
      <c r="B176" s="315"/>
      <c r="C176" s="290" t="s">
        <v>448</v>
      </c>
      <c r="D176" s="290"/>
      <c r="E176" s="290"/>
      <c r="F176" s="313" t="s">
        <v>429</v>
      </c>
      <c r="G176" s="290"/>
      <c r="H176" s="290" t="s">
        <v>490</v>
      </c>
      <c r="I176" s="290" t="s">
        <v>425</v>
      </c>
      <c r="J176" s="290">
        <v>50</v>
      </c>
      <c r="K176" s="338"/>
    </row>
    <row r="177" spans="2:11" s="1" customFormat="1" ht="15" customHeight="1">
      <c r="B177" s="315"/>
      <c r="C177" s="290" t="s">
        <v>98</v>
      </c>
      <c r="D177" s="290"/>
      <c r="E177" s="290"/>
      <c r="F177" s="313" t="s">
        <v>423</v>
      </c>
      <c r="G177" s="290"/>
      <c r="H177" s="290" t="s">
        <v>491</v>
      </c>
      <c r="I177" s="290" t="s">
        <v>492</v>
      </c>
      <c r="J177" s="290"/>
      <c r="K177" s="338"/>
    </row>
    <row r="178" spans="2:11" s="1" customFormat="1" ht="15" customHeight="1">
      <c r="B178" s="315"/>
      <c r="C178" s="290" t="s">
        <v>56</v>
      </c>
      <c r="D178" s="290"/>
      <c r="E178" s="290"/>
      <c r="F178" s="313" t="s">
        <v>423</v>
      </c>
      <c r="G178" s="290"/>
      <c r="H178" s="290" t="s">
        <v>493</v>
      </c>
      <c r="I178" s="290" t="s">
        <v>494</v>
      </c>
      <c r="J178" s="290">
        <v>1</v>
      </c>
      <c r="K178" s="338"/>
    </row>
    <row r="179" spans="2:11" s="1" customFormat="1" ht="15" customHeight="1">
      <c r="B179" s="315"/>
      <c r="C179" s="290" t="s">
        <v>52</v>
      </c>
      <c r="D179" s="290"/>
      <c r="E179" s="290"/>
      <c r="F179" s="313" t="s">
        <v>423</v>
      </c>
      <c r="G179" s="290"/>
      <c r="H179" s="290" t="s">
        <v>495</v>
      </c>
      <c r="I179" s="290" t="s">
        <v>425</v>
      </c>
      <c r="J179" s="290">
        <v>20</v>
      </c>
      <c r="K179" s="338"/>
    </row>
    <row r="180" spans="2:11" s="1" customFormat="1" ht="15" customHeight="1">
      <c r="B180" s="315"/>
      <c r="C180" s="290" t="s">
        <v>53</v>
      </c>
      <c r="D180" s="290"/>
      <c r="E180" s="290"/>
      <c r="F180" s="313" t="s">
        <v>423</v>
      </c>
      <c r="G180" s="290"/>
      <c r="H180" s="290" t="s">
        <v>496</v>
      </c>
      <c r="I180" s="290" t="s">
        <v>425</v>
      </c>
      <c r="J180" s="290">
        <v>255</v>
      </c>
      <c r="K180" s="338"/>
    </row>
    <row r="181" spans="2:11" s="1" customFormat="1" ht="15" customHeight="1">
      <c r="B181" s="315"/>
      <c r="C181" s="290" t="s">
        <v>99</v>
      </c>
      <c r="D181" s="290"/>
      <c r="E181" s="290"/>
      <c r="F181" s="313" t="s">
        <v>423</v>
      </c>
      <c r="G181" s="290"/>
      <c r="H181" s="290" t="s">
        <v>387</v>
      </c>
      <c r="I181" s="290" t="s">
        <v>425</v>
      </c>
      <c r="J181" s="290">
        <v>10</v>
      </c>
      <c r="K181" s="338"/>
    </row>
    <row r="182" spans="2:11" s="1" customFormat="1" ht="15" customHeight="1">
      <c r="B182" s="315"/>
      <c r="C182" s="290" t="s">
        <v>100</v>
      </c>
      <c r="D182" s="290"/>
      <c r="E182" s="290"/>
      <c r="F182" s="313" t="s">
        <v>423</v>
      </c>
      <c r="G182" s="290"/>
      <c r="H182" s="290" t="s">
        <v>497</v>
      </c>
      <c r="I182" s="290" t="s">
        <v>458</v>
      </c>
      <c r="J182" s="290"/>
      <c r="K182" s="338"/>
    </row>
    <row r="183" spans="2:11" s="1" customFormat="1" ht="15" customHeight="1">
      <c r="B183" s="315"/>
      <c r="C183" s="290" t="s">
        <v>498</v>
      </c>
      <c r="D183" s="290"/>
      <c r="E183" s="290"/>
      <c r="F183" s="313" t="s">
        <v>423</v>
      </c>
      <c r="G183" s="290"/>
      <c r="H183" s="290" t="s">
        <v>499</v>
      </c>
      <c r="I183" s="290" t="s">
        <v>458</v>
      </c>
      <c r="J183" s="290"/>
      <c r="K183" s="338"/>
    </row>
    <row r="184" spans="2:11" s="1" customFormat="1" ht="15" customHeight="1">
      <c r="B184" s="315"/>
      <c r="C184" s="290" t="s">
        <v>487</v>
      </c>
      <c r="D184" s="290"/>
      <c r="E184" s="290"/>
      <c r="F184" s="313" t="s">
        <v>423</v>
      </c>
      <c r="G184" s="290"/>
      <c r="H184" s="290" t="s">
        <v>500</v>
      </c>
      <c r="I184" s="290" t="s">
        <v>458</v>
      </c>
      <c r="J184" s="290"/>
      <c r="K184" s="338"/>
    </row>
    <row r="185" spans="2:11" s="1" customFormat="1" ht="15" customHeight="1">
      <c r="B185" s="315"/>
      <c r="C185" s="290" t="s">
        <v>102</v>
      </c>
      <c r="D185" s="290"/>
      <c r="E185" s="290"/>
      <c r="F185" s="313" t="s">
        <v>429</v>
      </c>
      <c r="G185" s="290"/>
      <c r="H185" s="290" t="s">
        <v>501</v>
      </c>
      <c r="I185" s="290" t="s">
        <v>425</v>
      </c>
      <c r="J185" s="290">
        <v>50</v>
      </c>
      <c r="K185" s="338"/>
    </row>
    <row r="186" spans="2:11" s="1" customFormat="1" ht="15" customHeight="1">
      <c r="B186" s="315"/>
      <c r="C186" s="290" t="s">
        <v>502</v>
      </c>
      <c r="D186" s="290"/>
      <c r="E186" s="290"/>
      <c r="F186" s="313" t="s">
        <v>429</v>
      </c>
      <c r="G186" s="290"/>
      <c r="H186" s="290" t="s">
        <v>503</v>
      </c>
      <c r="I186" s="290" t="s">
        <v>504</v>
      </c>
      <c r="J186" s="290"/>
      <c r="K186" s="338"/>
    </row>
    <row r="187" spans="2:11" s="1" customFormat="1" ht="15" customHeight="1">
      <c r="B187" s="315"/>
      <c r="C187" s="290" t="s">
        <v>505</v>
      </c>
      <c r="D187" s="290"/>
      <c r="E187" s="290"/>
      <c r="F187" s="313" t="s">
        <v>429</v>
      </c>
      <c r="G187" s="290"/>
      <c r="H187" s="290" t="s">
        <v>506</v>
      </c>
      <c r="I187" s="290" t="s">
        <v>504</v>
      </c>
      <c r="J187" s="290"/>
      <c r="K187" s="338"/>
    </row>
    <row r="188" spans="2:11" s="1" customFormat="1" ht="15" customHeight="1">
      <c r="B188" s="315"/>
      <c r="C188" s="290" t="s">
        <v>507</v>
      </c>
      <c r="D188" s="290"/>
      <c r="E188" s="290"/>
      <c r="F188" s="313" t="s">
        <v>429</v>
      </c>
      <c r="G188" s="290"/>
      <c r="H188" s="290" t="s">
        <v>508</v>
      </c>
      <c r="I188" s="290" t="s">
        <v>504</v>
      </c>
      <c r="J188" s="290"/>
      <c r="K188" s="338"/>
    </row>
    <row r="189" spans="2:11" s="1" customFormat="1" ht="15" customHeight="1">
      <c r="B189" s="315"/>
      <c r="C189" s="351" t="s">
        <v>509</v>
      </c>
      <c r="D189" s="290"/>
      <c r="E189" s="290"/>
      <c r="F189" s="313" t="s">
        <v>429</v>
      </c>
      <c r="G189" s="290"/>
      <c r="H189" s="290" t="s">
        <v>510</v>
      </c>
      <c r="I189" s="290" t="s">
        <v>511</v>
      </c>
      <c r="J189" s="352" t="s">
        <v>512</v>
      </c>
      <c r="K189" s="338"/>
    </row>
    <row r="190" spans="2:11" s="17" customFormat="1" ht="15" customHeight="1">
      <c r="B190" s="353"/>
      <c r="C190" s="354" t="s">
        <v>513</v>
      </c>
      <c r="D190" s="355"/>
      <c r="E190" s="355"/>
      <c r="F190" s="356" t="s">
        <v>429</v>
      </c>
      <c r="G190" s="355"/>
      <c r="H190" s="355" t="s">
        <v>514</v>
      </c>
      <c r="I190" s="355" t="s">
        <v>511</v>
      </c>
      <c r="J190" s="357" t="s">
        <v>512</v>
      </c>
      <c r="K190" s="358"/>
    </row>
    <row r="191" spans="2:11" s="1" customFormat="1" ht="15" customHeight="1">
      <c r="B191" s="315"/>
      <c r="C191" s="351" t="s">
        <v>41</v>
      </c>
      <c r="D191" s="290"/>
      <c r="E191" s="290"/>
      <c r="F191" s="313" t="s">
        <v>423</v>
      </c>
      <c r="G191" s="290"/>
      <c r="H191" s="287" t="s">
        <v>515</v>
      </c>
      <c r="I191" s="290" t="s">
        <v>516</v>
      </c>
      <c r="J191" s="290"/>
      <c r="K191" s="338"/>
    </row>
    <row r="192" spans="2:11" s="1" customFormat="1" ht="15" customHeight="1">
      <c r="B192" s="315"/>
      <c r="C192" s="351" t="s">
        <v>517</v>
      </c>
      <c r="D192" s="290"/>
      <c r="E192" s="290"/>
      <c r="F192" s="313" t="s">
        <v>423</v>
      </c>
      <c r="G192" s="290"/>
      <c r="H192" s="290" t="s">
        <v>518</v>
      </c>
      <c r="I192" s="290" t="s">
        <v>458</v>
      </c>
      <c r="J192" s="290"/>
      <c r="K192" s="338"/>
    </row>
    <row r="193" spans="2:11" s="1" customFormat="1" ht="15" customHeight="1">
      <c r="B193" s="315"/>
      <c r="C193" s="351" t="s">
        <v>519</v>
      </c>
      <c r="D193" s="290"/>
      <c r="E193" s="290"/>
      <c r="F193" s="313" t="s">
        <v>423</v>
      </c>
      <c r="G193" s="290"/>
      <c r="H193" s="290" t="s">
        <v>520</v>
      </c>
      <c r="I193" s="290" t="s">
        <v>458</v>
      </c>
      <c r="J193" s="290"/>
      <c r="K193" s="338"/>
    </row>
    <row r="194" spans="2:11" s="1" customFormat="1" ht="15" customHeight="1">
      <c r="B194" s="315"/>
      <c r="C194" s="351" t="s">
        <v>521</v>
      </c>
      <c r="D194" s="290"/>
      <c r="E194" s="290"/>
      <c r="F194" s="313" t="s">
        <v>429</v>
      </c>
      <c r="G194" s="290"/>
      <c r="H194" s="290" t="s">
        <v>522</v>
      </c>
      <c r="I194" s="290" t="s">
        <v>458</v>
      </c>
      <c r="J194" s="290"/>
      <c r="K194" s="338"/>
    </row>
    <row r="195" spans="2:11" s="1" customFormat="1" ht="15" customHeight="1">
      <c r="B195" s="344"/>
      <c r="C195" s="359"/>
      <c r="D195" s="324"/>
      <c r="E195" s="324"/>
      <c r="F195" s="324"/>
      <c r="G195" s="324"/>
      <c r="H195" s="324"/>
      <c r="I195" s="324"/>
      <c r="J195" s="324"/>
      <c r="K195" s="345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326"/>
      <c r="C197" s="336"/>
      <c r="D197" s="336"/>
      <c r="E197" s="336"/>
      <c r="F197" s="346"/>
      <c r="G197" s="336"/>
      <c r="H197" s="336"/>
      <c r="I197" s="336"/>
      <c r="J197" s="336"/>
      <c r="K197" s="326"/>
    </row>
    <row r="198" spans="2:11" s="1" customFormat="1" ht="18.75" customHeight="1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</row>
    <row r="199" spans="2:11" s="1" customFormat="1" ht="13.5">
      <c r="B199" s="277"/>
      <c r="C199" s="278"/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1">
      <c r="B200" s="280"/>
      <c r="C200" s="281" t="s">
        <v>523</v>
      </c>
      <c r="D200" s="281"/>
      <c r="E200" s="281"/>
      <c r="F200" s="281"/>
      <c r="G200" s="281"/>
      <c r="H200" s="281"/>
      <c r="I200" s="281"/>
      <c r="J200" s="281"/>
      <c r="K200" s="282"/>
    </row>
    <row r="201" spans="2:11" s="1" customFormat="1" ht="25.5" customHeight="1">
      <c r="B201" s="280"/>
      <c r="C201" s="360" t="s">
        <v>524</v>
      </c>
      <c r="D201" s="360"/>
      <c r="E201" s="360"/>
      <c r="F201" s="360" t="s">
        <v>525</v>
      </c>
      <c r="G201" s="361"/>
      <c r="H201" s="360" t="s">
        <v>526</v>
      </c>
      <c r="I201" s="360"/>
      <c r="J201" s="360"/>
      <c r="K201" s="282"/>
    </row>
    <row r="202" spans="2:11" s="1" customFormat="1" ht="5.25" customHeight="1">
      <c r="B202" s="315"/>
      <c r="C202" s="310"/>
      <c r="D202" s="310"/>
      <c r="E202" s="310"/>
      <c r="F202" s="310"/>
      <c r="G202" s="336"/>
      <c r="H202" s="310"/>
      <c r="I202" s="310"/>
      <c r="J202" s="310"/>
      <c r="K202" s="338"/>
    </row>
    <row r="203" spans="2:11" s="1" customFormat="1" ht="15" customHeight="1">
      <c r="B203" s="315"/>
      <c r="C203" s="290" t="s">
        <v>516</v>
      </c>
      <c r="D203" s="290"/>
      <c r="E203" s="290"/>
      <c r="F203" s="313" t="s">
        <v>42</v>
      </c>
      <c r="G203" s="290"/>
      <c r="H203" s="290" t="s">
        <v>527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43</v>
      </c>
      <c r="G204" s="290"/>
      <c r="H204" s="290" t="s">
        <v>528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46</v>
      </c>
      <c r="G205" s="290"/>
      <c r="H205" s="290" t="s">
        <v>529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44</v>
      </c>
      <c r="G206" s="290"/>
      <c r="H206" s="290" t="s">
        <v>530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 t="s">
        <v>45</v>
      </c>
      <c r="G207" s="290"/>
      <c r="H207" s="290" t="s">
        <v>531</v>
      </c>
      <c r="I207" s="290"/>
      <c r="J207" s="290"/>
      <c r="K207" s="338"/>
    </row>
    <row r="208" spans="2:11" s="1" customFormat="1" ht="15" customHeight="1">
      <c r="B208" s="315"/>
      <c r="C208" s="290"/>
      <c r="D208" s="290"/>
      <c r="E208" s="290"/>
      <c r="F208" s="313"/>
      <c r="G208" s="290"/>
      <c r="H208" s="290"/>
      <c r="I208" s="290"/>
      <c r="J208" s="290"/>
      <c r="K208" s="338"/>
    </row>
    <row r="209" spans="2:11" s="1" customFormat="1" ht="15" customHeight="1">
      <c r="B209" s="315"/>
      <c r="C209" s="290" t="s">
        <v>470</v>
      </c>
      <c r="D209" s="290"/>
      <c r="E209" s="290"/>
      <c r="F209" s="313" t="s">
        <v>77</v>
      </c>
      <c r="G209" s="290"/>
      <c r="H209" s="290" t="s">
        <v>532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366</v>
      </c>
      <c r="G210" s="290"/>
      <c r="H210" s="290" t="s">
        <v>367</v>
      </c>
      <c r="I210" s="290"/>
      <c r="J210" s="290"/>
      <c r="K210" s="338"/>
    </row>
    <row r="211" spans="2:11" s="1" customFormat="1" ht="15" customHeight="1">
      <c r="B211" s="315"/>
      <c r="C211" s="290"/>
      <c r="D211" s="290"/>
      <c r="E211" s="290"/>
      <c r="F211" s="313" t="s">
        <v>364</v>
      </c>
      <c r="G211" s="290"/>
      <c r="H211" s="290" t="s">
        <v>533</v>
      </c>
      <c r="I211" s="290"/>
      <c r="J211" s="290"/>
      <c r="K211" s="338"/>
    </row>
    <row r="212" spans="2:11" s="1" customFormat="1" ht="15" customHeight="1">
      <c r="B212" s="362"/>
      <c r="C212" s="290"/>
      <c r="D212" s="290"/>
      <c r="E212" s="290"/>
      <c r="F212" s="313" t="s">
        <v>368</v>
      </c>
      <c r="G212" s="351"/>
      <c r="H212" s="342" t="s">
        <v>369</v>
      </c>
      <c r="I212" s="342"/>
      <c r="J212" s="342"/>
      <c r="K212" s="363"/>
    </row>
    <row r="213" spans="2:11" s="1" customFormat="1" ht="15" customHeight="1">
      <c r="B213" s="362"/>
      <c r="C213" s="290"/>
      <c r="D213" s="290"/>
      <c r="E213" s="290"/>
      <c r="F213" s="313" t="s">
        <v>370</v>
      </c>
      <c r="G213" s="351"/>
      <c r="H213" s="342" t="s">
        <v>346</v>
      </c>
      <c r="I213" s="342"/>
      <c r="J213" s="342"/>
      <c r="K213" s="363"/>
    </row>
    <row r="214" spans="2:11" s="1" customFormat="1" ht="15" customHeight="1">
      <c r="B214" s="362"/>
      <c r="C214" s="290"/>
      <c r="D214" s="290"/>
      <c r="E214" s="290"/>
      <c r="F214" s="313"/>
      <c r="G214" s="351"/>
      <c r="H214" s="342"/>
      <c r="I214" s="342"/>
      <c r="J214" s="342"/>
      <c r="K214" s="363"/>
    </row>
    <row r="215" spans="2:11" s="1" customFormat="1" ht="15" customHeight="1">
      <c r="B215" s="362"/>
      <c r="C215" s="290" t="s">
        <v>494</v>
      </c>
      <c r="D215" s="290"/>
      <c r="E215" s="290"/>
      <c r="F215" s="313">
        <v>1</v>
      </c>
      <c r="G215" s="351"/>
      <c r="H215" s="342" t="s">
        <v>534</v>
      </c>
      <c r="I215" s="342"/>
      <c r="J215" s="342"/>
      <c r="K215" s="363"/>
    </row>
    <row r="216" spans="2:11" s="1" customFormat="1" ht="15" customHeight="1">
      <c r="B216" s="362"/>
      <c r="C216" s="290"/>
      <c r="D216" s="290"/>
      <c r="E216" s="290"/>
      <c r="F216" s="313">
        <v>2</v>
      </c>
      <c r="G216" s="351"/>
      <c r="H216" s="342" t="s">
        <v>535</v>
      </c>
      <c r="I216" s="342"/>
      <c r="J216" s="342"/>
      <c r="K216" s="363"/>
    </row>
    <row r="217" spans="2:11" s="1" customFormat="1" ht="15" customHeight="1">
      <c r="B217" s="362"/>
      <c r="C217" s="290"/>
      <c r="D217" s="290"/>
      <c r="E217" s="290"/>
      <c r="F217" s="313">
        <v>3</v>
      </c>
      <c r="G217" s="351"/>
      <c r="H217" s="342" t="s">
        <v>536</v>
      </c>
      <c r="I217" s="342"/>
      <c r="J217" s="342"/>
      <c r="K217" s="363"/>
    </row>
    <row r="218" spans="2:11" s="1" customFormat="1" ht="15" customHeight="1">
      <c r="B218" s="362"/>
      <c r="C218" s="290"/>
      <c r="D218" s="290"/>
      <c r="E218" s="290"/>
      <c r="F218" s="313">
        <v>4</v>
      </c>
      <c r="G218" s="351"/>
      <c r="H218" s="342" t="s">
        <v>537</v>
      </c>
      <c r="I218" s="342"/>
      <c r="J218" s="342"/>
      <c r="K218" s="363"/>
    </row>
    <row r="219" spans="2:11" s="1" customFormat="1" ht="12.75" customHeight="1">
      <c r="B219" s="364"/>
      <c r="C219" s="365"/>
      <c r="D219" s="365"/>
      <c r="E219" s="365"/>
      <c r="F219" s="365"/>
      <c r="G219" s="365"/>
      <c r="H219" s="365"/>
      <c r="I219" s="365"/>
      <c r="J219" s="365"/>
      <c r="K219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Mlejnková</dc:creator>
  <cp:keywords/>
  <dc:description/>
  <cp:lastModifiedBy>Dana Mlejnková</cp:lastModifiedBy>
  <dcterms:created xsi:type="dcterms:W3CDTF">2024-02-09T08:19:38Z</dcterms:created>
  <dcterms:modified xsi:type="dcterms:W3CDTF">2024-02-09T08:19:45Z</dcterms:modified>
  <cp:category/>
  <cp:version/>
  <cp:contentType/>
  <cp:contentStatus/>
</cp:coreProperties>
</file>