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1517 Zadní Třebaň, II-115 Osov, III-11526 Liteň, III-11536 Všeradice/"/>
    </mc:Choice>
  </mc:AlternateContent>
  <xr:revisionPtr revIDLastSave="0" documentId="14_{BC55ADC5-362B-4459-ABE9-5D6D4DE75C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15" sheetId="2" r:id="rId2"/>
    <sheet name="11517" sheetId="3" r:id="rId3"/>
    <sheet name="11525" sheetId="5" r:id="rId4"/>
    <sheet name="11536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29" i="6" s="1"/>
  <c r="G30" i="6" l="1"/>
  <c r="G31" i="6" s="1"/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29" i="5" s="1"/>
  <c r="G30" i="5" l="1"/>
  <c r="G31" i="5" s="1"/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0" i="3" s="1"/>
  <c r="G31" i="3" l="1"/>
  <c r="G32" i="3" s="1"/>
  <c r="G19" i="2" l="1"/>
  <c r="G16" i="2"/>
  <c r="G17" i="2" l="1"/>
  <c r="G18" i="2" l="1"/>
  <c r="G15" i="2"/>
  <c r="G24" i="2" l="1"/>
  <c r="G25" i="2" l="1"/>
  <c r="G10" i="2"/>
  <c r="G12" i="2" l="1"/>
  <c r="G11" i="2"/>
  <c r="G9" i="2"/>
  <c r="G26" i="2"/>
  <c r="G23" i="2"/>
  <c r="G22" i="2"/>
  <c r="G21" i="2"/>
  <c r="G20" i="2"/>
  <c r="G14" i="2"/>
  <c r="G13" i="2"/>
  <c r="I24" i="1" l="1"/>
  <c r="I22" i="1"/>
  <c r="G27" i="2" l="1"/>
  <c r="G28" i="2" l="1"/>
  <c r="G29" i="2" s="1"/>
  <c r="C14" i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<sst xmlns="http://schemas.openxmlformats.org/spreadsheetml/2006/main" count="351" uniqueCount="132">
  <si>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</si>
  <si>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</si>
  <si>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</si>
  <si>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</si>
  <si>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</si>
  <si>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</si>
  <si>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</si>
  <si>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</si>
  <si>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</si>
  <si>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</si>
  <si>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</si>
  <si>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</si>
  <si>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</si>
  <si>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</si>
  <si>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</si>
  <si>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</si>
  <si>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</si>
  <si>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</si>
  <si>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</si>
  <si>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</si>
  <si>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</si>
  <si>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</si>
  <si>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</si>
  <si>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</si>
  <si>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</si>
  <si>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</si>
  <si>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</si>
  <si>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</si>
  <si>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</si>
  <si>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</si>
  <si>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</si>
  <si>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</si>
  <si>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</si>
  <si>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</si>
  <si>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</si>
  <si>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</si>
  <si>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</si>
  <si>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</si>
  <si>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</si>
  <si>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</si>
  <si>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</si>
  <si>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</si>
  <si>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</si>
  <si>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</si>
  <si>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</si>
  <si>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</si>
  <si>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</si>
  <si>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</si>
  <si>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</si>
  <si>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</si>
  <si>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</si>
  <si>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</si>
  <si>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</si>
  <si>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</si>
  <si>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</si>
  <si>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</si>
  <si>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</si>
  <si>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</si>
  <si>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</si>
  <si>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</si>
  <si>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</si>
  <si>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</si>
  <si>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</si>
  <si>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</si>
  <si>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</si>
  <si>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</si>
  <si>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</si>
  <si>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</si>
  <si>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</si>
  <si>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</si>
  <si>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</si>
  <si>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</si>
  <si>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</si>
  <si>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</si>
  <si>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</si>
  <si>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součet</t>
  </si>
  <si>
    <t xml:space="preserve">VODOR DOPRAV ZNAČ PLASTEM STRUKTURÁLNÍ NEHLUČNÉ - DOD A POKLÁDKA - vodící proužek 12,5;  </t>
  </si>
  <si>
    <t>014102.R</t>
  </si>
  <si>
    <t>ULOŽENÍ ODPADU ZE STAVBY NA SKLÁDKU s oprávněním k opětovnému využití - recyklační středisko</t>
  </si>
  <si>
    <t xml:space="preserve">VDZ - 12,5 ,   BARVOU, ZÁKLADNÍ </t>
  </si>
  <si>
    <t>VOZOVKOVÉ VRSTVY ZE ŠTĚRKODRTI ŠDA , tl. 200mm</t>
  </si>
  <si>
    <t>VOZOVKOVÉ VRSTVY Z MECHANICKY ZPEVNĚNÉHO KAMENIVA TL. DO 150MM</t>
  </si>
  <si>
    <t xml:space="preserve">574B44         </t>
  </si>
  <si>
    <t>ASFALTOVÝ BETON PRO OBRUSNÉ VRSTVY MODIFIK ACO 11+ ,  tl. 50MM</t>
  </si>
  <si>
    <t xml:space="preserve">574A03   </t>
  </si>
  <si>
    <t xml:space="preserve">ASFALTOVÝ BETON PRO OBRUSNÉ VRSTVY MODIFIK ACO 11+ - lokální vyrovnávka, objem stanoven odborným odhadem </t>
  </si>
  <si>
    <t xml:space="preserve">OSTATNÍ POŽADAVKY - DIO, GEODETICKÉ ZAMĚŘENÍ SKUTEČNÉHO PROVEDENÍ před a po dokončení včetně zaměření zesílení konstrukce , ZJIŠTENÍ A VYTYČENÍ INŽ. SÍTÍ,  </t>
  </si>
  <si>
    <t>ASFALTOVÝ BETON PRO PODKLADNÍ VRSTVY ACP 16+,  tl. 70mm</t>
  </si>
  <si>
    <t>574C66</t>
  </si>
  <si>
    <t>SPOJOVACÍ POSTŘIK Z  EMULZE DO 0,5KG/M2</t>
  </si>
  <si>
    <t>ODKOP PRO SPOD STAVBU SILNIC A ŽELEZNIC TŘ. I, ODVOZ DO 20KM,  vzdálenost uvedena orientačně, vč. odvozu na skládku, odstranění stávající zeminy (případně konstrukce podkladních vrstev) v tl. 420mm</t>
  </si>
  <si>
    <t>Název akce : III/11517 Zadní Třebáň</t>
  </si>
  <si>
    <t xml:space="preserve">staničení silnice III/11517  v km 1,026 - 1,576, délka úseku 0,550km </t>
  </si>
  <si>
    <t>OSTATNÍ POŽADAVKY - DIO, GEODETICKÉ ZAMĚŘENÍ SKUTEČNÉHO PROVEDENÍ před a po dokončení včetně zaměření zesílení konstrukce , ZJIŠTENÍ A VYTYČENÍ INŽ. SÍTÍ</t>
  </si>
  <si>
    <t xml:space="preserve">FRÉZOVÁNÍ ZPEVNĚNÝCH PLOCH ASFALTOVÝCH,  ODVOZ DO 20KM v tl 50mm+ 50mm sanace </t>
  </si>
  <si>
    <t>11372B</t>
  </si>
  <si>
    <t>FRÉZOVÁNÍ ZPEVNĚNÝCH PLOCH ASFALTOVÝCH - DOPRAVA - 20KM (kontaminovaný odpad)</t>
  </si>
  <si>
    <t>tkm</t>
  </si>
  <si>
    <t xml:space="preserve">ODKOP PRO SPOD STAVBU SILNIC A ŽELEZNIC TŘ. I, ODVOZ DO 20KM,  vzdálenost uvedena orientačně, vč. odvozu na skládku, odstranění stávající zeminy (případně konstrukce podkladních vrstev), tl. 320mm  </t>
  </si>
  <si>
    <t>VOZOVKOVÉ VRSTVY ZE ŠTĚRKODRTI ŠDA , tl. 300mm</t>
  </si>
  <si>
    <t>SPOJOVACÍ POSTŘIK ZE SIL. EMULZE DO 0,5KG/M2</t>
  </si>
  <si>
    <t>574E66</t>
  </si>
  <si>
    <t xml:space="preserve">574A44  </t>
  </si>
  <si>
    <t>ASFALTOVÝ BETON PRO OBRUSNÉ VRSTVY ACO 11+,  tl. 50 mm</t>
  </si>
  <si>
    <t xml:space="preserve">574A04    </t>
  </si>
  <si>
    <t>ASFALTOVÝ BETON PRO OBRUSNÉ VRSTVY ACO 11+ - lokální vyrovnávka</t>
  </si>
  <si>
    <t>014132.R</t>
  </si>
  <si>
    <t>ULOŽENÍ ODPADU NA OBALOVNU - s oprávněním k opětovnému  využití  vybourané obalovaného kameniva kontaminovaného dehtem  (ZAS-T3)- objem stanoven odhadem</t>
  </si>
  <si>
    <t>VÝŠKOVÁ ÚPRAVA POKLOPŮ</t>
  </si>
  <si>
    <t>ks</t>
  </si>
  <si>
    <t>VÝŠKOVÁ ÚPRAVA KRYCÍCH HRNCŮ</t>
  </si>
  <si>
    <t>Název akce : III/11525 Liteň - Leč</t>
  </si>
  <si>
    <t xml:space="preserve">staničení silnice III/11525  v km 0,080 - 2,176, délka úseku 2,096km </t>
  </si>
  <si>
    <t>FRÉZOVÁNÍ ZPEVNĚNÝCH PLOCH ASFALTOVÝCH, v tl. 30mm,  ODVOZ DO 20KM</t>
  </si>
  <si>
    <t>FRÉZOVÁNÍ ZPEVNĚNÝCH PLOCH ASFALTOVÝCH - DOPRAVA - 30KM (kontaminovaný odpad)</t>
  </si>
  <si>
    <t xml:space="preserve">ODKOP PRO SPOD STAVBU SILNIC A ŽELEZNIC TŘ. I, ODVOZ DO 20KM,  vzdálenost uvedena orientačně, vč. odvozu na skládku, odstranění stávající zeminy (případně konstrukce podkladních vrstev), tl. 370mm  </t>
  </si>
  <si>
    <t>574C56</t>
  </si>
  <si>
    <t>ASFALTOVÝ BETON PRO PODKLADNÍ VRSTVY ACL 16+,  tl. 60mm  - vyrovnávka</t>
  </si>
  <si>
    <t xml:space="preserve">574A46  </t>
  </si>
  <si>
    <t>ASFALTOVÝ BETON PRO OBRUSNÉ VRSTVY ACO 16+,  tl. 50 mm</t>
  </si>
  <si>
    <t>Název akce : III/11536 Všeradice</t>
  </si>
  <si>
    <t xml:space="preserve">staničení silnice III/11536  v km 0,000 - 1,350, délka úseku 1,350km </t>
  </si>
  <si>
    <t>FRÉZOVÁNÍ ZPEVNĚNÝCH PLOCH ASFALTOVÝCH,  ODVOZ DO 20KM v tl. 50mm + sanace v prům. tl. 50mm</t>
  </si>
  <si>
    <t>ODKOP PRO SPOD STAVBU SILNIC A ŽELEZNIC TŘ. I, ODVOZ DO 20KM,  vzdálenost uvedena orientačně, vč. odvozu na skládku, odstranění stávající zeminy (případně konstrukce podkladních vrstev)v tl. 370mm</t>
  </si>
  <si>
    <t xml:space="preserve">ASFALTOVÝ BETON PRO OBRUSNÉ VRSTVY ACO 11+ - lokální vyrovnávka, objem stanoven odborným odhadem </t>
  </si>
  <si>
    <t>VÝŠKOVÁ ÚPRAVA POKLOPŮ, VPUSTÍ</t>
  </si>
  <si>
    <t xml:space="preserve">staničení silnice II/115  v km  30,884 - 31,529, délka úseku 0,645km </t>
  </si>
  <si>
    <t>FRÉZOVÁNÍ ZPEVNĚNÝCH PLOCH ASFALTOVÝCH,  ODVOZ DO 20KM v tl. 50mm</t>
  </si>
  <si>
    <t xml:space="preserve">Název akce : II/115 Skřipel -Osov </t>
  </si>
  <si>
    <t>II/115 Skřipel, III/11517 Zadní Třebaň, III/11525 Liteň, III/11536 Všeradice</t>
  </si>
  <si>
    <t xml:space="preserve">obnova obrusné vrstvy </t>
  </si>
  <si>
    <t xml:space="preserve">II/115  v km 30,884 - 31,529, délka úseku 0,645km , III/11517  v km 1,026 - 1,576, délka úseku 0,550km ,III/11525  v km 0,080 - 2,176, délka úseku 2,096km, III/11536  v km 0,000 - 1,350, délka úseku 1,350km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</si>
</sst>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219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9" fontId="12" fillId="3" borderId="22" xfId="0" applyNumberFormat="1" applyFont="1" applyFill="1" applyBorder="1" applyAlignment="1">
      <alignment horizontal="left" vertical="center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49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49" fontId="12" fillId="0" borderId="22" xfId="1" applyNumberFormat="1" applyFont="1" applyBorder="1" applyAlignment="1">
      <alignment horizontal="left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12" fillId="0" borderId="58" xfId="1" applyFont="1" applyBorder="1" applyAlignment="1">
      <alignment vertical="top"/>
    </xf>
    <xf numFmtId="0" fontId="12" fillId="0" borderId="59" xfId="1" applyFont="1" applyBorder="1" applyAlignment="1">
      <alignment horizontal="center" vertical="center"/>
    </xf>
    <xf numFmtId="4" fontId="12" fillId="0" borderId="59" xfId="1" applyNumberFormat="1" applyFont="1" applyBorder="1" applyAlignment="1">
      <alignment horizontal="center" vertical="center"/>
    </xf>
    <xf numFmtId="164" fontId="12" fillId="4" borderId="59" xfId="1" applyNumberFormat="1" applyFont="1" applyFill="1" applyBorder="1" applyAlignment="1">
      <alignment horizontal="center" vertical="center"/>
    </xf>
    <xf numFmtId="164" fontId="12" fillId="0" borderId="60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49" fontId="12" fillId="0" borderId="33" xfId="1" applyNumberFormat="1" applyFont="1" applyBorder="1" applyAlignment="1">
      <alignment vertical="top"/>
    </xf>
    <xf numFmtId="49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center" vertical="center"/>
    </xf>
    <xf numFmtId="49" fontId="12" fillId="0" borderId="22" xfId="1" applyNumberFormat="1" applyFont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left" vertical="center"/>
    </xf>
    <xf numFmtId="0" fontId="12" fillId="0" borderId="61" xfId="1" applyFont="1" applyBorder="1" applyAlignment="1">
      <alignment horizontal="center" vertical="center"/>
    </xf>
    <xf numFmtId="0" fontId="12" fillId="0" borderId="62" xfId="1" applyFont="1" applyBorder="1" applyAlignment="1">
      <alignment horizontal="left" vertical="center"/>
    </xf>
    <xf numFmtId="0" fontId="12" fillId="0" borderId="63" xfId="1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AB37A08C-8AC7-4D52-AC33-53A493AD7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C10" sqref="C10:D11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86" t="s">
        <v>0</v>
      </c>
      <c r="B1" s="157"/>
      <c r="C1" s="157"/>
      <c r="D1" s="157"/>
      <c r="E1" s="157"/>
      <c r="F1" s="157"/>
      <c r="G1" s="157"/>
      <c r="H1" s="157"/>
      <c r="I1" s="15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63" t="s">
        <v>1</v>
      </c>
      <c r="B2" s="164"/>
      <c r="C2" s="166" t="s">
        <v>129</v>
      </c>
      <c r="D2" s="167"/>
      <c r="E2" s="171" t="s">
        <v>2</v>
      </c>
      <c r="F2" s="172" t="s">
        <v>3</v>
      </c>
      <c r="G2" s="164"/>
      <c r="H2" s="171" t="s">
        <v>4</v>
      </c>
      <c r="I2" s="187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65"/>
      <c r="B3" s="157"/>
      <c r="C3" s="168"/>
      <c r="D3" s="169"/>
      <c r="E3" s="157"/>
      <c r="F3" s="157"/>
      <c r="G3" s="157"/>
      <c r="H3" s="157"/>
      <c r="I3" s="18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85" t="s">
        <v>5</v>
      </c>
      <c r="B4" s="157"/>
      <c r="C4" s="170" t="s">
        <v>130</v>
      </c>
      <c r="D4" s="157"/>
      <c r="E4" s="173" t="s">
        <v>7</v>
      </c>
      <c r="F4" s="173"/>
      <c r="G4" s="157"/>
      <c r="H4" s="173" t="s">
        <v>4</v>
      </c>
      <c r="I4" s="191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65"/>
      <c r="B5" s="157"/>
      <c r="C5" s="157"/>
      <c r="D5" s="157"/>
      <c r="E5" s="157"/>
      <c r="F5" s="157"/>
      <c r="G5" s="157"/>
      <c r="H5" s="157"/>
      <c r="I5" s="192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85" t="s">
        <v>13</v>
      </c>
      <c r="B6" s="157"/>
      <c r="C6" s="193" t="s">
        <v>131</v>
      </c>
      <c r="D6" s="194"/>
      <c r="E6" s="173" t="s">
        <v>18</v>
      </c>
      <c r="F6" s="195"/>
      <c r="G6" s="194"/>
      <c r="H6" s="173" t="s">
        <v>4</v>
      </c>
      <c r="I6" s="191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65"/>
      <c r="B7" s="157"/>
      <c r="C7" s="168"/>
      <c r="D7" s="169"/>
      <c r="E7" s="157"/>
      <c r="F7" s="168"/>
      <c r="G7" s="169"/>
      <c r="H7" s="157"/>
      <c r="I7" s="192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85" t="s">
        <v>20</v>
      </c>
      <c r="B8" s="157"/>
      <c r="C8" s="173"/>
      <c r="D8" s="157"/>
      <c r="E8" s="173" t="s">
        <v>21</v>
      </c>
      <c r="F8" s="173"/>
      <c r="G8" s="157"/>
      <c r="H8" s="173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65"/>
      <c r="B9" s="157"/>
      <c r="C9" s="157"/>
      <c r="D9" s="157"/>
      <c r="E9" s="157"/>
      <c r="F9" s="157"/>
      <c r="G9" s="157"/>
      <c r="H9" s="157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85" t="s">
        <v>23</v>
      </c>
      <c r="B10" s="157"/>
      <c r="C10" s="173" t="s">
        <v>8</v>
      </c>
      <c r="D10" s="157"/>
      <c r="E10" s="173" t="s">
        <v>24</v>
      </c>
      <c r="F10" s="173"/>
      <c r="G10" s="157"/>
      <c r="H10" s="173" t="s">
        <v>25</v>
      </c>
      <c r="I10" s="183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89"/>
      <c r="B11" s="182"/>
      <c r="C11" s="182"/>
      <c r="D11" s="182"/>
      <c r="E11" s="182"/>
      <c r="F11" s="182"/>
      <c r="G11" s="182"/>
      <c r="H11" s="182"/>
      <c r="I11" s="184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80" t="s">
        <v>26</v>
      </c>
      <c r="B12" s="157"/>
      <c r="C12" s="157"/>
      <c r="D12" s="157"/>
      <c r="E12" s="157"/>
      <c r="F12" s="157"/>
      <c r="G12" s="157"/>
      <c r="H12" s="157"/>
      <c r="I12" s="157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90" t="s">
        <v>28</v>
      </c>
      <c r="C13" s="175"/>
      <c r="D13" s="15" t="s">
        <v>30</v>
      </c>
      <c r="E13" s="190" t="s">
        <v>31</v>
      </c>
      <c r="F13" s="175"/>
      <c r="G13" s="15" t="s">
        <v>32</v>
      </c>
      <c r="H13" s="190" t="s">
        <v>33</v>
      </c>
      <c r="I13" s="17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'115'!G27+'11517'!G30+'11525'!G29+'11536'!G29</f>
        <v>0</v>
      </c>
      <c r="D14" s="181" t="s">
        <v>37</v>
      </c>
      <c r="E14" s="175"/>
      <c r="F14" s="20">
        <v>0</v>
      </c>
      <c r="G14" s="181" t="s">
        <v>39</v>
      </c>
      <c r="H14" s="175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81" t="s">
        <v>42</v>
      </c>
      <c r="E15" s="175"/>
      <c r="F15" s="20">
        <v>0</v>
      </c>
      <c r="G15" s="181" t="s">
        <v>43</v>
      </c>
      <c r="H15" s="175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81" t="s">
        <v>45</v>
      </c>
      <c r="E16" s="175"/>
      <c r="F16" s="20">
        <v>0</v>
      </c>
      <c r="G16" s="181" t="s">
        <v>46</v>
      </c>
      <c r="H16" s="175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81" t="s">
        <v>8</v>
      </c>
      <c r="E17" s="175"/>
      <c r="F17" s="22" t="s">
        <v>8</v>
      </c>
      <c r="G17" s="181" t="s">
        <v>47</v>
      </c>
      <c r="H17" s="175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81" t="s">
        <v>8</v>
      </c>
      <c r="E18" s="175"/>
      <c r="F18" s="22" t="s">
        <v>8</v>
      </c>
      <c r="G18" s="181" t="s">
        <v>49</v>
      </c>
      <c r="H18" s="175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81" t="s">
        <v>8</v>
      </c>
      <c r="E19" s="175"/>
      <c r="F19" s="22" t="s">
        <v>8</v>
      </c>
      <c r="G19" s="181" t="s">
        <v>50</v>
      </c>
      <c r="H19" s="175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74" t="s">
        <v>51</v>
      </c>
      <c r="B20" s="175"/>
      <c r="C20" s="20">
        <v>0</v>
      </c>
      <c r="D20" s="181" t="s">
        <v>8</v>
      </c>
      <c r="E20" s="175"/>
      <c r="F20" s="22" t="s">
        <v>8</v>
      </c>
      <c r="G20" s="181" t="s">
        <v>8</v>
      </c>
      <c r="H20" s="175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78" t="s">
        <v>52</v>
      </c>
      <c r="B21" s="179"/>
      <c r="C21" s="25">
        <v>0</v>
      </c>
      <c r="D21" s="196" t="s">
        <v>8</v>
      </c>
      <c r="E21" s="179"/>
      <c r="F21" s="26" t="s">
        <v>8</v>
      </c>
      <c r="G21" s="196" t="s">
        <v>8</v>
      </c>
      <c r="H21" s="179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74" t="s">
        <v>53</v>
      </c>
      <c r="B22" s="175"/>
      <c r="C22" s="20">
        <f>SUM(C14:C21)</f>
        <v>0</v>
      </c>
      <c r="D22" s="174" t="s">
        <v>55</v>
      </c>
      <c r="E22" s="175"/>
      <c r="F22" s="20">
        <v>0</v>
      </c>
      <c r="G22" s="174" t="s">
        <v>56</v>
      </c>
      <c r="H22" s="175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76" t="s">
        <v>57</v>
      </c>
      <c r="B24" s="177"/>
      <c r="C24" s="28">
        <v>0</v>
      </c>
      <c r="D24" s="176" t="s">
        <v>59</v>
      </c>
      <c r="E24" s="177"/>
      <c r="F24" s="28">
        <v>0</v>
      </c>
      <c r="G24" s="176" t="s">
        <v>60</v>
      </c>
      <c r="H24" s="177"/>
      <c r="I24" s="28">
        <f>C24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76" t="s">
        <v>61</v>
      </c>
      <c r="B25" s="177"/>
      <c r="C25" s="28">
        <f>C22+I22</f>
        <v>0</v>
      </c>
      <c r="D25" s="176" t="s">
        <v>54</v>
      </c>
      <c r="E25" s="177"/>
      <c r="F25" s="28">
        <f>(C25*0.21)</f>
        <v>0</v>
      </c>
      <c r="G25" s="176" t="s">
        <v>62</v>
      </c>
      <c r="H25" s="177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52" t="s">
        <v>8</v>
      </c>
      <c r="B26" s="153"/>
      <c r="C26" s="154"/>
      <c r="D26" s="155" t="s">
        <v>63</v>
      </c>
      <c r="E26" s="153"/>
      <c r="F26" s="154"/>
      <c r="G26" s="152" t="s">
        <v>64</v>
      </c>
      <c r="H26" s="153"/>
      <c r="I26" s="15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56"/>
      <c r="B27" s="157"/>
      <c r="C27" s="158"/>
      <c r="D27" s="159" t="s">
        <v>8</v>
      </c>
      <c r="E27" s="160"/>
      <c r="F27" s="161"/>
      <c r="G27" s="159" t="s">
        <v>8</v>
      </c>
      <c r="H27" s="160"/>
      <c r="I27" s="162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56"/>
      <c r="B28" s="157"/>
      <c r="C28" s="158"/>
      <c r="D28" s="159" t="s">
        <v>8</v>
      </c>
      <c r="E28" s="160"/>
      <c r="F28" s="161"/>
      <c r="G28" s="159" t="s">
        <v>8</v>
      </c>
      <c r="H28" s="160"/>
      <c r="I28" s="162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49" t="s">
        <v>8</v>
      </c>
      <c r="B30" s="150"/>
      <c r="C30" s="151"/>
      <c r="D30" s="149" t="s">
        <v>65</v>
      </c>
      <c r="E30" s="150"/>
      <c r="F30" s="151"/>
      <c r="G30" s="149" t="s">
        <v>65</v>
      </c>
      <c r="H30" s="150"/>
      <c r="I30" s="15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topLeftCell="A3" workbookViewId="0">
      <selection activeCell="F10" sqref="F10:F26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97" t="s">
        <v>6</v>
      </c>
      <c r="B1" s="157"/>
      <c r="C1" s="157"/>
      <c r="D1" s="157"/>
      <c r="E1" s="157"/>
      <c r="F1" s="157"/>
      <c r="G1" s="15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98" t="s">
        <v>128</v>
      </c>
      <c r="B3" s="157"/>
      <c r="C3" s="157"/>
      <c r="D3" s="157"/>
      <c r="E3" s="157"/>
      <c r="F3" s="157"/>
      <c r="G3" s="15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05" t="s">
        <v>126</v>
      </c>
      <c r="B4" s="157"/>
      <c r="C4" s="157"/>
      <c r="D4" s="157"/>
      <c r="E4" s="15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72</v>
      </c>
      <c r="C9" s="42" t="s">
        <v>86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9">
        <v>2</v>
      </c>
      <c r="B10" s="67">
        <v>113728</v>
      </c>
      <c r="C10" s="43" t="s">
        <v>127</v>
      </c>
      <c r="D10" s="16" t="s">
        <v>36</v>
      </c>
      <c r="E10" s="51">
        <v>192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12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3840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90</v>
      </c>
      <c r="D13" s="16" t="s">
        <v>36</v>
      </c>
      <c r="E13" s="51">
        <v>672</v>
      </c>
      <c r="F13" s="65">
        <v>0</v>
      </c>
      <c r="G13" s="37">
        <f t="shared" ref="G13:G26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80</v>
      </c>
      <c r="D14" s="16" t="s">
        <v>40</v>
      </c>
      <c r="E14" s="51">
        <v>1600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81</v>
      </c>
      <c r="D15" s="16" t="s">
        <v>40</v>
      </c>
      <c r="E15" s="51">
        <v>1600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572213</v>
      </c>
      <c r="C16" s="50" t="s">
        <v>89</v>
      </c>
      <c r="D16" s="49" t="s">
        <v>40</v>
      </c>
      <c r="E16" s="51">
        <v>3840</v>
      </c>
      <c r="F16" s="65">
        <v>0</v>
      </c>
      <c r="G16" s="37">
        <f t="shared" ref="G16" si="2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7" t="s">
        <v>88</v>
      </c>
      <c r="C17" s="50" t="s">
        <v>87</v>
      </c>
      <c r="D17" s="49" t="s">
        <v>40</v>
      </c>
      <c r="E17" s="51">
        <v>1600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6" customFormat="1" ht="25.5" x14ac:dyDescent="0.25">
      <c r="A18" s="73">
        <v>10</v>
      </c>
      <c r="B18" s="64" t="s">
        <v>84</v>
      </c>
      <c r="C18" s="50" t="s">
        <v>85</v>
      </c>
      <c r="D18" s="49" t="s">
        <v>36</v>
      </c>
      <c r="E18" s="51">
        <v>2</v>
      </c>
      <c r="F18" s="65">
        <v>0</v>
      </c>
      <c r="G18" s="74">
        <f t="shared" ref="G18" si="3">SUM(E18*F18)</f>
        <v>0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9.5" customHeight="1" x14ac:dyDescent="0.25">
      <c r="A19" s="14">
        <v>12</v>
      </c>
      <c r="B19" s="64" t="s">
        <v>82</v>
      </c>
      <c r="C19" s="50" t="s">
        <v>83</v>
      </c>
      <c r="D19" s="49" t="s">
        <v>40</v>
      </c>
      <c r="E19" s="51">
        <v>3840</v>
      </c>
      <c r="F19" s="65">
        <v>0</v>
      </c>
      <c r="G19" s="37">
        <f t="shared" ref="G19" si="4">E19*F19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13</v>
      </c>
      <c r="B20" s="67">
        <v>113762</v>
      </c>
      <c r="C20" s="43" t="s">
        <v>73</v>
      </c>
      <c r="D20" s="16" t="s">
        <v>38</v>
      </c>
      <c r="E20" s="51">
        <v>12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14</v>
      </c>
      <c r="B21" s="67">
        <v>931312</v>
      </c>
      <c r="C21" s="43" t="s">
        <v>74</v>
      </c>
      <c r="D21" s="16" t="s">
        <v>38</v>
      </c>
      <c r="E21" s="51">
        <v>12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15</v>
      </c>
      <c r="B22" s="70">
        <v>12922</v>
      </c>
      <c r="C22" s="44" t="s">
        <v>70</v>
      </c>
      <c r="D22" s="34" t="s">
        <v>40</v>
      </c>
      <c r="E22" s="38">
        <v>645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16</v>
      </c>
      <c r="B23" s="70">
        <v>56962</v>
      </c>
      <c r="C23" s="44" t="s">
        <v>71</v>
      </c>
      <c r="D23" s="34" t="s">
        <v>40</v>
      </c>
      <c r="E23" s="38">
        <v>645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33">
        <v>17</v>
      </c>
      <c r="B24" s="70" t="s">
        <v>77</v>
      </c>
      <c r="C24" s="44" t="s">
        <v>78</v>
      </c>
      <c r="D24" s="60" t="s">
        <v>19</v>
      </c>
      <c r="E24" s="38">
        <v>1425.3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3">
        <v>18</v>
      </c>
      <c r="B25" s="70">
        <v>915111</v>
      </c>
      <c r="C25" s="44" t="s">
        <v>79</v>
      </c>
      <c r="D25" s="34" t="s">
        <v>40</v>
      </c>
      <c r="E25" s="38">
        <v>161</v>
      </c>
      <c r="F25" s="72">
        <v>0</v>
      </c>
      <c r="G25" s="39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thickBot="1" x14ac:dyDescent="0.3">
      <c r="A26" s="23">
        <v>19</v>
      </c>
      <c r="B26" s="71">
        <v>915221</v>
      </c>
      <c r="C26" s="45" t="s">
        <v>76</v>
      </c>
      <c r="D26" s="24" t="s">
        <v>40</v>
      </c>
      <c r="E26" s="40">
        <v>161</v>
      </c>
      <c r="F26" s="68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199" t="s">
        <v>75</v>
      </c>
      <c r="D27" s="182"/>
      <c r="E27" s="182"/>
      <c r="F27" s="200"/>
      <c r="G27" s="46">
        <f>SUM(G9:G26)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201" t="s">
        <v>54</v>
      </c>
      <c r="D28" s="202"/>
      <c r="E28" s="177"/>
      <c r="F28" s="175"/>
      <c r="G28" s="47">
        <f>G27*0.21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">
      <c r="A29" s="4"/>
      <c r="B29" s="4"/>
      <c r="C29" s="203" t="s">
        <v>58</v>
      </c>
      <c r="D29" s="204"/>
      <c r="E29" s="204"/>
      <c r="F29" s="179"/>
      <c r="G29" s="48">
        <f>G27+G28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61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 t="s">
        <v>8</v>
      </c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6">
    <mergeCell ref="A1:G1"/>
    <mergeCell ref="A3:G3"/>
    <mergeCell ref="C27:F27"/>
    <mergeCell ref="C28:F28"/>
    <mergeCell ref="C29:F29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30D0-5C2D-4AC3-BFF3-36C7D6D9C023}">
  <sheetPr>
    <pageSetUpPr fitToPage="1"/>
  </sheetPr>
  <dimension ref="A1:Z1007"/>
  <sheetViews>
    <sheetView topLeftCell="A6" workbookViewId="0">
      <selection activeCell="F9" sqref="F9:F29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40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9" t="s">
        <v>6</v>
      </c>
      <c r="B1" s="210"/>
      <c r="C1" s="210"/>
      <c r="D1" s="210"/>
      <c r="E1" s="210"/>
      <c r="F1" s="210"/>
      <c r="G1" s="210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11" t="s">
        <v>91</v>
      </c>
      <c r="B3" s="210"/>
      <c r="C3" s="210"/>
      <c r="D3" s="210"/>
      <c r="E3" s="210"/>
      <c r="F3" s="210"/>
      <c r="G3" s="210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12" t="s">
        <v>92</v>
      </c>
      <c r="B4" s="210"/>
      <c r="C4" s="210"/>
      <c r="D4" s="210"/>
      <c r="E4" s="210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72</v>
      </c>
      <c r="C9" s="92" t="s">
        <v>93</v>
      </c>
      <c r="D9" s="93" t="s">
        <v>29</v>
      </c>
      <c r="E9" s="94">
        <v>1</v>
      </c>
      <c r="F9" s="95">
        <v>0</v>
      </c>
      <c r="G9" s="96">
        <f t="shared" ref="G9:G29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26.25" customHeight="1" x14ac:dyDescent="0.25">
      <c r="A10" s="97">
        <v>2</v>
      </c>
      <c r="B10" s="98">
        <v>113728</v>
      </c>
      <c r="C10" s="99" t="s">
        <v>94</v>
      </c>
      <c r="D10" s="100" t="s">
        <v>36</v>
      </c>
      <c r="E10" s="101">
        <v>212.5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9.5" customHeight="1" x14ac:dyDescent="0.25">
      <c r="A11" s="104">
        <v>3</v>
      </c>
      <c r="B11" s="98" t="s">
        <v>95</v>
      </c>
      <c r="C11" s="99" t="s">
        <v>96</v>
      </c>
      <c r="D11" s="105" t="s">
        <v>97</v>
      </c>
      <c r="E11" s="106">
        <v>13131</v>
      </c>
      <c r="F11" s="102">
        <v>0</v>
      </c>
      <c r="G11" s="103">
        <f t="shared" ref="G11" si="1">E11*F11</f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6.5" customHeight="1" x14ac:dyDescent="0.25">
      <c r="A12" s="104">
        <v>4</v>
      </c>
      <c r="B12" s="98">
        <v>919111</v>
      </c>
      <c r="C12" s="99" t="s">
        <v>69</v>
      </c>
      <c r="D12" s="100" t="s">
        <v>67</v>
      </c>
      <c r="E12" s="101">
        <v>12</v>
      </c>
      <c r="F12" s="102">
        <v>0</v>
      </c>
      <c r="G12" s="103">
        <f t="shared" si="0"/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21.75" customHeight="1" x14ac:dyDescent="0.25">
      <c r="A13" s="104">
        <v>5</v>
      </c>
      <c r="B13" s="107">
        <v>93818</v>
      </c>
      <c r="C13" s="108" t="s">
        <v>68</v>
      </c>
      <c r="D13" s="100" t="s">
        <v>40</v>
      </c>
      <c r="E13" s="101">
        <v>3350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42" customHeight="1" x14ac:dyDescent="0.25">
      <c r="A14" s="104">
        <v>6</v>
      </c>
      <c r="B14" s="107">
        <v>122738</v>
      </c>
      <c r="C14" s="108" t="s">
        <v>98</v>
      </c>
      <c r="D14" s="100" t="s">
        <v>36</v>
      </c>
      <c r="E14" s="101">
        <v>288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5">
      <c r="A15" s="104">
        <v>7</v>
      </c>
      <c r="B15" s="107">
        <v>56336</v>
      </c>
      <c r="C15" s="108" t="s">
        <v>99</v>
      </c>
      <c r="D15" s="100" t="s">
        <v>40</v>
      </c>
      <c r="E15" s="101">
        <v>900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5">
      <c r="A16" s="104">
        <v>8</v>
      </c>
      <c r="B16" s="107">
        <v>5321</v>
      </c>
      <c r="C16" s="108" t="s">
        <v>100</v>
      </c>
      <c r="D16" s="100" t="s">
        <v>40</v>
      </c>
      <c r="E16" s="101">
        <v>3350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09" t="s">
        <v>101</v>
      </c>
      <c r="C17" s="108" t="s">
        <v>87</v>
      </c>
      <c r="D17" s="105" t="s">
        <v>40</v>
      </c>
      <c r="E17" s="101">
        <v>900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104">
        <v>10</v>
      </c>
      <c r="B18" s="107" t="s">
        <v>102</v>
      </c>
      <c r="C18" s="108" t="s">
        <v>103</v>
      </c>
      <c r="D18" s="100" t="s">
        <v>40</v>
      </c>
      <c r="E18" s="101">
        <v>3350</v>
      </c>
      <c r="F18" s="102">
        <v>0</v>
      </c>
      <c r="G18" s="103">
        <f t="shared" si="0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s="113" customFormat="1" x14ac:dyDescent="0.25">
      <c r="A19" s="110">
        <v>11</v>
      </c>
      <c r="B19" s="107" t="s">
        <v>104</v>
      </c>
      <c r="C19" s="108" t="s">
        <v>105</v>
      </c>
      <c r="D19" s="105" t="s">
        <v>36</v>
      </c>
      <c r="E19" s="101">
        <v>5</v>
      </c>
      <c r="F19" s="102">
        <v>0</v>
      </c>
      <c r="G19" s="111">
        <f t="shared" si="0"/>
        <v>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22.5" customHeight="1" x14ac:dyDescent="0.25">
      <c r="A20" s="104">
        <v>12</v>
      </c>
      <c r="B20" s="98">
        <v>113762</v>
      </c>
      <c r="C20" s="99" t="s">
        <v>73</v>
      </c>
      <c r="D20" s="100" t="s">
        <v>38</v>
      </c>
      <c r="E20" s="101">
        <v>12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2.5" customHeight="1" x14ac:dyDescent="0.25">
      <c r="A21" s="104">
        <v>13</v>
      </c>
      <c r="B21" s="98">
        <v>931312</v>
      </c>
      <c r="C21" s="99" t="s">
        <v>74</v>
      </c>
      <c r="D21" s="100" t="s">
        <v>38</v>
      </c>
      <c r="E21" s="101">
        <v>12</v>
      </c>
      <c r="F21" s="102">
        <v>0</v>
      </c>
      <c r="G21" s="103">
        <f t="shared" si="0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114">
        <v>14</v>
      </c>
      <c r="B22" s="115">
        <v>12922</v>
      </c>
      <c r="C22" s="116" t="s">
        <v>70</v>
      </c>
      <c r="D22" s="117" t="s">
        <v>40</v>
      </c>
      <c r="E22" s="118">
        <v>400</v>
      </c>
      <c r="F22" s="119">
        <v>0</v>
      </c>
      <c r="G22" s="120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114">
        <v>15</v>
      </c>
      <c r="B23" s="115">
        <v>56962</v>
      </c>
      <c r="C23" s="116" t="s">
        <v>71</v>
      </c>
      <c r="D23" s="117" t="s">
        <v>40</v>
      </c>
      <c r="E23" s="118">
        <v>500</v>
      </c>
      <c r="F23" s="119">
        <v>0</v>
      </c>
      <c r="G23" s="120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5.5" x14ac:dyDescent="0.25">
      <c r="A24" s="114">
        <v>16</v>
      </c>
      <c r="B24" s="115" t="s">
        <v>77</v>
      </c>
      <c r="C24" s="116" t="s">
        <v>78</v>
      </c>
      <c r="D24" s="121" t="s">
        <v>19</v>
      </c>
      <c r="E24" s="118">
        <v>767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25.5" x14ac:dyDescent="0.25">
      <c r="A25" s="104">
        <v>17</v>
      </c>
      <c r="B25" s="122" t="s">
        <v>106</v>
      </c>
      <c r="C25" s="99" t="s">
        <v>107</v>
      </c>
      <c r="D25" s="105" t="s">
        <v>19</v>
      </c>
      <c r="E25" s="106">
        <v>626.4</v>
      </c>
      <c r="F25" s="102">
        <v>0</v>
      </c>
      <c r="G25" s="103">
        <f t="shared" ref="G25" si="2">E25*F25</f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123">
        <v>18</v>
      </c>
      <c r="B26" s="124">
        <v>89921</v>
      </c>
      <c r="C26" s="125" t="s">
        <v>108</v>
      </c>
      <c r="D26" s="126" t="s">
        <v>109</v>
      </c>
      <c r="E26" s="127">
        <v>3</v>
      </c>
      <c r="F26" s="128">
        <v>0</v>
      </c>
      <c r="G26" s="129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5">
        <v>89923</v>
      </c>
      <c r="C27" s="116" t="s">
        <v>110</v>
      </c>
      <c r="D27" s="117" t="s">
        <v>109</v>
      </c>
      <c r="E27" s="118">
        <v>3</v>
      </c>
      <c r="F27" s="119">
        <v>0</v>
      </c>
      <c r="G27" s="120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20</v>
      </c>
      <c r="B28" s="115">
        <v>915111</v>
      </c>
      <c r="C28" s="116" t="s">
        <v>79</v>
      </c>
      <c r="D28" s="117" t="s">
        <v>40</v>
      </c>
      <c r="E28" s="118">
        <v>137</v>
      </c>
      <c r="F28" s="119">
        <v>0</v>
      </c>
      <c r="G28" s="120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26.25" thickBot="1" x14ac:dyDescent="0.3">
      <c r="A29" s="130">
        <v>21</v>
      </c>
      <c r="B29" s="131">
        <v>915221</v>
      </c>
      <c r="C29" s="132" t="s">
        <v>76</v>
      </c>
      <c r="D29" s="133" t="s">
        <v>40</v>
      </c>
      <c r="E29" s="134">
        <v>137</v>
      </c>
      <c r="F29" s="135">
        <v>0</v>
      </c>
      <c r="G29" s="136">
        <f t="shared" si="0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13" t="s">
        <v>75</v>
      </c>
      <c r="D30" s="214"/>
      <c r="E30" s="214"/>
      <c r="F30" s="215"/>
      <c r="G30" s="137">
        <f>SUM(G9:G29)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16" t="s">
        <v>54</v>
      </c>
      <c r="D31" s="217"/>
      <c r="E31" s="217"/>
      <c r="F31" s="218"/>
      <c r="G31" s="138">
        <f>G30*0.21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thickBot="1" x14ac:dyDescent="0.3">
      <c r="A32" s="79"/>
      <c r="B32" s="79"/>
      <c r="C32" s="206" t="s">
        <v>58</v>
      </c>
      <c r="D32" s="207"/>
      <c r="E32" s="207"/>
      <c r="F32" s="208"/>
      <c r="G32" s="139">
        <f>G30+G31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 t="s">
        <v>8</v>
      </c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</sheetData>
  <mergeCells count="6">
    <mergeCell ref="C32:F32"/>
    <mergeCell ref="A1:G1"/>
    <mergeCell ref="A3:G3"/>
    <mergeCell ref="A4:E4"/>
    <mergeCell ref="C30:F30"/>
    <mergeCell ref="C31:F31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2AD-2DB9-41D5-8AD6-3C2E8F0764E4}">
  <sheetPr>
    <pageSetUpPr fitToPage="1"/>
  </sheetPr>
  <dimension ref="A1:Z1006"/>
  <sheetViews>
    <sheetView topLeftCell="A5" workbookViewId="0">
      <selection activeCell="F9" sqref="F9:F28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40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9" t="s">
        <v>6</v>
      </c>
      <c r="B1" s="210"/>
      <c r="C1" s="210"/>
      <c r="D1" s="210"/>
      <c r="E1" s="210"/>
      <c r="F1" s="210"/>
      <c r="G1" s="210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11" t="s">
        <v>111</v>
      </c>
      <c r="B3" s="210"/>
      <c r="C3" s="210"/>
      <c r="D3" s="210"/>
      <c r="E3" s="210"/>
      <c r="F3" s="210"/>
      <c r="G3" s="210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12" t="s">
        <v>112</v>
      </c>
      <c r="B4" s="210"/>
      <c r="C4" s="210"/>
      <c r="D4" s="210"/>
      <c r="E4" s="210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141" t="s">
        <v>72</v>
      </c>
      <c r="C9" s="92" t="s">
        <v>93</v>
      </c>
      <c r="D9" s="93" t="s">
        <v>29</v>
      </c>
      <c r="E9" s="94">
        <v>1</v>
      </c>
      <c r="F9" s="95">
        <v>0</v>
      </c>
      <c r="G9" s="96">
        <f t="shared" ref="G9:G13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9.5" customHeight="1" x14ac:dyDescent="0.25">
      <c r="A10" s="97">
        <v>2</v>
      </c>
      <c r="B10" s="100">
        <v>113728</v>
      </c>
      <c r="C10" s="99" t="s">
        <v>113</v>
      </c>
      <c r="D10" s="100" t="s">
        <v>36</v>
      </c>
      <c r="E10" s="101">
        <v>353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9.5" customHeight="1" x14ac:dyDescent="0.25">
      <c r="A11" s="104">
        <v>3</v>
      </c>
      <c r="B11" s="100" t="s">
        <v>95</v>
      </c>
      <c r="C11" s="99" t="s">
        <v>114</v>
      </c>
      <c r="D11" s="105" t="s">
        <v>97</v>
      </c>
      <c r="E11" s="106">
        <v>1800</v>
      </c>
      <c r="F11" s="102">
        <v>0</v>
      </c>
      <c r="G11" s="103">
        <f t="shared" ref="G11" si="1">E11*F11</f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6.5" customHeight="1" x14ac:dyDescent="0.25">
      <c r="A12" s="104">
        <v>3</v>
      </c>
      <c r="B12" s="100">
        <v>919111</v>
      </c>
      <c r="C12" s="99" t="s">
        <v>69</v>
      </c>
      <c r="D12" s="100" t="s">
        <v>67</v>
      </c>
      <c r="E12" s="101">
        <v>33</v>
      </c>
      <c r="F12" s="102">
        <v>0</v>
      </c>
      <c r="G12" s="103">
        <f t="shared" si="0"/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21.75" customHeight="1" x14ac:dyDescent="0.25">
      <c r="A13" s="104">
        <v>4</v>
      </c>
      <c r="B13" s="105">
        <v>93818</v>
      </c>
      <c r="C13" s="108" t="s">
        <v>68</v>
      </c>
      <c r="D13" s="100" t="s">
        <v>40</v>
      </c>
      <c r="E13" s="101">
        <v>11755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42" customHeight="1" x14ac:dyDescent="0.25">
      <c r="A14" s="104">
        <v>5</v>
      </c>
      <c r="B14" s="105">
        <v>122738</v>
      </c>
      <c r="C14" s="108" t="s">
        <v>115</v>
      </c>
      <c r="D14" s="100" t="s">
        <v>36</v>
      </c>
      <c r="E14" s="101">
        <v>55.5</v>
      </c>
      <c r="F14" s="102">
        <v>0</v>
      </c>
      <c r="G14" s="103">
        <f t="shared" ref="G14:G28" si="2">SUM(E14*F14)</f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5">
      <c r="A15" s="104">
        <v>6</v>
      </c>
      <c r="B15" s="105">
        <v>56336</v>
      </c>
      <c r="C15" s="108" t="s">
        <v>99</v>
      </c>
      <c r="D15" s="100" t="s">
        <v>40</v>
      </c>
      <c r="E15" s="101">
        <v>150</v>
      </c>
      <c r="F15" s="102">
        <v>0</v>
      </c>
      <c r="G15" s="103">
        <f t="shared" si="2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5">
      <c r="A16" s="104">
        <v>8</v>
      </c>
      <c r="B16" s="105">
        <v>5321</v>
      </c>
      <c r="C16" s="108" t="s">
        <v>100</v>
      </c>
      <c r="D16" s="100" t="s">
        <v>40</v>
      </c>
      <c r="E16" s="101">
        <v>23510</v>
      </c>
      <c r="F16" s="102">
        <v>0</v>
      </c>
      <c r="G16" s="103">
        <f t="shared" si="2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42" t="s">
        <v>101</v>
      </c>
      <c r="C17" s="108" t="s">
        <v>87</v>
      </c>
      <c r="D17" s="105" t="s">
        <v>40</v>
      </c>
      <c r="E17" s="101">
        <v>150</v>
      </c>
      <c r="F17" s="102">
        <v>0</v>
      </c>
      <c r="G17" s="103">
        <f t="shared" si="2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10</v>
      </c>
      <c r="B18" s="143" t="s">
        <v>116</v>
      </c>
      <c r="C18" s="108" t="s">
        <v>117</v>
      </c>
      <c r="D18" s="105" t="s">
        <v>40</v>
      </c>
      <c r="E18" s="101">
        <v>11755</v>
      </c>
      <c r="F18" s="102">
        <v>0</v>
      </c>
      <c r="G18" s="103">
        <f t="shared" si="2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104">
        <v>12</v>
      </c>
      <c r="B19" s="105" t="s">
        <v>118</v>
      </c>
      <c r="C19" s="108" t="s">
        <v>119</v>
      </c>
      <c r="D19" s="100" t="s">
        <v>40</v>
      </c>
      <c r="E19" s="101">
        <v>11755</v>
      </c>
      <c r="F19" s="102">
        <v>0</v>
      </c>
      <c r="G19" s="103">
        <f t="shared" si="2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2.5" customHeight="1" x14ac:dyDescent="0.25">
      <c r="A20" s="104">
        <v>12</v>
      </c>
      <c r="B20" s="100">
        <v>113762</v>
      </c>
      <c r="C20" s="99" t="s">
        <v>73</v>
      </c>
      <c r="D20" s="100" t="s">
        <v>38</v>
      </c>
      <c r="E20" s="101">
        <v>130</v>
      </c>
      <c r="F20" s="102">
        <v>0</v>
      </c>
      <c r="G20" s="103">
        <f t="shared" si="2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2.5" customHeight="1" x14ac:dyDescent="0.25">
      <c r="A21" s="104">
        <v>13</v>
      </c>
      <c r="B21" s="100">
        <v>931312</v>
      </c>
      <c r="C21" s="99" t="s">
        <v>74</v>
      </c>
      <c r="D21" s="100" t="s">
        <v>38</v>
      </c>
      <c r="E21" s="101">
        <v>130</v>
      </c>
      <c r="F21" s="102">
        <v>0</v>
      </c>
      <c r="G21" s="103">
        <f t="shared" si="2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114">
        <v>14</v>
      </c>
      <c r="B22" s="117">
        <v>12922</v>
      </c>
      <c r="C22" s="116" t="s">
        <v>70</v>
      </c>
      <c r="D22" s="117" t="s">
        <v>40</v>
      </c>
      <c r="E22" s="118">
        <v>3800</v>
      </c>
      <c r="F22" s="119">
        <v>0</v>
      </c>
      <c r="G22" s="120">
        <f t="shared" si="2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114">
        <v>15</v>
      </c>
      <c r="B23" s="117">
        <v>56962</v>
      </c>
      <c r="C23" s="116" t="s">
        <v>71</v>
      </c>
      <c r="D23" s="117" t="s">
        <v>40</v>
      </c>
      <c r="E23" s="118">
        <v>3800</v>
      </c>
      <c r="F23" s="119">
        <v>0</v>
      </c>
      <c r="G23" s="120">
        <f t="shared" si="2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5.5" x14ac:dyDescent="0.25">
      <c r="A24" s="114">
        <v>16</v>
      </c>
      <c r="B24" s="117" t="s">
        <v>77</v>
      </c>
      <c r="C24" s="116" t="s">
        <v>78</v>
      </c>
      <c r="D24" s="121" t="s">
        <v>19</v>
      </c>
      <c r="E24" s="118">
        <v>590</v>
      </c>
      <c r="F24" s="119">
        <v>0</v>
      </c>
      <c r="G24" s="120">
        <f t="shared" si="2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25.5" x14ac:dyDescent="0.25">
      <c r="A25" s="104">
        <v>17</v>
      </c>
      <c r="B25" s="144" t="s">
        <v>106</v>
      </c>
      <c r="C25" s="99" t="s">
        <v>107</v>
      </c>
      <c r="D25" s="105" t="s">
        <v>19</v>
      </c>
      <c r="E25" s="106">
        <v>60</v>
      </c>
      <c r="F25" s="102">
        <v>0</v>
      </c>
      <c r="G25" s="103">
        <f t="shared" ref="G25" si="3">E25*F25</f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114">
        <v>17</v>
      </c>
      <c r="B26" s="117">
        <v>89923</v>
      </c>
      <c r="C26" s="116" t="s">
        <v>110</v>
      </c>
      <c r="D26" s="117" t="s">
        <v>109</v>
      </c>
      <c r="E26" s="118">
        <v>1</v>
      </c>
      <c r="F26" s="119">
        <v>0</v>
      </c>
      <c r="G26" s="120">
        <f t="shared" si="2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18</v>
      </c>
      <c r="B27" s="117">
        <v>915111</v>
      </c>
      <c r="C27" s="116" t="s">
        <v>79</v>
      </c>
      <c r="D27" s="117" t="s">
        <v>40</v>
      </c>
      <c r="E27" s="118">
        <v>530</v>
      </c>
      <c r="F27" s="119">
        <v>0</v>
      </c>
      <c r="G27" s="120">
        <f t="shared" si="2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26.25" thickBot="1" x14ac:dyDescent="0.3">
      <c r="A28" s="130">
        <v>19</v>
      </c>
      <c r="B28" s="133">
        <v>915221</v>
      </c>
      <c r="C28" s="132" t="s">
        <v>76</v>
      </c>
      <c r="D28" s="133" t="s">
        <v>40</v>
      </c>
      <c r="E28" s="134">
        <v>530</v>
      </c>
      <c r="F28" s="135">
        <v>0</v>
      </c>
      <c r="G28" s="136">
        <f t="shared" si="2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 x14ac:dyDescent="0.25">
      <c r="A29" s="79"/>
      <c r="B29" s="79"/>
      <c r="C29" s="213" t="s">
        <v>75</v>
      </c>
      <c r="D29" s="214"/>
      <c r="E29" s="214"/>
      <c r="F29" s="215"/>
      <c r="G29" s="137">
        <f>SUM(G9:G28)</f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16" t="s">
        <v>54</v>
      </c>
      <c r="D30" s="217"/>
      <c r="E30" s="217"/>
      <c r="F30" s="218"/>
      <c r="G30" s="138">
        <f>G29*0.21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thickBot="1" x14ac:dyDescent="0.3">
      <c r="A31" s="79"/>
      <c r="B31" s="79"/>
      <c r="C31" s="206" t="s">
        <v>58</v>
      </c>
      <c r="D31" s="207"/>
      <c r="E31" s="207"/>
      <c r="F31" s="208"/>
      <c r="G31" s="139">
        <f>G29+G30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79"/>
      <c r="D32" s="79"/>
      <c r="E32" s="80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7B8-50D4-4B36-9F90-41F56ED6E3A1}">
  <sheetPr>
    <pageSetUpPr fitToPage="1"/>
  </sheetPr>
  <dimension ref="A1:Z1006"/>
  <sheetViews>
    <sheetView topLeftCell="A5" workbookViewId="0">
      <selection activeCell="H17" sqref="H17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40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9" t="s">
        <v>6</v>
      </c>
      <c r="B1" s="210"/>
      <c r="C1" s="210"/>
      <c r="D1" s="210"/>
      <c r="E1" s="210"/>
      <c r="F1" s="210"/>
      <c r="G1" s="210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11" t="s">
        <v>120</v>
      </c>
      <c r="B3" s="210"/>
      <c r="C3" s="210"/>
      <c r="D3" s="210"/>
      <c r="E3" s="210"/>
      <c r="F3" s="210"/>
      <c r="G3" s="210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12" t="s">
        <v>121</v>
      </c>
      <c r="B4" s="210"/>
      <c r="C4" s="210"/>
      <c r="D4" s="210"/>
      <c r="E4" s="210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72</v>
      </c>
      <c r="C9" s="92" t="s">
        <v>93</v>
      </c>
      <c r="D9" s="93" t="s">
        <v>29</v>
      </c>
      <c r="E9" s="94">
        <v>1</v>
      </c>
      <c r="F9" s="95">
        <v>0</v>
      </c>
      <c r="G9" s="96">
        <f t="shared" ref="G9:G28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25.5" x14ac:dyDescent="0.25">
      <c r="A10" s="97">
        <v>2</v>
      </c>
      <c r="B10" s="98">
        <v>113728</v>
      </c>
      <c r="C10" s="99" t="s">
        <v>122</v>
      </c>
      <c r="D10" s="100" t="s">
        <v>36</v>
      </c>
      <c r="E10" s="101">
        <v>390</v>
      </c>
      <c r="F10" s="102">
        <v>0</v>
      </c>
      <c r="G10" s="103">
        <f>SUM(E10*F10)</f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6.5" customHeight="1" x14ac:dyDescent="0.25">
      <c r="A11" s="104">
        <v>3</v>
      </c>
      <c r="B11" s="98">
        <v>919111</v>
      </c>
      <c r="C11" s="99" t="s">
        <v>69</v>
      </c>
      <c r="D11" s="100" t="s">
        <v>67</v>
      </c>
      <c r="E11" s="101">
        <v>75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1.75" customHeight="1" x14ac:dyDescent="0.25">
      <c r="A12" s="104">
        <v>4</v>
      </c>
      <c r="B12" s="107">
        <v>93818</v>
      </c>
      <c r="C12" s="108" t="s">
        <v>68</v>
      </c>
      <c r="D12" s="100" t="s">
        <v>40</v>
      </c>
      <c r="E12" s="101">
        <v>7300</v>
      </c>
      <c r="F12" s="102">
        <v>0</v>
      </c>
      <c r="G12" s="103">
        <f t="shared" si="0"/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42" customHeight="1" x14ac:dyDescent="0.25">
      <c r="A13" s="104">
        <v>5</v>
      </c>
      <c r="B13" s="107">
        <v>122738</v>
      </c>
      <c r="C13" s="108" t="s">
        <v>123</v>
      </c>
      <c r="D13" s="100" t="s">
        <v>36</v>
      </c>
      <c r="E13" s="101">
        <v>185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7">
        <v>56334</v>
      </c>
      <c r="C14" s="108" t="s">
        <v>80</v>
      </c>
      <c r="D14" s="100" t="s">
        <v>40</v>
      </c>
      <c r="E14" s="101">
        <v>500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5">
      <c r="A15" s="104">
        <v>7</v>
      </c>
      <c r="B15" s="107">
        <v>56313</v>
      </c>
      <c r="C15" s="108" t="s">
        <v>81</v>
      </c>
      <c r="D15" s="100" t="s">
        <v>40</v>
      </c>
      <c r="E15" s="101">
        <v>500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5">
      <c r="A16" s="104">
        <v>8</v>
      </c>
      <c r="B16" s="107">
        <v>5321</v>
      </c>
      <c r="C16" s="108" t="s">
        <v>100</v>
      </c>
      <c r="D16" s="100" t="s">
        <v>40</v>
      </c>
      <c r="E16" s="101">
        <v>7300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45" t="s">
        <v>101</v>
      </c>
      <c r="C17" s="108" t="s">
        <v>87</v>
      </c>
      <c r="D17" s="105" t="s">
        <v>40</v>
      </c>
      <c r="E17" s="101">
        <v>500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113" customFormat="1" ht="25.5" x14ac:dyDescent="0.25">
      <c r="A18" s="110">
        <v>10</v>
      </c>
      <c r="B18" s="107" t="s">
        <v>104</v>
      </c>
      <c r="C18" s="108" t="s">
        <v>124</v>
      </c>
      <c r="D18" s="105" t="s">
        <v>36</v>
      </c>
      <c r="E18" s="101">
        <v>2</v>
      </c>
      <c r="F18" s="102">
        <v>0</v>
      </c>
      <c r="G18" s="111">
        <f t="shared" si="0"/>
        <v>0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04">
        <v>11</v>
      </c>
      <c r="B19" s="107" t="s">
        <v>102</v>
      </c>
      <c r="C19" s="108" t="s">
        <v>103</v>
      </c>
      <c r="D19" s="100" t="s">
        <v>40</v>
      </c>
      <c r="E19" s="101">
        <v>7300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2.5" customHeight="1" x14ac:dyDescent="0.25">
      <c r="A20" s="104">
        <v>12</v>
      </c>
      <c r="B20" s="98">
        <v>113762</v>
      </c>
      <c r="C20" s="99" t="s">
        <v>73</v>
      </c>
      <c r="D20" s="100" t="s">
        <v>38</v>
      </c>
      <c r="E20" s="101">
        <v>75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2.5" customHeight="1" x14ac:dyDescent="0.25">
      <c r="A21" s="104">
        <v>13</v>
      </c>
      <c r="B21" s="98">
        <v>931312</v>
      </c>
      <c r="C21" s="99" t="s">
        <v>74</v>
      </c>
      <c r="D21" s="100" t="s">
        <v>38</v>
      </c>
      <c r="E21" s="101">
        <v>75</v>
      </c>
      <c r="F21" s="102">
        <v>0</v>
      </c>
      <c r="G21" s="103">
        <f t="shared" si="0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114">
        <v>14</v>
      </c>
      <c r="B22" s="115">
        <v>12922</v>
      </c>
      <c r="C22" s="116" t="s">
        <v>70</v>
      </c>
      <c r="D22" s="117" t="s">
        <v>40</v>
      </c>
      <c r="E22" s="118">
        <v>1100</v>
      </c>
      <c r="F22" s="119">
        <v>0</v>
      </c>
      <c r="G22" s="120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114">
        <v>15</v>
      </c>
      <c r="B23" s="115">
        <v>56962</v>
      </c>
      <c r="C23" s="116" t="s">
        <v>71</v>
      </c>
      <c r="D23" s="117" t="s">
        <v>40</v>
      </c>
      <c r="E23" s="118">
        <v>1250</v>
      </c>
      <c r="F23" s="119">
        <v>0</v>
      </c>
      <c r="G23" s="120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5.5" x14ac:dyDescent="0.25">
      <c r="A24" s="114">
        <v>16</v>
      </c>
      <c r="B24" s="115" t="s">
        <v>77</v>
      </c>
      <c r="C24" s="116" t="s">
        <v>78</v>
      </c>
      <c r="D24" s="121" t="s">
        <v>19</v>
      </c>
      <c r="E24" s="118">
        <v>508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46">
        <v>17</v>
      </c>
      <c r="B25" s="147">
        <v>89921</v>
      </c>
      <c r="C25" s="148" t="s">
        <v>125</v>
      </c>
      <c r="D25" s="100" t="s">
        <v>109</v>
      </c>
      <c r="E25" s="106">
        <v>9</v>
      </c>
      <c r="F25" s="102">
        <v>0</v>
      </c>
      <c r="G25" s="103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114">
        <v>18</v>
      </c>
      <c r="B26" s="115">
        <v>89923</v>
      </c>
      <c r="C26" s="116" t="s">
        <v>110</v>
      </c>
      <c r="D26" s="117" t="s">
        <v>109</v>
      </c>
      <c r="E26" s="118">
        <v>16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5">
        <v>915111</v>
      </c>
      <c r="C27" s="116" t="s">
        <v>79</v>
      </c>
      <c r="D27" s="117" t="s">
        <v>40</v>
      </c>
      <c r="E27" s="118">
        <v>338</v>
      </c>
      <c r="F27" s="119">
        <v>0</v>
      </c>
      <c r="G27" s="120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26.25" thickBot="1" x14ac:dyDescent="0.3">
      <c r="A28" s="130">
        <v>20</v>
      </c>
      <c r="B28" s="131">
        <v>915221</v>
      </c>
      <c r="C28" s="132" t="s">
        <v>76</v>
      </c>
      <c r="D28" s="133" t="s">
        <v>40</v>
      </c>
      <c r="E28" s="134">
        <v>338</v>
      </c>
      <c r="F28" s="135">
        <v>0</v>
      </c>
      <c r="G28" s="136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 x14ac:dyDescent="0.25">
      <c r="A29" s="79"/>
      <c r="B29" s="79"/>
      <c r="C29" s="213" t="s">
        <v>75</v>
      </c>
      <c r="D29" s="214"/>
      <c r="E29" s="214"/>
      <c r="F29" s="215"/>
      <c r="G29" s="137">
        <f>SUM(G9:G28)</f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16" t="s">
        <v>54</v>
      </c>
      <c r="D30" s="217"/>
      <c r="E30" s="217"/>
      <c r="F30" s="218"/>
      <c r="G30" s="138">
        <f>G29*0.21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thickBot="1" x14ac:dyDescent="0.3">
      <c r="A31" s="79"/>
      <c r="B31" s="79"/>
      <c r="C31" s="206" t="s">
        <v>58</v>
      </c>
      <c r="D31" s="207"/>
      <c r="E31" s="207"/>
      <c r="F31" s="208"/>
      <c r="G31" s="139">
        <f>G29+G30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79"/>
      <c r="D32" s="79"/>
      <c r="E32" s="80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 t="s">
        <v>8</v>
      </c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115</vt:lpstr>
      <vt:lpstr>11517</vt:lpstr>
      <vt:lpstr>11525</vt:lpstr>
      <vt:lpstr>11536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2024-03-04T13:55:37Z</dcterms:modified>
</cp:coreProperties>
</file>