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'rozpočet'!$A$4:$F$27</definedName>
  </definedNames>
  <calcPr fullCalcOnLoad="1"/>
</workbook>
</file>

<file path=xl/sharedStrings.xml><?xml version="1.0" encoding="utf-8"?>
<sst xmlns="http://schemas.openxmlformats.org/spreadsheetml/2006/main" count="163" uniqueCount="114">
  <si>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</si>
  <si>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</si>
  <si>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</si>
  <si>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</si>
  <si>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</si>
  <si>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</si>
  <si>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</si>
  <si>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</si>
  <si>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</si>
  <si>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</si>
  <si>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</si>
  <si>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</si>
  <si>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</si>
  <si>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</si>
  <si>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</si>
  <si>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</si>
  <si>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</si>
  <si>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</si>
  <si>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</si>
  <si>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</si>
  <si>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</si>
  <si>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</si>
  <si>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</si>
  <si>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</si>
  <si>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</si>
  <si>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</si>
  <si>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</si>
  <si>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</si>
  <si>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</si>
  <si>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</si>
  <si>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</si>
  <si>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</si>
  <si>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</si>
  <si>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</si>
  <si>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</si>
  <si>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</si>
  <si>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</si>
  <si>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</si>
  <si>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</si>
  <si>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</si>
  <si>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</si>
  <si>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</si>
  <si>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</si>
  <si>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</si>
  <si>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</si>
  <si>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</si>
  <si>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</si>
  <si>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</si>
  <si>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</si>
  <si>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</si>
  <si>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</si>
  <si>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</si>
  <si>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</si>
  <si>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</si>
  <si>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</si>
  <si>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</si>
  <si>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</si>
  <si>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</si>
  <si>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</si>
  <si>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</si>
  <si>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</si>
  <si>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</si>
  <si>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</si>
  <si>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</si>
  <si>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</si>
  <si>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</si>
  <si>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</si>
  <si>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</si>
  <si>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</si>
  <si>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</si>
  <si>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</si>
  <si>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</si>
  <si>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</si>
  <si>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</si>
  <si>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</si>
  <si>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hmotnost              t</t>
  </si>
  <si>
    <t>hmotnost  celkem</t>
  </si>
  <si>
    <t>574C06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</si>
  <si>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</si>
  <si>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</si>
  <si>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</si>
  <si>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</si>
  <si>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</si>
  <si>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SPOJOVACÍ POSTŘIK Z EMULZE DO 0,5KG/M2</t>
  </si>
  <si>
    <t>015130</t>
  </si>
  <si>
    <t>Číslo položky   OTSKP</t>
  </si>
  <si>
    <t xml:space="preserve">Celkem sanace   </t>
  </si>
  <si>
    <t>Ztěsnění dilatačních spar asf. zálivkou  průřezu do 100mm2</t>
  </si>
  <si>
    <t>574E07</t>
  </si>
  <si>
    <t>ASFALTOVÝ BETON PRO LOŽNÍ VRSTVY ACL 22+,22S - TL. 80MM</t>
  </si>
  <si>
    <t>ASFALTOVÝ BETON PRO PODKLADNÍ VRSTVY ACP 16+,16S - TL. 120MM</t>
  </si>
  <si>
    <t>574C08</t>
  </si>
  <si>
    <t>Zpracoval:   Hana Konvalinková</t>
  </si>
  <si>
    <t>Datum:   23.2.2024</t>
  </si>
  <si>
    <t>III/33722 Vodranty</t>
  </si>
  <si>
    <t>0,900 - 1,700;  2,040 - 2,100</t>
  </si>
  <si>
    <t>Škody po zimě 2024 - JÚ 10068</t>
  </si>
  <si>
    <t>ZO za KSUSSK</t>
  </si>
  <si>
    <t>Hana Konvalinková - CMS Čáslav</t>
  </si>
  <si>
    <t>00066001 - CZ00066001</t>
  </si>
  <si>
    <t>oprava povrchu</t>
  </si>
  <si>
    <t>Frézování  asfalt. ploch, odvoz do 20km</t>
  </si>
  <si>
    <t xml:space="preserve">Řezání asfaltového krytu vozovek do 50mm </t>
  </si>
  <si>
    <t>Čištění vozovek samosběrem</t>
  </si>
  <si>
    <t>Asfaltový beton pro ložní vrstvy ACL 16+ ,   - 4 cm</t>
  </si>
  <si>
    <t>Spojovací postřik ze sil. emulze do 1,0kg/m2 - 2x</t>
  </si>
  <si>
    <t xml:space="preserve">Asfalt. beton pro obrusné vrstvy ACO 11+   tl. 50 mm,  </t>
  </si>
  <si>
    <t>Frézování drážky průřezu spár š. do 100mm2</t>
  </si>
  <si>
    <t xml:space="preserve">Zpevnění krajnic z recyklátu do tl. 100mm  </t>
  </si>
  <si>
    <t>Objekt:    sil.    III/33724                 km  0,900 - 1,700; 2,040 - 2,100</t>
  </si>
  <si>
    <t>150x1,5=225 m2</t>
  </si>
  <si>
    <t>860x2=1720:8=215 m2</t>
  </si>
  <si>
    <t>Bc. Petr Holan; Vladimír Kratochvíl</t>
  </si>
  <si>
    <t>Stavba:    III/33722 Vodranty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</si>
</sst>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5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39" fontId="9" fillId="0" borderId="18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5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8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4" fontId="18" fillId="0" borderId="28" xfId="0" applyNumberFormat="1" applyFont="1" applyBorder="1" applyAlignment="1" applyProtection="1">
      <alignment vertical="top"/>
      <protection/>
    </xf>
    <xf numFmtId="0" fontId="20" fillId="0" borderId="29" xfId="0" applyFont="1" applyBorder="1" applyAlignment="1" applyProtection="1">
      <alignment vertical="top"/>
      <protection/>
    </xf>
    <xf numFmtId="0" fontId="20" fillId="0" borderId="29" xfId="0" applyFont="1" applyBorder="1" applyAlignment="1" applyProtection="1">
      <alignment horizontal="center" vertical="center"/>
      <protection/>
    </xf>
    <xf numFmtId="4" fontId="18" fillId="0" borderId="29" xfId="0" applyNumberFormat="1" applyFont="1" applyBorder="1" applyAlignment="1" applyProtection="1">
      <alignment horizontal="right" vertical="top"/>
      <protection/>
    </xf>
    <xf numFmtId="4" fontId="20" fillId="0" borderId="30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vertical="top" wrapText="1"/>
      <protection/>
    </xf>
    <xf numFmtId="0" fontId="20" fillId="0" borderId="29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20" fillId="0" borderId="13" xfId="0" applyFont="1" applyFill="1" applyBorder="1" applyAlignment="1" applyProtection="1">
      <alignment vertical="top"/>
      <protection/>
    </xf>
    <xf numFmtId="4" fontId="18" fillId="0" borderId="13" xfId="0" applyNumberFormat="1" applyFont="1" applyFill="1" applyBorder="1" applyAlignment="1" applyProtection="1">
      <alignment horizontal="right" vertical="top"/>
      <protection/>
    </xf>
    <xf numFmtId="4" fontId="20" fillId="0" borderId="25" xfId="0" applyNumberFormat="1" applyFont="1" applyFill="1" applyBorder="1" applyAlignment="1" applyProtection="1">
      <alignment vertical="top"/>
      <protection/>
    </xf>
    <xf numFmtId="0" fontId="20" fillId="0" borderId="32" xfId="0" applyFont="1" applyBorder="1" applyAlignment="1" applyProtection="1">
      <alignment vertical="top"/>
      <protection/>
    </xf>
    <xf numFmtId="4" fontId="18" fillId="0" borderId="32" xfId="0" applyNumberFormat="1" applyFont="1" applyBorder="1" applyAlignment="1" applyProtection="1">
      <alignment horizontal="right" vertical="top"/>
      <protection/>
    </xf>
    <xf numFmtId="4" fontId="20" fillId="0" borderId="33" xfId="0" applyNumberFormat="1" applyFont="1" applyBorder="1" applyAlignment="1" applyProtection="1">
      <alignment vertical="top"/>
      <protection/>
    </xf>
    <xf numFmtId="0" fontId="10" fillId="35" borderId="10" xfId="0" applyFont="1" applyFill="1" applyBorder="1" applyAlignment="1" applyProtection="1">
      <alignment vertical="top"/>
      <protection/>
    </xf>
    <xf numFmtId="2" fontId="9" fillId="0" borderId="13" xfId="0" applyNumberFormat="1" applyFont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top"/>
      <protection/>
    </xf>
    <xf numFmtId="2" fontId="10" fillId="0" borderId="15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35" borderId="13" xfId="0" applyNumberFormat="1" applyFont="1" applyFill="1" applyBorder="1" applyAlignment="1" applyProtection="1">
      <alignment horizontal="center" vertical="center" wrapText="1"/>
      <protection/>
    </xf>
    <xf numFmtId="49" fontId="14" fillId="35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Alignment="1">
      <alignment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2" sqref="C2:D3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6.3320312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5" customHeight="1" thickBot="1">
      <c r="A1" s="178" t="s">
        <v>18</v>
      </c>
      <c r="B1" s="179"/>
      <c r="C1" s="179"/>
      <c r="D1" s="179"/>
      <c r="E1" s="179"/>
      <c r="F1" s="179"/>
      <c r="G1" s="179"/>
      <c r="H1" s="179"/>
      <c r="I1" s="179"/>
    </row>
    <row r="2" spans="1:10" ht="12.75" customHeight="1">
      <c r="A2" s="180" t="s">
        <v>19</v>
      </c>
      <c r="B2" s="181"/>
      <c r="C2" s="182" t="s">
        <v>94</v>
      </c>
      <c r="D2" s="182"/>
      <c r="E2" s="184" t="s">
        <v>20</v>
      </c>
      <c r="F2" s="184" t="s">
        <v>21</v>
      </c>
      <c r="G2" s="181"/>
      <c r="H2" s="184" t="s">
        <v>22</v>
      </c>
      <c r="I2" s="185" t="s">
        <v>99</v>
      </c>
      <c r="J2" s="38"/>
    </row>
    <row r="3" spans="1:10" ht="12.75">
      <c r="A3" s="164"/>
      <c r="B3" s="163"/>
      <c r="C3" s="183"/>
      <c r="D3" s="183"/>
      <c r="E3" s="163"/>
      <c r="F3" s="163"/>
      <c r="G3" s="163"/>
      <c r="H3" s="163"/>
      <c r="I3" s="169"/>
      <c r="J3" s="38"/>
    </row>
    <row r="4" spans="1:10" ht="12.75">
      <c r="A4" s="162" t="s">
        <v>23</v>
      </c>
      <c r="B4" s="163"/>
      <c r="C4" s="176" t="s">
        <v>100</v>
      </c>
      <c r="D4" s="177"/>
      <c r="E4" s="167" t="s">
        <v>24</v>
      </c>
      <c r="F4" s="167"/>
      <c r="G4" s="163"/>
      <c r="H4" s="167" t="s">
        <v>22</v>
      </c>
      <c r="I4" s="171"/>
      <c r="J4" s="38"/>
    </row>
    <row r="5" spans="1:10" ht="12.75">
      <c r="A5" s="164"/>
      <c r="B5" s="163"/>
      <c r="C5" s="177"/>
      <c r="D5" s="177"/>
      <c r="E5" s="163"/>
      <c r="F5" s="163"/>
      <c r="G5" s="163"/>
      <c r="H5" s="163"/>
      <c r="I5" s="169"/>
      <c r="J5" s="38"/>
    </row>
    <row r="6" spans="1:10" ht="12.75" customHeight="1">
      <c r="A6" s="162" t="s">
        <v>25</v>
      </c>
      <c r="B6" s="163"/>
      <c r="C6" s="172" t="s">
        <v>95</v>
      </c>
      <c r="D6" s="173"/>
      <c r="E6" s="167" t="s">
        <v>26</v>
      </c>
      <c r="F6" s="167"/>
      <c r="G6" s="163"/>
      <c r="H6" s="167" t="s">
        <v>22</v>
      </c>
      <c r="I6" s="171"/>
      <c r="J6" s="38"/>
    </row>
    <row r="7" spans="1:10" ht="12.75">
      <c r="A7" s="164"/>
      <c r="B7" s="163"/>
      <c r="C7" s="174"/>
      <c r="D7" s="175"/>
      <c r="E7" s="163"/>
      <c r="F7" s="163"/>
      <c r="G7" s="163"/>
      <c r="H7" s="163"/>
      <c r="I7" s="169"/>
      <c r="J7" s="38"/>
    </row>
    <row r="8" spans="1:10" ht="12.75">
      <c r="A8" s="162" t="s">
        <v>27</v>
      </c>
      <c r="B8" s="163"/>
      <c r="C8" s="170">
        <v>2024</v>
      </c>
      <c r="D8" s="170"/>
      <c r="E8" s="167" t="s">
        <v>97</v>
      </c>
      <c r="F8" s="163" t="s">
        <v>112</v>
      </c>
      <c r="G8" s="163"/>
      <c r="H8" s="167" t="s">
        <v>28</v>
      </c>
      <c r="I8" s="171"/>
      <c r="J8" s="38"/>
    </row>
    <row r="9" spans="1:10" ht="12.75">
      <c r="A9" s="164"/>
      <c r="B9" s="163"/>
      <c r="C9" s="170"/>
      <c r="D9" s="170"/>
      <c r="E9" s="163"/>
      <c r="F9" s="163"/>
      <c r="G9" s="163"/>
      <c r="H9" s="163"/>
      <c r="I9" s="169"/>
      <c r="J9" s="38"/>
    </row>
    <row r="10" spans="1:10" ht="12.75">
      <c r="A10" s="162" t="s">
        <v>29</v>
      </c>
      <c r="B10" s="163"/>
      <c r="C10" s="165" t="s">
        <v>96</v>
      </c>
      <c r="D10" s="166"/>
      <c r="E10" s="167" t="s">
        <v>30</v>
      </c>
      <c r="F10" s="167" t="s">
        <v>98</v>
      </c>
      <c r="G10" s="163"/>
      <c r="H10" s="167" t="s">
        <v>31</v>
      </c>
      <c r="I10" s="168">
        <v>45348</v>
      </c>
      <c r="J10" s="38"/>
    </row>
    <row r="11" spans="1:10" ht="12.75">
      <c r="A11" s="164"/>
      <c r="B11" s="163"/>
      <c r="C11" s="166"/>
      <c r="D11" s="166"/>
      <c r="E11" s="163"/>
      <c r="F11" s="163"/>
      <c r="G11" s="163"/>
      <c r="H11" s="163"/>
      <c r="I11" s="169"/>
      <c r="J11" s="38"/>
    </row>
    <row r="12" spans="1:9" ht="23.25" customHeight="1" thickBot="1">
      <c r="A12" s="156" t="s">
        <v>32</v>
      </c>
      <c r="B12" s="157"/>
      <c r="C12" s="157"/>
      <c r="D12" s="157"/>
      <c r="E12" s="157"/>
      <c r="F12" s="157"/>
      <c r="G12" s="157"/>
      <c r="H12" s="157"/>
      <c r="I12" s="158"/>
    </row>
    <row r="13" spans="1:10" ht="26.25" customHeight="1">
      <c r="A13" s="39" t="s">
        <v>33</v>
      </c>
      <c r="B13" s="159" t="s">
        <v>34</v>
      </c>
      <c r="C13" s="160"/>
      <c r="D13" s="40" t="s">
        <v>35</v>
      </c>
      <c r="E13" s="159" t="s">
        <v>36</v>
      </c>
      <c r="F13" s="160"/>
      <c r="G13" s="40" t="s">
        <v>37</v>
      </c>
      <c r="H13" s="159" t="s">
        <v>38</v>
      </c>
      <c r="I13" s="161"/>
      <c r="J13" s="38"/>
    </row>
    <row r="14" spans="1:10" ht="15" customHeight="1">
      <c r="A14" s="41" t="s">
        <v>39</v>
      </c>
      <c r="B14" s="42" t="s">
        <v>40</v>
      </c>
      <c r="C14" s="43">
        <f>SUM(rozpočet!F24)</f>
        <v>0</v>
      </c>
      <c r="D14" s="153" t="s">
        <v>41</v>
      </c>
      <c r="E14" s="154"/>
      <c r="F14" s="43">
        <v>0</v>
      </c>
      <c r="G14" s="153" t="s">
        <v>42</v>
      </c>
      <c r="H14" s="154"/>
      <c r="I14" s="44">
        <v>0</v>
      </c>
      <c r="J14" s="38"/>
    </row>
    <row r="15" spans="1:11" ht="15" customHeight="1">
      <c r="A15" s="41"/>
      <c r="B15" s="42" t="s">
        <v>43</v>
      </c>
      <c r="C15" s="43">
        <v>0</v>
      </c>
      <c r="D15" s="153" t="s">
        <v>44</v>
      </c>
      <c r="E15" s="154"/>
      <c r="F15" s="43">
        <v>0</v>
      </c>
      <c r="G15" s="153" t="s">
        <v>45</v>
      </c>
      <c r="H15" s="154"/>
      <c r="I15" s="44">
        <v>0</v>
      </c>
      <c r="J15" s="38"/>
      <c r="K15" s="45"/>
    </row>
    <row r="16" spans="1:10" ht="15" customHeight="1">
      <c r="A16" s="41" t="s">
        <v>46</v>
      </c>
      <c r="B16" s="42" t="s">
        <v>40</v>
      </c>
      <c r="C16" s="43">
        <v>0</v>
      </c>
      <c r="D16" s="153" t="s">
        <v>47</v>
      </c>
      <c r="E16" s="154"/>
      <c r="F16" s="43">
        <v>0</v>
      </c>
      <c r="G16" s="153" t="s">
        <v>48</v>
      </c>
      <c r="H16" s="154"/>
      <c r="I16" s="44">
        <v>0</v>
      </c>
      <c r="J16" s="38"/>
    </row>
    <row r="17" spans="1:10" ht="15" customHeight="1">
      <c r="A17" s="41"/>
      <c r="B17" s="42" t="s">
        <v>43</v>
      </c>
      <c r="C17" s="43">
        <v>0</v>
      </c>
      <c r="D17" s="153"/>
      <c r="E17" s="154"/>
      <c r="F17" s="46"/>
      <c r="G17" s="153" t="s">
        <v>49</v>
      </c>
      <c r="H17" s="154"/>
      <c r="I17" s="44">
        <v>0</v>
      </c>
      <c r="J17" s="38"/>
    </row>
    <row r="18" spans="1:10" ht="15" customHeight="1">
      <c r="A18" s="41" t="s">
        <v>50</v>
      </c>
      <c r="B18" s="42" t="s">
        <v>40</v>
      </c>
      <c r="C18" s="43">
        <v>0</v>
      </c>
      <c r="D18" s="153"/>
      <c r="E18" s="154"/>
      <c r="F18" s="46"/>
      <c r="G18" s="153" t="s">
        <v>51</v>
      </c>
      <c r="H18" s="154"/>
      <c r="I18" s="44">
        <v>0</v>
      </c>
      <c r="J18" s="38"/>
    </row>
    <row r="19" spans="1:10" ht="15" customHeight="1">
      <c r="A19" s="41"/>
      <c r="B19" s="42" t="s">
        <v>43</v>
      </c>
      <c r="C19" s="43">
        <v>0</v>
      </c>
      <c r="D19" s="153"/>
      <c r="E19" s="154"/>
      <c r="F19" s="46"/>
      <c r="G19" s="153" t="s">
        <v>52</v>
      </c>
      <c r="H19" s="154"/>
      <c r="I19" s="44">
        <v>0</v>
      </c>
      <c r="J19" s="38"/>
    </row>
    <row r="20" spans="1:10" ht="15" customHeight="1">
      <c r="A20" s="151" t="s">
        <v>53</v>
      </c>
      <c r="B20" s="152"/>
      <c r="C20" s="43">
        <v>0</v>
      </c>
      <c r="D20" s="153"/>
      <c r="E20" s="154"/>
      <c r="F20" s="46"/>
      <c r="G20" s="153"/>
      <c r="H20" s="154"/>
      <c r="I20" s="47"/>
      <c r="J20" s="38"/>
    </row>
    <row r="21" spans="1:10" ht="15" customHeight="1">
      <c r="A21" s="151" t="s">
        <v>54</v>
      </c>
      <c r="B21" s="152"/>
      <c r="C21" s="43">
        <v>0</v>
      </c>
      <c r="D21" s="153"/>
      <c r="E21" s="154"/>
      <c r="F21" s="46"/>
      <c r="G21" s="153"/>
      <c r="H21" s="154"/>
      <c r="I21" s="47"/>
      <c r="J21" s="38"/>
    </row>
    <row r="22" spans="1:10" ht="16.5" customHeight="1">
      <c r="A22" s="151" t="s">
        <v>55</v>
      </c>
      <c r="B22" s="152"/>
      <c r="C22" s="43">
        <f>SUM(C14:C21)</f>
        <v>0</v>
      </c>
      <c r="D22" s="155" t="s">
        <v>56</v>
      </c>
      <c r="E22" s="152"/>
      <c r="F22" s="43">
        <f>SUM(F14:F21)</f>
        <v>0</v>
      </c>
      <c r="G22" s="155" t="s">
        <v>57</v>
      </c>
      <c r="H22" s="152"/>
      <c r="I22" s="44">
        <f>SUM(I14:I21)</f>
        <v>0</v>
      </c>
      <c r="J22" s="38"/>
    </row>
    <row r="23" spans="1:9" ht="12.75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15" customHeight="1">
      <c r="A24" s="148" t="s">
        <v>58</v>
      </c>
      <c r="B24" s="149"/>
      <c r="C24" s="51">
        <v>0</v>
      </c>
      <c r="D24" s="38"/>
      <c r="E24" s="38"/>
      <c r="F24" s="38"/>
      <c r="G24" s="38"/>
      <c r="H24" s="38"/>
      <c r="I24" s="52"/>
    </row>
    <row r="25" spans="1:10" ht="15" customHeight="1">
      <c r="A25" s="148" t="s">
        <v>59</v>
      </c>
      <c r="B25" s="149"/>
      <c r="C25" s="51">
        <v>0</v>
      </c>
      <c r="D25" s="150" t="s">
        <v>60</v>
      </c>
      <c r="E25" s="149"/>
      <c r="F25" s="51">
        <f>ROUND(C25*(14/100),2)</f>
        <v>0</v>
      </c>
      <c r="G25" s="150" t="s">
        <v>13</v>
      </c>
      <c r="H25" s="149"/>
      <c r="I25" s="53">
        <f>SUM(C24:C26)</f>
        <v>0</v>
      </c>
      <c r="J25" s="38"/>
    </row>
    <row r="26" spans="1:10" ht="15" customHeight="1">
      <c r="A26" s="148" t="s">
        <v>61</v>
      </c>
      <c r="B26" s="149"/>
      <c r="C26" s="51">
        <f>C22+F22*I22</f>
        <v>0</v>
      </c>
      <c r="D26" s="150" t="s">
        <v>6</v>
      </c>
      <c r="E26" s="149"/>
      <c r="F26" s="51">
        <f>ROUND(C26*(21/100),2)</f>
        <v>0</v>
      </c>
      <c r="G26" s="150" t="s">
        <v>62</v>
      </c>
      <c r="H26" s="149"/>
      <c r="I26" s="53">
        <f>SUM(F25:F26)+I25</f>
        <v>0</v>
      </c>
      <c r="J26" s="38"/>
    </row>
    <row r="27" spans="1:9" ht="12.75">
      <c r="A27" s="54"/>
      <c r="B27" s="38"/>
      <c r="C27" s="38"/>
      <c r="D27" s="38"/>
      <c r="E27" s="38"/>
      <c r="F27" s="38"/>
      <c r="G27" s="38"/>
      <c r="H27" s="38"/>
      <c r="I27" s="52"/>
    </row>
    <row r="28" spans="1:10" ht="14.25" customHeight="1">
      <c r="A28" s="143" t="s">
        <v>63</v>
      </c>
      <c r="B28" s="144"/>
      <c r="C28" s="145"/>
      <c r="D28" s="146" t="s">
        <v>64</v>
      </c>
      <c r="E28" s="144"/>
      <c r="F28" s="145"/>
      <c r="G28" s="146" t="s">
        <v>65</v>
      </c>
      <c r="H28" s="144"/>
      <c r="I28" s="147"/>
      <c r="J28" s="38"/>
    </row>
    <row r="29" spans="1:10" ht="14.25" customHeight="1">
      <c r="A29" s="138"/>
      <c r="B29" s="139"/>
      <c r="C29" s="140"/>
      <c r="D29" s="141"/>
      <c r="E29" s="139"/>
      <c r="F29" s="140"/>
      <c r="G29" s="141"/>
      <c r="H29" s="139"/>
      <c r="I29" s="142"/>
      <c r="J29" s="38"/>
    </row>
    <row r="30" spans="1:10" ht="14.25" customHeight="1">
      <c r="A30" s="138"/>
      <c r="B30" s="139"/>
      <c r="C30" s="140"/>
      <c r="D30" s="141"/>
      <c r="E30" s="139"/>
      <c r="F30" s="140"/>
      <c r="G30" s="141"/>
      <c r="H30" s="139"/>
      <c r="I30" s="142"/>
      <c r="J30" s="38"/>
    </row>
    <row r="31" spans="1:10" ht="14.25" customHeight="1">
      <c r="A31" s="138"/>
      <c r="B31" s="139"/>
      <c r="C31" s="140"/>
      <c r="D31" s="141"/>
      <c r="E31" s="139"/>
      <c r="F31" s="140"/>
      <c r="G31" s="141"/>
      <c r="H31" s="139"/>
      <c r="I31" s="142"/>
      <c r="J31" s="38"/>
    </row>
    <row r="32" spans="1:10" ht="14.25" customHeight="1" thickBot="1">
      <c r="A32" s="133" t="s">
        <v>66</v>
      </c>
      <c r="B32" s="134"/>
      <c r="C32" s="135"/>
      <c r="D32" s="136" t="s">
        <v>66</v>
      </c>
      <c r="E32" s="134"/>
      <c r="F32" s="135"/>
      <c r="G32" s="136" t="s">
        <v>66</v>
      </c>
      <c r="H32" s="134"/>
      <c r="I32" s="137"/>
      <c r="J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D12" sqref="D12:D2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5" hidden="1" customWidth="1"/>
    <col min="8" max="8" width="10.5" style="66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86" t="s">
        <v>5</v>
      </c>
      <c r="B1" s="186"/>
      <c r="C1" s="186"/>
      <c r="D1" s="186"/>
      <c r="E1" s="186"/>
      <c r="F1" s="186"/>
      <c r="H1" s="60"/>
    </row>
    <row r="2" spans="1:8" s="6" customFormat="1" ht="12.75" customHeight="1">
      <c r="A2" s="19" t="s">
        <v>113</v>
      </c>
      <c r="B2" s="7"/>
      <c r="C2" s="20" t="s">
        <v>5</v>
      </c>
      <c r="D2" s="7"/>
      <c r="E2" s="7"/>
      <c r="F2" s="7"/>
      <c r="G2" s="61"/>
      <c r="H2" s="60"/>
    </row>
    <row r="3" spans="1:8" s="6" customFormat="1" ht="12.75" customHeight="1">
      <c r="A3" s="19" t="s">
        <v>109</v>
      </c>
      <c r="B3" s="7"/>
      <c r="C3" s="7"/>
      <c r="D3" s="7"/>
      <c r="E3" s="14"/>
      <c r="F3" s="7"/>
      <c r="G3" s="61"/>
      <c r="H3" s="60"/>
    </row>
    <row r="4" spans="1:8" s="6" customFormat="1" ht="13.5" customHeight="1">
      <c r="A4" s="8"/>
      <c r="B4" s="7"/>
      <c r="C4" s="8"/>
      <c r="D4" s="7"/>
      <c r="E4" s="7"/>
      <c r="F4" s="7"/>
      <c r="G4" s="61"/>
      <c r="H4" s="60"/>
    </row>
    <row r="5" spans="1:8" s="6" customFormat="1" ht="1.5" customHeight="1">
      <c r="A5" s="9"/>
      <c r="B5" s="10"/>
      <c r="C5" s="11"/>
      <c r="D5" s="10"/>
      <c r="E5" s="12"/>
      <c r="F5" s="13"/>
      <c r="G5" s="62"/>
      <c r="H5" s="60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3"/>
      <c r="H6" s="60"/>
    </row>
    <row r="7" spans="1:8" s="6" customFormat="1" ht="12.75" customHeight="1">
      <c r="A7" s="14" t="s">
        <v>1</v>
      </c>
      <c r="B7" s="14"/>
      <c r="C7" s="17"/>
      <c r="D7" s="14" t="s">
        <v>92</v>
      </c>
      <c r="E7" s="14"/>
      <c r="F7" s="58" t="s">
        <v>5</v>
      </c>
      <c r="G7" s="63" t="s">
        <v>69</v>
      </c>
      <c r="H7" s="60"/>
    </row>
    <row r="8" spans="1:8" s="6" customFormat="1" ht="12.75" customHeight="1">
      <c r="A8" s="14" t="s">
        <v>67</v>
      </c>
      <c r="B8" s="15"/>
      <c r="C8" s="18"/>
      <c r="D8" s="187" t="s">
        <v>93</v>
      </c>
      <c r="E8" s="188"/>
      <c r="F8" s="59" t="s">
        <v>5</v>
      </c>
      <c r="G8" s="63" t="s">
        <v>70</v>
      </c>
      <c r="H8" s="60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4"/>
      <c r="H9" s="60"/>
    </row>
    <row r="10" ht="24" customHeight="1" thickBot="1"/>
    <row r="11" spans="1:10" s="21" customFormat="1" ht="57.75" customHeight="1" thickBot="1">
      <c r="A11" s="116" t="s">
        <v>85</v>
      </c>
      <c r="B11" s="22" t="s">
        <v>7</v>
      </c>
      <c r="C11" s="23" t="s">
        <v>0</v>
      </c>
      <c r="D11" s="22" t="s">
        <v>8</v>
      </c>
      <c r="E11" s="128" t="s">
        <v>9</v>
      </c>
      <c r="F11" s="24" t="s">
        <v>10</v>
      </c>
      <c r="G11" s="67" t="s">
        <v>75</v>
      </c>
      <c r="H11" s="68" t="s">
        <v>76</v>
      </c>
      <c r="I11" s="55"/>
      <c r="J11" s="55" t="s">
        <v>71</v>
      </c>
    </row>
    <row r="12" spans="1:10" s="21" customFormat="1" ht="15">
      <c r="A12" s="81" t="s">
        <v>11</v>
      </c>
      <c r="B12" s="82" t="s">
        <v>16</v>
      </c>
      <c r="C12" s="83" t="s">
        <v>12</v>
      </c>
      <c r="D12" s="129">
        <v>1</v>
      </c>
      <c r="E12" s="84"/>
      <c r="F12" s="85">
        <f aca="true" t="shared" si="0" ref="F12:F23">E12*D12</f>
        <v>0</v>
      </c>
      <c r="G12" s="69"/>
      <c r="H12" s="70"/>
      <c r="I12" s="71"/>
      <c r="J12" s="55"/>
    </row>
    <row r="13" spans="1:10" s="21" customFormat="1" ht="15">
      <c r="A13" s="86">
        <v>113728</v>
      </c>
      <c r="B13" s="87" t="s">
        <v>101</v>
      </c>
      <c r="C13" s="88" t="s">
        <v>73</v>
      </c>
      <c r="D13" s="130">
        <v>13.44</v>
      </c>
      <c r="E13" s="80"/>
      <c r="F13" s="89">
        <f t="shared" si="0"/>
        <v>0</v>
      </c>
      <c r="G13" s="72" t="s">
        <v>5</v>
      </c>
      <c r="H13" s="73" t="s">
        <v>5</v>
      </c>
      <c r="I13" s="74"/>
      <c r="J13" s="56"/>
    </row>
    <row r="14" spans="1:10" s="21" customFormat="1" ht="15">
      <c r="A14" s="86">
        <v>919111</v>
      </c>
      <c r="B14" s="87" t="s">
        <v>102</v>
      </c>
      <c r="C14" s="88" t="s">
        <v>17</v>
      </c>
      <c r="D14" s="131">
        <v>38</v>
      </c>
      <c r="E14" s="80"/>
      <c r="F14" s="89">
        <f t="shared" si="0"/>
        <v>0</v>
      </c>
      <c r="G14" s="72"/>
      <c r="H14" s="75"/>
      <c r="I14" s="74"/>
      <c r="J14" s="56" t="s">
        <v>5</v>
      </c>
    </row>
    <row r="15" spans="1:10" s="21" customFormat="1" ht="15">
      <c r="A15" s="86">
        <v>93818</v>
      </c>
      <c r="B15" s="87" t="s">
        <v>103</v>
      </c>
      <c r="C15" s="88" t="s">
        <v>2</v>
      </c>
      <c r="D15" s="130">
        <v>4900</v>
      </c>
      <c r="E15" s="80"/>
      <c r="F15" s="89">
        <f t="shared" si="0"/>
        <v>0</v>
      </c>
      <c r="G15" s="72"/>
      <c r="H15" s="75"/>
      <c r="I15" s="74"/>
      <c r="J15" s="56" t="s">
        <v>5</v>
      </c>
    </row>
    <row r="16" spans="1:10" s="21" customFormat="1" ht="15">
      <c r="A16" s="86" t="s">
        <v>77</v>
      </c>
      <c r="B16" s="87" t="s">
        <v>104</v>
      </c>
      <c r="C16" s="88" t="s">
        <v>73</v>
      </c>
      <c r="D16" s="130">
        <v>196</v>
      </c>
      <c r="E16" s="80"/>
      <c r="F16" s="89">
        <f t="shared" si="0"/>
        <v>0</v>
      </c>
      <c r="G16" s="72"/>
      <c r="H16" s="75"/>
      <c r="I16" s="74"/>
      <c r="J16" s="56"/>
    </row>
    <row r="17" spans="1:10" s="21" customFormat="1" ht="15">
      <c r="A17" s="86">
        <v>572223</v>
      </c>
      <c r="B17" s="87" t="s">
        <v>105</v>
      </c>
      <c r="C17" s="88" t="s">
        <v>2</v>
      </c>
      <c r="D17" s="130">
        <v>9800</v>
      </c>
      <c r="E17" s="80"/>
      <c r="F17" s="89">
        <f t="shared" si="0"/>
        <v>0</v>
      </c>
      <c r="G17" s="72"/>
      <c r="H17" s="75"/>
      <c r="I17" s="74"/>
      <c r="J17" s="56"/>
    </row>
    <row r="18" spans="1:10" s="21" customFormat="1" ht="15" customHeight="1">
      <c r="A18" s="86" t="s">
        <v>74</v>
      </c>
      <c r="B18" s="87" t="s">
        <v>106</v>
      </c>
      <c r="C18" s="88" t="s">
        <v>2</v>
      </c>
      <c r="D18" s="130">
        <v>4900</v>
      </c>
      <c r="E18" s="80"/>
      <c r="F18" s="89">
        <f t="shared" si="0"/>
        <v>0</v>
      </c>
      <c r="G18" s="72"/>
      <c r="H18" s="75"/>
      <c r="I18" s="74"/>
      <c r="J18" s="56"/>
    </row>
    <row r="19" spans="1:10" s="21" customFormat="1" ht="15" customHeight="1">
      <c r="A19" s="86" t="s">
        <v>11</v>
      </c>
      <c r="B19" s="87" t="s">
        <v>68</v>
      </c>
      <c r="C19" s="88" t="s">
        <v>2</v>
      </c>
      <c r="D19" s="130">
        <v>1</v>
      </c>
      <c r="E19" s="80"/>
      <c r="F19" s="89">
        <f t="shared" si="0"/>
        <v>0</v>
      </c>
      <c r="G19" s="72"/>
      <c r="H19" s="75"/>
      <c r="I19" s="74"/>
      <c r="J19" s="57" t="s">
        <v>5</v>
      </c>
    </row>
    <row r="20" spans="1:10" s="21" customFormat="1" ht="15" customHeight="1">
      <c r="A20" s="86">
        <v>113761</v>
      </c>
      <c r="B20" s="87" t="s">
        <v>107</v>
      </c>
      <c r="C20" s="88" t="s">
        <v>4</v>
      </c>
      <c r="D20" s="131">
        <v>42</v>
      </c>
      <c r="E20" s="80"/>
      <c r="F20" s="89">
        <f t="shared" si="0"/>
        <v>0</v>
      </c>
      <c r="G20" s="72"/>
      <c r="H20" s="75"/>
      <c r="I20" s="74"/>
      <c r="J20" s="56" t="s">
        <v>5</v>
      </c>
    </row>
    <row r="21" spans="1:10" s="21" customFormat="1" ht="15" customHeight="1">
      <c r="A21" s="86">
        <v>931311</v>
      </c>
      <c r="B21" s="87" t="s">
        <v>87</v>
      </c>
      <c r="C21" s="88" t="s">
        <v>4</v>
      </c>
      <c r="D21" s="131">
        <v>42</v>
      </c>
      <c r="E21" s="80"/>
      <c r="F21" s="89">
        <f t="shared" si="0"/>
        <v>0</v>
      </c>
      <c r="G21" s="72"/>
      <c r="H21" s="75"/>
      <c r="I21" s="74"/>
      <c r="J21" s="56" t="s">
        <v>5</v>
      </c>
    </row>
    <row r="22" spans="1:10" s="21" customFormat="1" ht="15">
      <c r="A22" s="86">
        <v>56962</v>
      </c>
      <c r="B22" s="87" t="s">
        <v>108</v>
      </c>
      <c r="C22" s="88" t="s">
        <v>2</v>
      </c>
      <c r="D22" s="130">
        <v>1000</v>
      </c>
      <c r="E22" s="90"/>
      <c r="F22" s="89">
        <f t="shared" si="0"/>
        <v>0</v>
      </c>
      <c r="G22" s="72"/>
      <c r="H22" s="75"/>
      <c r="I22" s="74"/>
      <c r="J22" s="56"/>
    </row>
    <row r="23" spans="1:10" s="21" customFormat="1" ht="15" thickBot="1">
      <c r="A23" s="91">
        <v>915111</v>
      </c>
      <c r="B23" s="92" t="s">
        <v>72</v>
      </c>
      <c r="C23" s="93" t="s">
        <v>2</v>
      </c>
      <c r="D23" s="132">
        <v>215</v>
      </c>
      <c r="E23" s="94"/>
      <c r="F23" s="95">
        <f t="shared" si="0"/>
        <v>0</v>
      </c>
      <c r="G23" s="69"/>
      <c r="H23" s="70"/>
      <c r="I23" s="71"/>
      <c r="J23" s="55"/>
    </row>
    <row r="24" spans="1:10" s="21" customFormat="1" ht="15">
      <c r="A24" s="121"/>
      <c r="B24" s="122" t="s">
        <v>13</v>
      </c>
      <c r="C24" s="122"/>
      <c r="D24" s="122"/>
      <c r="E24" s="123" t="s">
        <v>5</v>
      </c>
      <c r="F24" s="124">
        <f>SUM(F12:F23)</f>
        <v>0</v>
      </c>
      <c r="G24" s="77"/>
      <c r="H24" s="77"/>
      <c r="I24" s="78"/>
      <c r="J24" s="79"/>
    </row>
    <row r="25" spans="1:10" s="21" customFormat="1" ht="15">
      <c r="A25" s="31"/>
      <c r="B25" s="29" t="s">
        <v>6</v>
      </c>
      <c r="C25" s="29"/>
      <c r="D25" s="29"/>
      <c r="E25" s="32" t="s">
        <v>5</v>
      </c>
      <c r="F25" s="33">
        <f>F24*0.21</f>
        <v>0</v>
      </c>
      <c r="G25" s="77"/>
      <c r="H25" s="77"/>
      <c r="I25" s="78"/>
      <c r="J25" s="79"/>
    </row>
    <row r="26" spans="1:10" s="21" customFormat="1" ht="15.75" thickBot="1">
      <c r="A26" s="34"/>
      <c r="B26" s="125" t="s">
        <v>14</v>
      </c>
      <c r="C26" s="125"/>
      <c r="D26" s="125"/>
      <c r="E26" s="126" t="s">
        <v>5</v>
      </c>
      <c r="F26" s="127">
        <f>F25+F24</f>
        <v>0</v>
      </c>
      <c r="G26" s="77"/>
      <c r="H26" s="77"/>
      <c r="I26" s="78"/>
      <c r="J26" s="79"/>
    </row>
    <row r="27" spans="7:10" ht="24" customHeight="1">
      <c r="G27" s="77"/>
      <c r="H27" s="77"/>
      <c r="I27" s="78"/>
      <c r="J27" s="79"/>
    </row>
    <row r="28" spans="1:10" ht="12" customHeight="1">
      <c r="A28" s="21"/>
      <c r="B28" s="21"/>
      <c r="G28" s="77"/>
      <c r="H28" s="77"/>
      <c r="I28" s="78"/>
      <c r="J28" s="79"/>
    </row>
    <row r="29" spans="1:10" ht="12" customHeight="1">
      <c r="A29" s="21"/>
      <c r="B29" s="21"/>
      <c r="G29" s="77"/>
      <c r="H29" s="77"/>
      <c r="I29" s="78"/>
      <c r="J29" s="79"/>
    </row>
    <row r="30" spans="1:10" ht="12" customHeight="1">
      <c r="A30" s="21"/>
      <c r="B30" s="21"/>
      <c r="G30" s="76"/>
      <c r="H30" s="76"/>
      <c r="I30" s="21"/>
      <c r="J30" s="21"/>
    </row>
    <row r="31" spans="1:10" ht="12" customHeight="1">
      <c r="A31" s="21"/>
      <c r="B31" s="21"/>
      <c r="G31" s="76"/>
      <c r="H31" s="76"/>
      <c r="I31" s="21"/>
      <c r="J31" s="21"/>
    </row>
    <row r="32" spans="1:10" ht="12" customHeight="1">
      <c r="A32" s="21"/>
      <c r="B32" s="21"/>
      <c r="G32" s="76"/>
      <c r="H32" s="76"/>
      <c r="I32" s="21"/>
      <c r="J32" s="21"/>
    </row>
    <row r="33" spans="1:2" ht="12" customHeight="1">
      <c r="A33" s="21"/>
      <c r="B33" s="21"/>
    </row>
    <row r="34" spans="1:2" ht="12" customHeight="1">
      <c r="A34" s="21"/>
      <c r="B34" s="21"/>
    </row>
    <row r="35" spans="1:2" ht="12" customHeight="1">
      <c r="A35" s="21" t="s">
        <v>110</v>
      </c>
      <c r="B35" s="21"/>
    </row>
    <row r="36" spans="1:2" ht="12" customHeight="1">
      <c r="A36" s="21"/>
      <c r="B36" s="21"/>
    </row>
    <row r="37" spans="1:2" ht="12" customHeight="1">
      <c r="A37" s="21"/>
      <c r="B37" s="21"/>
    </row>
    <row r="38" spans="1:2" ht="12" customHeight="1">
      <c r="A38" s="21"/>
      <c r="B38" s="21"/>
    </row>
    <row r="39" spans="1:2" ht="12" customHeight="1">
      <c r="A39" s="21" t="s">
        <v>111</v>
      </c>
      <c r="B39" s="21"/>
    </row>
    <row r="40" spans="1:2" ht="12" customHeight="1">
      <c r="A40" s="21"/>
      <c r="B40" s="21"/>
    </row>
  </sheetData>
  <sheetProtection/>
  <mergeCells count="2">
    <mergeCell ref="A1:F1"/>
    <mergeCell ref="D8:E8"/>
  </mergeCells>
  <printOptions/>
  <pageMargins left="0" right="0" top="0.7874015748031497" bottom="0.7874015748031497" header="0" footer="0"/>
  <pageSetup blackAndWhite="1" fitToHeight="1" fitToWidth="1" horizontalDpi="300" verticalDpi="300" orientation="landscape" paperSize="9" scale="9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D15" sqref="D15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186" t="s">
        <v>5</v>
      </c>
      <c r="B1" s="186"/>
      <c r="C1" s="186"/>
      <c r="D1" s="186"/>
      <c r="E1" s="186"/>
      <c r="F1" s="186"/>
      <c r="G1" s="186"/>
    </row>
    <row r="2" spans="1:7" s="6" customFormat="1" ht="21.75" customHeight="1">
      <c r="A2" s="96" t="s">
        <v>78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96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57" customHeight="1" thickBot="1">
      <c r="A5" s="116" t="s">
        <v>85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79</v>
      </c>
      <c r="C6" s="27" t="s">
        <v>2</v>
      </c>
      <c r="D6" s="97">
        <v>225</v>
      </c>
      <c r="E6" s="118"/>
      <c r="F6" s="98">
        <f>SUM(D6*E6)</f>
        <v>0</v>
      </c>
      <c r="H6" s="104"/>
      <c r="I6" s="99"/>
      <c r="K6" s="100"/>
    </row>
    <row r="7" spans="1:11" s="104" customFormat="1" ht="30">
      <c r="A7" s="115" t="s">
        <v>84</v>
      </c>
      <c r="B7" s="101" t="s">
        <v>80</v>
      </c>
      <c r="C7" s="30" t="s">
        <v>3</v>
      </c>
      <c r="D7" s="102">
        <v>133.87</v>
      </c>
      <c r="E7" s="43"/>
      <c r="F7" s="103">
        <f aca="true" t="shared" si="0" ref="F7:F12">SUM(D7*E7)</f>
        <v>0</v>
      </c>
      <c r="I7" s="105"/>
      <c r="K7" s="106"/>
    </row>
    <row r="8" spans="1:11" s="21" customFormat="1" ht="15">
      <c r="A8" s="28">
        <v>122938</v>
      </c>
      <c r="B8" s="29" t="s">
        <v>81</v>
      </c>
      <c r="C8" s="30" t="s">
        <v>73</v>
      </c>
      <c r="D8" s="102">
        <v>78.8</v>
      </c>
      <c r="E8" s="43"/>
      <c r="F8" s="103">
        <f t="shared" si="0"/>
        <v>0</v>
      </c>
      <c r="I8" s="99"/>
      <c r="K8" s="100"/>
    </row>
    <row r="9" spans="1:11" s="21" customFormat="1" ht="15">
      <c r="A9" s="28">
        <v>56333</v>
      </c>
      <c r="B9" s="29" t="s">
        <v>82</v>
      </c>
      <c r="C9" s="30" t="s">
        <v>2</v>
      </c>
      <c r="D9" s="102">
        <v>225</v>
      </c>
      <c r="E9" s="43"/>
      <c r="F9" s="103">
        <f t="shared" si="0"/>
        <v>0</v>
      </c>
      <c r="I9" s="99"/>
      <c r="K9" s="100"/>
    </row>
    <row r="10" spans="1:11" s="21" customFormat="1" ht="15">
      <c r="A10" s="115" t="s">
        <v>88</v>
      </c>
      <c r="B10" s="29" t="s">
        <v>90</v>
      </c>
      <c r="C10" s="30" t="s">
        <v>73</v>
      </c>
      <c r="D10" s="102">
        <v>27</v>
      </c>
      <c r="E10" s="43"/>
      <c r="F10" s="103">
        <f t="shared" si="0"/>
        <v>0</v>
      </c>
      <c r="I10" s="99"/>
      <c r="K10" s="100"/>
    </row>
    <row r="11" spans="1:11" s="21" customFormat="1" ht="15">
      <c r="A11" s="28">
        <v>572213</v>
      </c>
      <c r="B11" s="29" t="s">
        <v>83</v>
      </c>
      <c r="C11" s="30" t="s">
        <v>2</v>
      </c>
      <c r="D11" s="102">
        <v>225</v>
      </c>
      <c r="E11" s="43"/>
      <c r="F11" s="103">
        <f t="shared" si="0"/>
        <v>0</v>
      </c>
      <c r="I11" s="99"/>
      <c r="K11" s="100"/>
    </row>
    <row r="12" spans="1:11" s="21" customFormat="1" ht="15" thickBot="1">
      <c r="A12" s="120" t="s">
        <v>91</v>
      </c>
      <c r="B12" s="35" t="s">
        <v>89</v>
      </c>
      <c r="C12" s="36" t="s">
        <v>73</v>
      </c>
      <c r="D12" s="107">
        <v>18</v>
      </c>
      <c r="E12" s="119"/>
      <c r="F12" s="108">
        <f t="shared" si="0"/>
        <v>0</v>
      </c>
      <c r="I12" s="99"/>
      <c r="K12" s="100"/>
    </row>
    <row r="13" spans="1:6" s="114" customFormat="1" ht="15.75" thickBot="1">
      <c r="A13" s="109"/>
      <c r="B13" s="110" t="s">
        <v>86</v>
      </c>
      <c r="C13" s="111" t="s">
        <v>2</v>
      </c>
      <c r="D13" s="117"/>
      <c r="E13" s="112" t="s">
        <v>5</v>
      </c>
      <c r="F13" s="113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2024-02-28T07:09:05Z</cp:lastPrinted>
  <dcterms:created xsi:type="dcterms:W3CDTF">2014-05-16T09:31:30Z</dcterms:created>
  <dcterms:modified xsi:type="dcterms:W3CDTF">2024-03-14T11:27:40Z</dcterms:modified>
  <cp:category/>
  <cp:version/>
  <cp:contentType/>
  <cp:contentStatus/>
</cp:coreProperties>
</file>