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  <sheet name="sanace " sheetId="5" r:id="rId3"/>
  </sheets>
  <definedNames>
    <definedName name="_xlnm.Print_Area" localSheetId="1">'rozpočet'!$A$4:$F$35</definedName>
  </definedNames>
  <calcPr calcId="191029"/>
  <extLst/>
</workbook>
</file>

<file path=xl/sharedStrings.xml><?xml version="1.0" encoding="utf-8"?>
<sst xmlns="http://schemas.openxmlformats.org/spreadsheetml/2006/main" count="173" uniqueCount="114">
  <si>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</si>
  <si>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</si>
  <si>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</si>
  <si>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</si>
  <si>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</si>
  <si>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</si>
  <si>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</si>
  <si>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</si>
  <si>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</si>
  <si>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</si>
  <si>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</si>
  <si>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</si>
  <si>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</si>
  <si>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</si>
  <si>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</si>
  <si>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</si>
  <si>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</si>
  <si>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</si>
  <si>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</si>
  <si>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</si>
  <si>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</si>
  <si>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</si>
  <si>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</si>
  <si>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</si>
  <si>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</si>
  <si>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</si>
  <si>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</si>
  <si>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</si>
  <si>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</si>
  <si>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</si>
  <si>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</si>
  <si>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</si>
  <si>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</si>
  <si>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</si>
  <si>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</si>
  <si>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</si>
  <si>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</si>
  <si>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</si>
  <si>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</si>
  <si>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</si>
  <si>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</si>
  <si>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</si>
  <si>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</si>
  <si>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</si>
  <si>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</si>
  <si>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</si>
  <si>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</si>
  <si>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</si>
  <si>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</si>
  <si>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</si>
  <si>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</si>
  <si>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</si>
  <si>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</si>
  <si>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</si>
  <si>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</si>
  <si>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</si>
  <si>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</si>
  <si>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</si>
  <si>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</si>
  <si>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</si>
  <si>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</si>
  <si>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</si>
  <si>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</si>
  <si>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</si>
  <si>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</si>
  <si>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</si>
  <si>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</si>
  <si>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</si>
  <si>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</si>
  <si>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</si>
  <si>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</si>
  <si>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</si>
  <si>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</si>
  <si>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</si>
  <si>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</si>
  <si>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</si>
  <si>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</si>
  <si>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</si>
  <si>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</si>
  <si>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</si>
  <si>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</si>
  <si>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</si>
  <si>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</si>
  <si>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</si>
  <si>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</si>
  <si>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t>014103.R</t>
  </si>
  <si>
    <t>uložení odpadu ze stavby na skládku s oprávněník k opětovnému využití - recyklační středisko</t>
  </si>
  <si>
    <t>oprava povrchu vozovky</t>
  </si>
  <si>
    <t>Ing. Jiří Toman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</si>
  <si>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Ing. Jiří Toman</t>
    </r>
  </si>
  <si>
    <t xml:space="preserve">frézování  asfalt. ploch, odvoz do 20km </t>
  </si>
  <si>
    <t>směrové sloupky z plast. hmot včetně odrazového pásku</t>
  </si>
  <si>
    <t>ks</t>
  </si>
  <si>
    <t>III/2433 hranice kraje – Mírovice</t>
  </si>
  <si>
    <t>Stavba:   III/2433 hranice kraje – Mírovice</t>
  </si>
  <si>
    <r>
      <t xml:space="preserve">Objekt:    sil.    </t>
    </r>
    <r>
      <rPr>
        <b/>
        <sz val="9"/>
        <rFont val="Arial CE"/>
        <family val="2"/>
      </rPr>
      <t>III/2433 staničení</t>
    </r>
    <r>
      <rPr>
        <b/>
        <sz val="9"/>
        <rFont val="Arial CE"/>
        <family val="2"/>
      </rPr>
      <t xml:space="preserve">  km  0,000 - 0,742</t>
    </r>
  </si>
  <si>
    <t>staničení km   0,000 - 0,742</t>
  </si>
  <si>
    <t xml:space="preserve">Sanace  hl. 35cm    - agregovaná položka                  </t>
  </si>
  <si>
    <t>SEPARAČNÍ GEOTEXTILIE</t>
  </si>
  <si>
    <t>015130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</si>
  <si>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</si>
  <si>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</si>
  <si>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</si>
  <si>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130 MM</t>
  </si>
  <si>
    <t>INFILTRAČNÍ POSTŘIK Z EMULZE DO 1,0KG/M2</t>
  </si>
  <si>
    <t>ASFALTOVÝ BETON PRO LOŽNÍ VRSTVY ACL 16+, 16S - TL. 70MM</t>
  </si>
  <si>
    <t xml:space="preserve">Celkem sanace   </t>
  </si>
  <si>
    <t>Sanace konstrukčních vrstev tl. 350 mm (dle technické specifikace)</t>
  </si>
  <si>
    <t>čištění příkopů od nánosu do 0,5m3/m</t>
  </si>
  <si>
    <t>výšková úprava poklopů</t>
  </si>
  <si>
    <t>výšková úprava  krycích hrnců</t>
  </si>
  <si>
    <t>VDZ - plastem hladké - dodávka a pokládka</t>
  </si>
  <si>
    <t>VDZ - předem připravené symboly</t>
  </si>
  <si>
    <r>
      <t>Datum:   04</t>
    </r>
    <r>
      <rPr>
        <sz val="9"/>
        <rFont val="Arial CE"/>
        <family val="2"/>
      </rPr>
      <t>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</si>
</sst>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3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FF0000"/>
      <name val="MS Sans Serif"/>
      <family val="2"/>
    </font>
    <font>
      <b/>
      <sz val="12"/>
      <name val="Arial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32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1" fillId="0" borderId="7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8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2" borderId="14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2" fontId="11" fillId="0" borderId="6" xfId="0" applyNumberFormat="1" applyFont="1" applyBorder="1" applyAlignment="1" applyProtection="1">
      <alignment vertical="top"/>
      <protection/>
    </xf>
    <xf numFmtId="4" fontId="11" fillId="4" borderId="6" xfId="0" applyNumberFormat="1" applyFont="1" applyFill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center"/>
      <protection/>
    </xf>
    <xf numFmtId="4" fontId="11" fillId="4" borderId="6" xfId="0" applyNumberFormat="1" applyFont="1" applyFill="1" applyBorder="1" applyAlignment="1" applyProtection="1">
      <alignment vertical="center"/>
      <protection/>
    </xf>
    <xf numFmtId="4" fontId="11" fillId="0" borderId="7" xfId="0" applyNumberFormat="1" applyFont="1" applyBorder="1" applyAlignment="1" applyProtection="1">
      <alignment vertical="center"/>
      <protection/>
    </xf>
    <xf numFmtId="39" fontId="11" fillId="4" borderId="6" xfId="0" applyNumberFormat="1" applyFont="1" applyFill="1" applyBorder="1" applyAlignment="1" applyProtection="1">
      <alignment vertical="top"/>
      <protection/>
    </xf>
    <xf numFmtId="37" fontId="30" fillId="0" borderId="0" xfId="0" applyNumberFormat="1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164" fontId="30" fillId="0" borderId="0" xfId="0" applyNumberFormat="1" applyFont="1" applyAlignment="1" applyProtection="1">
      <alignment horizontal="right" vertical="top"/>
      <protection locked="0"/>
    </xf>
    <xf numFmtId="39" fontId="30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11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top"/>
      <protection/>
    </xf>
    <xf numFmtId="0" fontId="11" fillId="0" borderId="16" xfId="0" applyFont="1" applyBorder="1" applyAlignment="1" applyProtection="1">
      <alignment horizontal="center" vertical="center"/>
      <protection/>
    </xf>
    <xf numFmtId="2" fontId="10" fillId="0" borderId="16" xfId="0" applyNumberFormat="1" applyFont="1" applyBorder="1" applyAlignment="1" applyProtection="1">
      <alignment horizontal="right" vertical="center"/>
      <protection/>
    </xf>
    <xf numFmtId="4" fontId="10" fillId="4" borderId="16" xfId="0" applyNumberFormat="1" applyFont="1" applyFill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9" fillId="0" borderId="18" xfId="0" applyNumberFormat="1" applyFont="1" applyBorder="1" applyAlignment="1" applyProtection="1">
      <alignment vertical="top"/>
      <protection/>
    </xf>
    <xf numFmtId="0" fontId="31" fillId="0" borderId="19" xfId="0" applyFont="1" applyBorder="1" applyAlignment="1" applyProtection="1">
      <alignment vertical="top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right" vertical="top"/>
      <protection/>
    </xf>
    <xf numFmtId="4" fontId="19" fillId="0" borderId="19" xfId="0" applyNumberFormat="1" applyFont="1" applyBorder="1" applyAlignment="1" applyProtection="1">
      <alignment horizontal="right" vertical="top"/>
      <protection/>
    </xf>
    <xf numFmtId="4" fontId="31" fillId="0" borderId="20" xfId="0" applyNumberFormat="1" applyFont="1" applyBorder="1" applyAlignment="1" applyProtection="1">
      <alignment vertical="top"/>
      <protection/>
    </xf>
    <xf numFmtId="0" fontId="32" fillId="0" borderId="0" xfId="0" applyFont="1" applyAlignment="1" applyProtection="1">
      <alignment vertical="top"/>
      <protection/>
    </xf>
    <xf numFmtId="10" fontId="0" fillId="0" borderId="0" xfId="2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top" wrapText="1"/>
      <protection locked="0"/>
    </xf>
    <xf numFmtId="2" fontId="11" fillId="0" borderId="4" xfId="0" applyNumberFormat="1" applyFont="1" applyBorder="1" applyAlignment="1" applyProtection="1">
      <alignment vertical="top"/>
      <protection/>
    </xf>
    <xf numFmtId="4" fontId="11" fillId="4" borderId="4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top"/>
      <protection/>
    </xf>
    <xf numFmtId="3" fontId="0" fillId="0" borderId="22" xfId="0" applyNumberForma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vertical="top"/>
      <protection/>
    </xf>
    <xf numFmtId="0" fontId="11" fillId="0" borderId="24" xfId="0" applyFont="1" applyBorder="1" applyAlignment="1" applyProtection="1">
      <alignment horizontal="center" vertical="center"/>
      <protection/>
    </xf>
    <xf numFmtId="2" fontId="11" fillId="0" borderId="24" xfId="0" applyNumberFormat="1" applyFont="1" applyBorder="1" applyAlignment="1" applyProtection="1">
      <alignment vertical="top"/>
      <protection/>
    </xf>
    <xf numFmtId="39" fontId="11" fillId="4" borderId="24" xfId="0" applyNumberFormat="1" applyFont="1" applyFill="1" applyBorder="1" applyAlignment="1" applyProtection="1">
      <alignment vertical="top"/>
      <protection/>
    </xf>
    <xf numFmtId="4" fontId="11" fillId="0" borderId="25" xfId="0" applyNumberFormat="1" applyFont="1" applyBorder="1" applyAlignment="1" applyProtection="1">
      <alignment vertical="top"/>
      <protection/>
    </xf>
    <xf numFmtId="4" fontId="11" fillId="4" borderId="24" xfId="0" applyNumberFormat="1" applyFont="1" applyFill="1" applyBorder="1" applyAlignment="1" applyProtection="1">
      <alignment vertical="top"/>
      <protection/>
    </xf>
    <xf numFmtId="2" fontId="11" fillId="0" borderId="16" xfId="0" applyNumberFormat="1" applyFont="1" applyBorder="1" applyAlignment="1" applyProtection="1">
      <alignment vertical="top"/>
      <protection/>
    </xf>
    <xf numFmtId="39" fontId="11" fillId="4" borderId="16" xfId="0" applyNumberFormat="1" applyFont="1" applyFill="1" applyBorder="1" applyAlignment="1" applyProtection="1">
      <alignment vertical="top"/>
      <protection/>
    </xf>
    <xf numFmtId="4" fontId="11" fillId="0" borderId="17" xfId="0" applyNumberFormat="1" applyFont="1" applyBorder="1" applyAlignment="1" applyProtection="1">
      <alignment vertical="top"/>
      <protection/>
    </xf>
    <xf numFmtId="4" fontId="11" fillId="0" borderId="26" xfId="0" applyNumberFormat="1" applyFont="1" applyBorder="1" applyAlignment="1" applyProtection="1">
      <alignment vertical="top"/>
      <protection/>
    </xf>
    <xf numFmtId="0" fontId="11" fillId="0" borderId="27" xfId="0" applyFont="1" applyBorder="1" applyAlignment="1" applyProtection="1">
      <alignment vertical="top"/>
      <protection/>
    </xf>
    <xf numFmtId="4" fontId="11" fillId="0" borderId="27" xfId="0" applyNumberFormat="1" applyFont="1" applyBorder="1" applyAlignment="1" applyProtection="1">
      <alignment horizontal="right" vertical="top"/>
      <protection/>
    </xf>
    <xf numFmtId="4" fontId="11" fillId="0" borderId="28" xfId="0" applyNumberFormat="1" applyFont="1" applyBorder="1" applyAlignment="1" applyProtection="1">
      <alignment vertical="top"/>
      <protection/>
    </xf>
    <xf numFmtId="4" fontId="11" fillId="0" borderId="5" xfId="0" applyNumberFormat="1" applyFont="1" applyBorder="1" applyAlignment="1" applyProtection="1">
      <alignment vertical="top"/>
      <protection/>
    </xf>
    <xf numFmtId="4" fontId="11" fillId="0" borderId="6" xfId="0" applyNumberFormat="1" applyFont="1" applyBorder="1" applyAlignment="1" applyProtection="1">
      <alignment horizontal="right" vertical="top"/>
      <protection/>
    </xf>
    <xf numFmtId="4" fontId="11" fillId="0" borderId="23" xfId="0" applyNumberFormat="1" applyFont="1" applyBorder="1" applyAlignment="1" applyProtection="1">
      <alignment vertical="top"/>
      <protection/>
    </xf>
    <xf numFmtId="4" fontId="11" fillId="0" borderId="24" xfId="0" applyNumberFormat="1" applyFont="1" applyBorder="1" applyAlignment="1" applyProtection="1">
      <alignment horizontal="right" vertical="top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22" xfId="0" applyNumberFormat="1" applyFont="1" applyFill="1" applyBorder="1" applyAlignment="1" applyProtection="1">
      <alignment horizontal="center" vertical="center"/>
      <protection/>
    </xf>
    <xf numFmtId="49" fontId="21" fillId="5" borderId="30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6" xfId="0" applyNumberFormat="1" applyFont="1" applyBorder="1" applyAlignment="1" applyProtection="1">
      <alignment horizontal="center" vertical="center" wrapText="1"/>
      <protection/>
    </xf>
    <xf numFmtId="0" fontId="27" fillId="0" borderId="37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6" xfId="0" applyNumberFormat="1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21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9" fillId="0" borderId="29" xfId="0" applyNumberFormat="1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9" xfId="0" applyNumberFormat="1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9" xfId="0" applyNumberFormat="1" applyFont="1" applyBorder="1" applyAlignment="1" applyProtection="1">
      <alignment horizontal="center" vertical="center"/>
      <protection/>
    </xf>
    <xf numFmtId="14" fontId="26" fillId="0" borderId="30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16" fillId="0" borderId="42" xfId="0" applyNumberFormat="1" applyFont="1" applyBorder="1" applyAlignment="1" applyProtection="1">
      <alignment horizontal="center" vertical="center"/>
      <protection/>
    </xf>
    <xf numFmtId="49" fontId="18" fillId="0" borderId="43" xfId="0" applyNumberFormat="1" applyFont="1" applyBorder="1" applyAlignment="1" applyProtection="1">
      <alignment horizontal="left" vertical="center"/>
      <protection/>
    </xf>
    <xf numFmtId="49" fontId="18" fillId="0" borderId="44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49" fontId="10" fillId="0" borderId="45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5" xfId="0" applyNumberFormat="1" applyFont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6" xfId="0" applyNumberFormat="1" applyFont="1" applyBorder="1" applyAlignment="1" applyProtection="1">
      <alignment horizontal="left" vertical="center"/>
      <protection/>
    </xf>
    <xf numFmtId="0" fontId="21" fillId="0" borderId="34" xfId="0" applyFont="1" applyBorder="1" applyAlignment="1" applyProtection="1">
      <alignment horizontal="left" vertical="center"/>
      <protection/>
    </xf>
    <xf numFmtId="0" fontId="21" fillId="0" borderId="47" xfId="0" applyFont="1" applyBorder="1" applyAlignment="1" applyProtection="1">
      <alignment horizontal="left" vertical="center"/>
      <protection/>
    </xf>
    <xf numFmtId="49" fontId="25" fillId="0" borderId="48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49" fontId="21" fillId="0" borderId="48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32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5" xfId="0" applyNumberFormat="1" applyFont="1" applyFill="1" applyBorder="1" applyAlignment="1" applyProtection="1">
      <alignment horizontal="left" vertical="center"/>
      <protection/>
    </xf>
    <xf numFmtId="49" fontId="19" fillId="3" borderId="13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2" xfId="0" applyFont="1" applyFill="1" applyBorder="1" applyAlignment="1" applyProtection="1">
      <alignment horizontal="center" vertical="center"/>
      <protection/>
    </xf>
    <xf numFmtId="0" fontId="21" fillId="5" borderId="49" xfId="0" applyFont="1" applyFill="1" applyBorder="1" applyAlignment="1" applyProtection="1">
      <alignment horizontal="center" vertical="center"/>
      <protection/>
    </xf>
    <xf numFmtId="49" fontId="21" fillId="0" borderId="34" xfId="0" applyNumberFormat="1" applyFont="1" applyBorder="1" applyAlignment="1" applyProtection="1">
      <alignment horizontal="left" vertical="center"/>
      <protection/>
    </xf>
    <xf numFmtId="49" fontId="21" fillId="0" borderId="35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85" zoomScaleNormal="85" workbookViewId="0" topLeftCell="A1">
      <selection activeCell="F4" sqref="F4:G5"/>
    </sheetView>
  </sheetViews>
  <sheetFormatPr defaultColWidth="13.33203125" defaultRowHeight="10.5"/>
  <cols>
    <col min="1" max="1" width="13.33203125" style="31" customWidth="1"/>
    <col min="2" max="2" width="11.83203125" style="31" customWidth="1"/>
    <col min="3" max="3" width="25.33203125" style="31" customWidth="1"/>
    <col min="4" max="4" width="11.83203125" style="31" customWidth="1"/>
    <col min="5" max="5" width="17.5" style="31" customWidth="1"/>
    <col min="6" max="6" width="26.33203125" style="31" customWidth="1"/>
    <col min="7" max="7" width="13.33203125" style="31" customWidth="1"/>
    <col min="8" max="8" width="13.83203125" style="31" customWidth="1"/>
    <col min="9" max="9" width="26.16015625" style="31" customWidth="1"/>
    <col min="10" max="10" width="13.33203125" style="31" customWidth="1"/>
    <col min="11" max="11" width="13.66015625" style="31" bestFit="1" customWidth="1"/>
    <col min="12" max="16384" width="13.33203125" style="31" customWidth="1"/>
  </cols>
  <sheetData>
    <row r="1" spans="1:9" ht="28.65" customHeight="1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</row>
    <row r="2" spans="1:9" ht="12.75" customHeight="1">
      <c r="A2" s="156" t="s">
        <v>19</v>
      </c>
      <c r="B2" s="157"/>
      <c r="C2" s="160" t="s">
        <v>93</v>
      </c>
      <c r="D2" s="161"/>
      <c r="E2" s="164" t="s">
        <v>20</v>
      </c>
      <c r="F2" s="165" t="s">
        <v>72</v>
      </c>
      <c r="G2" s="166"/>
      <c r="H2" s="164" t="s">
        <v>21</v>
      </c>
      <c r="I2" s="171"/>
    </row>
    <row r="3" spans="1:9" ht="10.5">
      <c r="A3" s="158"/>
      <c r="B3" s="159"/>
      <c r="C3" s="162"/>
      <c r="D3" s="163"/>
      <c r="E3" s="159"/>
      <c r="F3" s="167"/>
      <c r="G3" s="168"/>
      <c r="H3" s="159"/>
      <c r="I3" s="170"/>
    </row>
    <row r="4" spans="1:9" ht="12.75" customHeight="1">
      <c r="A4" s="172" t="s">
        <v>22</v>
      </c>
      <c r="B4" s="159"/>
      <c r="C4" s="173" t="s">
        <v>87</v>
      </c>
      <c r="D4" s="174"/>
      <c r="E4" s="177" t="s">
        <v>23</v>
      </c>
      <c r="F4" s="177"/>
      <c r="G4" s="159"/>
      <c r="H4" s="177" t="s">
        <v>21</v>
      </c>
      <c r="I4" s="178"/>
    </row>
    <row r="5" spans="1:9" ht="12.75" customHeight="1">
      <c r="A5" s="158"/>
      <c r="B5" s="159"/>
      <c r="C5" s="175"/>
      <c r="D5" s="176"/>
      <c r="E5" s="159"/>
      <c r="F5" s="159"/>
      <c r="G5" s="159"/>
      <c r="H5" s="159"/>
      <c r="I5" s="179"/>
    </row>
    <row r="6" spans="1:9" ht="13.2" customHeight="1">
      <c r="A6" s="172" t="s">
        <v>24</v>
      </c>
      <c r="B6" s="159"/>
      <c r="C6" s="180" t="s">
        <v>96</v>
      </c>
      <c r="D6" s="181"/>
      <c r="E6" s="177" t="s">
        <v>25</v>
      </c>
      <c r="F6" s="184"/>
      <c r="G6" s="185"/>
      <c r="H6" s="177" t="s">
        <v>21</v>
      </c>
      <c r="I6" s="169"/>
    </row>
    <row r="7" spans="1:9" ht="10.5">
      <c r="A7" s="158"/>
      <c r="B7" s="159"/>
      <c r="C7" s="182"/>
      <c r="D7" s="183"/>
      <c r="E7" s="159"/>
      <c r="F7" s="185"/>
      <c r="G7" s="185"/>
      <c r="H7" s="159"/>
      <c r="I7" s="170"/>
    </row>
    <row r="8" spans="1:9" ht="10.5">
      <c r="A8" s="172" t="s">
        <v>73</v>
      </c>
      <c r="B8" s="159"/>
      <c r="C8" s="187"/>
      <c r="D8" s="188"/>
      <c r="E8" s="177" t="s">
        <v>74</v>
      </c>
      <c r="F8" s="191" t="s">
        <v>88</v>
      </c>
      <c r="G8" s="185"/>
      <c r="H8" s="192" t="s">
        <v>75</v>
      </c>
      <c r="I8" s="194"/>
    </row>
    <row r="9" spans="1:9" ht="10.5">
      <c r="A9" s="158"/>
      <c r="B9" s="159"/>
      <c r="C9" s="189"/>
      <c r="D9" s="190"/>
      <c r="E9" s="159"/>
      <c r="F9" s="185"/>
      <c r="G9" s="185"/>
      <c r="H9" s="193"/>
      <c r="I9" s="195"/>
    </row>
    <row r="10" spans="1:9" ht="10.5">
      <c r="A10" s="172" t="s">
        <v>76</v>
      </c>
      <c r="B10" s="159"/>
      <c r="C10" s="184"/>
      <c r="D10" s="185"/>
      <c r="E10" s="177" t="s">
        <v>26</v>
      </c>
      <c r="F10" s="191" t="s">
        <v>88</v>
      </c>
      <c r="G10" s="185"/>
      <c r="H10" s="177" t="s">
        <v>27</v>
      </c>
      <c r="I10" s="186"/>
    </row>
    <row r="11" spans="1:9" ht="10.5">
      <c r="A11" s="158"/>
      <c r="B11" s="159"/>
      <c r="C11" s="185"/>
      <c r="D11" s="185"/>
      <c r="E11" s="159"/>
      <c r="F11" s="185"/>
      <c r="G11" s="185"/>
      <c r="H11" s="159"/>
      <c r="I11" s="179"/>
    </row>
    <row r="12" spans="1:9" ht="23.4" customHeight="1" thickBot="1">
      <c r="A12" s="196" t="s">
        <v>28</v>
      </c>
      <c r="B12" s="197"/>
      <c r="C12" s="197"/>
      <c r="D12" s="197"/>
      <c r="E12" s="197"/>
      <c r="F12" s="197"/>
      <c r="G12" s="197"/>
      <c r="H12" s="197"/>
      <c r="I12" s="198"/>
    </row>
    <row r="13" spans="1:9" ht="26.4" customHeight="1">
      <c r="A13" s="32" t="s">
        <v>29</v>
      </c>
      <c r="B13" s="199" t="s">
        <v>30</v>
      </c>
      <c r="C13" s="200"/>
      <c r="D13" s="33" t="s">
        <v>31</v>
      </c>
      <c r="E13" s="201" t="s">
        <v>32</v>
      </c>
      <c r="F13" s="202"/>
      <c r="G13" s="33" t="s">
        <v>33</v>
      </c>
      <c r="H13" s="201" t="s">
        <v>34</v>
      </c>
      <c r="I13" s="203"/>
    </row>
    <row r="14" spans="1:9" ht="15.15" customHeight="1">
      <c r="A14" s="34" t="s">
        <v>35</v>
      </c>
      <c r="B14" s="35" t="s">
        <v>36</v>
      </c>
      <c r="C14" s="36">
        <f>SUM(rozpočet!F32)</f>
        <v>0</v>
      </c>
      <c r="D14" s="204" t="s">
        <v>37</v>
      </c>
      <c r="E14" s="205"/>
      <c r="F14" s="36">
        <v>0</v>
      </c>
      <c r="G14" s="206" t="s">
        <v>38</v>
      </c>
      <c r="H14" s="207"/>
      <c r="I14" s="37">
        <v>0</v>
      </c>
    </row>
    <row r="15" spans="1:11" ht="15.15" customHeight="1">
      <c r="A15" s="34"/>
      <c r="B15" s="35" t="s">
        <v>39</v>
      </c>
      <c r="C15" s="36">
        <v>0</v>
      </c>
      <c r="D15" s="204" t="s">
        <v>40</v>
      </c>
      <c r="E15" s="205"/>
      <c r="F15" s="36">
        <v>0</v>
      </c>
      <c r="G15" s="206" t="s">
        <v>41</v>
      </c>
      <c r="H15" s="207"/>
      <c r="I15" s="37">
        <v>0</v>
      </c>
      <c r="K15" s="38"/>
    </row>
    <row r="16" spans="1:9" ht="15.15" customHeight="1">
      <c r="A16" s="34" t="s">
        <v>42</v>
      </c>
      <c r="B16" s="35" t="s">
        <v>36</v>
      </c>
      <c r="C16" s="36">
        <v>0</v>
      </c>
      <c r="D16" s="204" t="s">
        <v>43</v>
      </c>
      <c r="E16" s="205"/>
      <c r="F16" s="36">
        <v>0</v>
      </c>
      <c r="G16" s="206" t="s">
        <v>44</v>
      </c>
      <c r="H16" s="207"/>
      <c r="I16" s="37">
        <v>0</v>
      </c>
    </row>
    <row r="17" spans="1:9" ht="15.15" customHeight="1">
      <c r="A17" s="34"/>
      <c r="B17" s="35" t="s">
        <v>39</v>
      </c>
      <c r="C17" s="36">
        <v>0</v>
      </c>
      <c r="D17" s="204"/>
      <c r="E17" s="205"/>
      <c r="F17" s="39"/>
      <c r="G17" s="206" t="s">
        <v>45</v>
      </c>
      <c r="H17" s="207"/>
      <c r="I17" s="37">
        <v>0</v>
      </c>
    </row>
    <row r="18" spans="1:9" ht="15.15" customHeight="1">
      <c r="A18" s="34" t="s">
        <v>46</v>
      </c>
      <c r="B18" s="35" t="s">
        <v>36</v>
      </c>
      <c r="C18" s="36">
        <v>0</v>
      </c>
      <c r="D18" s="204"/>
      <c r="E18" s="205"/>
      <c r="F18" s="39"/>
      <c r="G18" s="206" t="s">
        <v>47</v>
      </c>
      <c r="H18" s="207"/>
      <c r="I18" s="37">
        <v>0</v>
      </c>
    </row>
    <row r="19" spans="1:9" ht="15.15" customHeight="1">
      <c r="A19" s="34"/>
      <c r="B19" s="35" t="s">
        <v>39</v>
      </c>
      <c r="C19" s="36">
        <v>0</v>
      </c>
      <c r="D19" s="204"/>
      <c r="E19" s="205"/>
      <c r="F19" s="39"/>
      <c r="G19" s="206" t="s">
        <v>48</v>
      </c>
      <c r="H19" s="207"/>
      <c r="I19" s="37">
        <v>0</v>
      </c>
    </row>
    <row r="20" spans="1:9" ht="15.15" customHeight="1">
      <c r="A20" s="208" t="s">
        <v>49</v>
      </c>
      <c r="B20" s="209"/>
      <c r="C20" s="36">
        <v>0</v>
      </c>
      <c r="D20" s="204"/>
      <c r="E20" s="205"/>
      <c r="F20" s="39"/>
      <c r="G20" s="206"/>
      <c r="H20" s="207"/>
      <c r="I20" s="40"/>
    </row>
    <row r="21" spans="1:9" ht="15.15" customHeight="1">
      <c r="A21" s="208" t="s">
        <v>50</v>
      </c>
      <c r="B21" s="209"/>
      <c r="C21" s="36">
        <v>0</v>
      </c>
      <c r="D21" s="204"/>
      <c r="E21" s="205"/>
      <c r="F21" s="39"/>
      <c r="G21" s="206"/>
      <c r="H21" s="207"/>
      <c r="I21" s="40"/>
    </row>
    <row r="22" spans="1:9" ht="16.65" customHeight="1">
      <c r="A22" s="208" t="s">
        <v>51</v>
      </c>
      <c r="B22" s="209"/>
      <c r="C22" s="36">
        <f>SUM(C14:C21)</f>
        <v>0</v>
      </c>
      <c r="D22" s="210" t="s">
        <v>52</v>
      </c>
      <c r="E22" s="211"/>
      <c r="F22" s="36">
        <f>SUM(F14:F21)</f>
        <v>0</v>
      </c>
      <c r="G22" s="212" t="s">
        <v>53</v>
      </c>
      <c r="H22" s="209"/>
      <c r="I22" s="37">
        <f>SUM(I14:I21)</f>
        <v>0</v>
      </c>
    </row>
    <row r="23" spans="1:9" ht="10.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5.15" customHeight="1">
      <c r="A24" s="222" t="s">
        <v>54</v>
      </c>
      <c r="B24" s="223"/>
      <c r="C24" s="44">
        <v>0</v>
      </c>
      <c r="I24" s="45"/>
    </row>
    <row r="25" spans="1:9" ht="15.15" customHeight="1">
      <c r="A25" s="222" t="s">
        <v>55</v>
      </c>
      <c r="B25" s="223"/>
      <c r="C25" s="44">
        <v>0</v>
      </c>
      <c r="D25" s="224" t="s">
        <v>56</v>
      </c>
      <c r="E25" s="225"/>
      <c r="F25" s="44">
        <f>ROUND(C25*(14/100),2)</f>
        <v>0</v>
      </c>
      <c r="G25" s="226" t="s">
        <v>13</v>
      </c>
      <c r="H25" s="223"/>
      <c r="I25" s="46">
        <f>SUM(C24:C26)</f>
        <v>0</v>
      </c>
    </row>
    <row r="26" spans="1:9" ht="15.15" customHeight="1">
      <c r="A26" s="222" t="s">
        <v>57</v>
      </c>
      <c r="B26" s="223"/>
      <c r="C26" s="44">
        <f>C22+F22+I22</f>
        <v>0</v>
      </c>
      <c r="D26" s="224" t="s">
        <v>6</v>
      </c>
      <c r="E26" s="225"/>
      <c r="F26" s="44">
        <f>ROUND(C26*(21/100),2)</f>
        <v>0</v>
      </c>
      <c r="G26" s="226" t="s">
        <v>58</v>
      </c>
      <c r="H26" s="223"/>
      <c r="I26" s="46">
        <f>SUM(F25:F26)+I25</f>
        <v>0</v>
      </c>
    </row>
    <row r="27" spans="1:9" ht="10.5">
      <c r="A27" s="47"/>
      <c r="I27" s="45"/>
    </row>
    <row r="28" spans="1:9" ht="14.4" customHeight="1">
      <c r="A28" s="145"/>
      <c r="B28" s="146"/>
      <c r="C28" s="147"/>
      <c r="D28" s="142"/>
      <c r="E28" s="143"/>
      <c r="F28" s="144"/>
      <c r="G28" s="142" t="s">
        <v>59</v>
      </c>
      <c r="H28" s="227"/>
      <c r="I28" s="228"/>
    </row>
    <row r="29" spans="1:9" ht="26.25" customHeight="1">
      <c r="A29" s="148"/>
      <c r="B29" s="149"/>
      <c r="C29" s="150"/>
      <c r="D29" s="219"/>
      <c r="E29" s="220"/>
      <c r="F29" s="221"/>
      <c r="G29" s="219"/>
      <c r="H29" s="217"/>
      <c r="I29" s="218"/>
    </row>
    <row r="30" spans="1:9" ht="28.5" customHeight="1">
      <c r="A30" s="148"/>
      <c r="B30" s="149"/>
      <c r="C30" s="150"/>
      <c r="D30" s="219"/>
      <c r="E30" s="220"/>
      <c r="F30" s="221"/>
      <c r="G30" s="216"/>
      <c r="H30" s="217"/>
      <c r="I30" s="218"/>
    </row>
    <row r="31" spans="1:9" ht="14.4" customHeight="1">
      <c r="A31" s="148"/>
      <c r="B31" s="149"/>
      <c r="C31" s="150"/>
      <c r="D31" s="219"/>
      <c r="E31" s="220"/>
      <c r="F31" s="221"/>
      <c r="G31" s="219"/>
      <c r="H31" s="217"/>
      <c r="I31" s="218"/>
    </row>
    <row r="32" spans="1:9" ht="12.75" customHeight="1" thickBot="1">
      <c r="A32" s="151"/>
      <c r="B32" s="152"/>
      <c r="C32" s="153"/>
      <c r="D32" s="213"/>
      <c r="E32" s="229"/>
      <c r="F32" s="230"/>
      <c r="G32" s="213"/>
      <c r="H32" s="214"/>
      <c r="I32" s="215"/>
    </row>
    <row r="34" spans="2:5" ht="10.5">
      <c r="B34" s="74"/>
      <c r="C34" s="74"/>
      <c r="D34" s="74"/>
      <c r="E34" s="74"/>
    </row>
    <row r="35" spans="1:5" ht="10.5">
      <c r="A35" s="75"/>
      <c r="B35" s="74"/>
      <c r="C35" s="74"/>
      <c r="D35" s="74"/>
      <c r="E35" s="74"/>
    </row>
    <row r="36" spans="1:5" ht="10.5">
      <c r="A36" s="76"/>
      <c r="B36" s="75"/>
      <c r="C36" s="75"/>
      <c r="D36" s="75"/>
      <c r="E36" s="75"/>
    </row>
    <row r="37" spans="1:5" ht="10.5">
      <c r="A37" s="76"/>
      <c r="B37" s="75"/>
      <c r="C37" s="75"/>
      <c r="D37" s="75"/>
      <c r="E37" s="75"/>
    </row>
    <row r="38" spans="1:5" ht="10.5">
      <c r="A38" s="76"/>
      <c r="B38" s="75"/>
      <c r="C38" s="75"/>
      <c r="D38" s="75"/>
      <c r="E38" s="75"/>
    </row>
    <row r="39" spans="1:5" ht="10.5">
      <c r="A39" s="76"/>
      <c r="B39" s="75"/>
      <c r="C39" s="75"/>
      <c r="D39" s="75"/>
      <c r="E39" s="75"/>
    </row>
    <row r="40" spans="1:5" ht="10.5">
      <c r="A40" s="76"/>
      <c r="B40" s="75"/>
      <c r="C40" s="75"/>
      <c r="D40" s="75"/>
      <c r="E40" s="75"/>
    </row>
    <row r="41" spans="2:5" ht="10.5">
      <c r="B41" s="74"/>
      <c r="C41" s="74"/>
      <c r="D41" s="74"/>
      <c r="E41" s="74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GridLines="0" workbookViewId="0" topLeftCell="A2">
      <selection activeCell="E18" sqref="E18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58" hidden="1" customWidth="1"/>
    <col min="8" max="8" width="10.5" style="5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31" t="s">
        <v>5</v>
      </c>
      <c r="B1" s="231"/>
      <c r="C1" s="231"/>
      <c r="D1" s="231"/>
      <c r="E1" s="231"/>
      <c r="F1" s="231"/>
      <c r="G1" s="1"/>
    </row>
    <row r="2" spans="1:7" ht="12.75" customHeight="1">
      <c r="A2" s="18" t="s">
        <v>94</v>
      </c>
      <c r="B2" s="6"/>
      <c r="C2" s="19" t="s">
        <v>5</v>
      </c>
      <c r="D2" s="6"/>
      <c r="E2" s="6"/>
      <c r="F2" s="6"/>
      <c r="G2" s="54"/>
    </row>
    <row r="3" spans="1:7" ht="12.75" customHeight="1">
      <c r="A3" s="18" t="s">
        <v>95</v>
      </c>
      <c r="B3" s="6"/>
      <c r="C3" s="6"/>
      <c r="D3" s="6"/>
      <c r="E3" s="13"/>
      <c r="F3" s="6"/>
      <c r="G3" s="54"/>
    </row>
    <row r="4" spans="1:7" ht="13.2" customHeight="1">
      <c r="A4" s="7"/>
      <c r="B4" s="6"/>
      <c r="C4" s="7"/>
      <c r="D4" s="6"/>
      <c r="E4" s="6"/>
      <c r="F4" s="6"/>
      <c r="G4" s="54"/>
    </row>
    <row r="5" spans="1:7" ht="1.5" customHeight="1">
      <c r="A5" s="8"/>
      <c r="B5" s="9"/>
      <c r="C5" s="10"/>
      <c r="D5" s="9"/>
      <c r="E5" s="11"/>
      <c r="F5" s="12"/>
      <c r="G5" s="55"/>
    </row>
    <row r="6" spans="1:7" ht="20.25" customHeight="1">
      <c r="A6" s="13" t="s">
        <v>15</v>
      </c>
      <c r="B6" s="13"/>
      <c r="C6" s="16"/>
      <c r="D6" s="13"/>
      <c r="E6" s="13"/>
      <c r="F6" s="13"/>
      <c r="G6" s="56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1" t="s">
        <v>5</v>
      </c>
      <c r="G7" s="56" t="s">
        <v>60</v>
      </c>
    </row>
    <row r="8" spans="1:7" ht="12.75" customHeight="1">
      <c r="A8" s="13" t="s">
        <v>84</v>
      </c>
      <c r="B8" s="14"/>
      <c r="C8" s="17"/>
      <c r="D8" s="13" t="s">
        <v>113</v>
      </c>
      <c r="E8" s="77" t="s">
        <v>5</v>
      </c>
      <c r="F8" s="52" t="s">
        <v>5</v>
      </c>
      <c r="G8" s="56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57"/>
    </row>
    <row r="10" ht="24" customHeight="1" thickBot="1"/>
    <row r="11" spans="1:10" s="20" customFormat="1" ht="52.5" customHeight="1" thickBot="1">
      <c r="A11" s="73" t="s">
        <v>71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59" t="s">
        <v>68</v>
      </c>
      <c r="H11" s="60" t="s">
        <v>69</v>
      </c>
      <c r="I11" s="49"/>
      <c r="J11" s="49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112">
        <v>1</v>
      </c>
      <c r="E12" s="113"/>
      <c r="F12" s="114">
        <f aca="true" t="shared" si="0" ref="F12:F31">E12*D12</f>
        <v>0</v>
      </c>
      <c r="G12" s="61"/>
      <c r="H12" s="62"/>
      <c r="I12" s="63"/>
      <c r="J12" s="49"/>
    </row>
    <row r="13" spans="1:10" s="20" customFormat="1" ht="15">
      <c r="A13" s="27">
        <v>113728</v>
      </c>
      <c r="B13" s="28" t="s">
        <v>90</v>
      </c>
      <c r="C13" s="29" t="s">
        <v>63</v>
      </c>
      <c r="D13" s="78">
        <v>167.562</v>
      </c>
      <c r="E13" s="79"/>
      <c r="F13" s="30">
        <f t="shared" si="0"/>
        <v>0</v>
      </c>
      <c r="G13" s="64" t="s">
        <v>5</v>
      </c>
      <c r="H13" s="65" t="s">
        <v>5</v>
      </c>
      <c r="I13" s="66"/>
      <c r="J13" s="50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68.8</v>
      </c>
      <c r="E14" s="79"/>
      <c r="F14" s="30">
        <f t="shared" si="0"/>
        <v>0</v>
      </c>
      <c r="G14" s="64"/>
      <c r="H14" s="67"/>
      <c r="I14" s="66"/>
      <c r="J14" s="50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8013.6</v>
      </c>
      <c r="E15" s="79"/>
      <c r="F15" s="30">
        <f t="shared" si="0"/>
        <v>0</v>
      </c>
      <c r="G15" s="64"/>
      <c r="H15" s="67"/>
      <c r="I15" s="66"/>
      <c r="J15" s="50" t="s">
        <v>5</v>
      </c>
    </row>
    <row r="16" spans="1:10" s="20" customFormat="1" ht="15">
      <c r="A16" s="27" t="s">
        <v>70</v>
      </c>
      <c r="B16" s="28" t="s">
        <v>77</v>
      </c>
      <c r="C16" s="29" t="s">
        <v>63</v>
      </c>
      <c r="D16" s="78">
        <v>160.272</v>
      </c>
      <c r="E16" s="79"/>
      <c r="F16" s="30">
        <f t="shared" si="0"/>
        <v>0</v>
      </c>
      <c r="G16" s="64"/>
      <c r="H16" s="67"/>
      <c r="I16" s="66"/>
      <c r="J16" s="50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8013.6</v>
      </c>
      <c r="E17" s="79"/>
      <c r="F17" s="30">
        <f t="shared" si="0"/>
        <v>0</v>
      </c>
      <c r="G17" s="64"/>
      <c r="H17" s="67"/>
      <c r="I17" s="66"/>
      <c r="J17" s="50"/>
    </row>
    <row r="18" spans="1:10" s="20" customFormat="1" ht="17.25" customHeight="1">
      <c r="A18" s="27" t="s">
        <v>11</v>
      </c>
      <c r="B18" s="28" t="s">
        <v>107</v>
      </c>
      <c r="C18" s="29" t="s">
        <v>2</v>
      </c>
      <c r="D18" s="78">
        <v>750</v>
      </c>
      <c r="E18" s="79">
        <f>'sanace '!F13</f>
        <v>0</v>
      </c>
      <c r="F18" s="30">
        <f t="shared" si="0"/>
        <v>0</v>
      </c>
      <c r="G18" s="64"/>
      <c r="H18" s="67"/>
      <c r="I18" s="66"/>
      <c r="J18" s="111" t="s">
        <v>5</v>
      </c>
    </row>
    <row r="19" spans="1:10" s="20" customFormat="1" ht="15">
      <c r="A19" s="27">
        <v>89921</v>
      </c>
      <c r="B19" s="28" t="s">
        <v>109</v>
      </c>
      <c r="C19" s="29" t="s">
        <v>92</v>
      </c>
      <c r="D19" s="78">
        <v>4</v>
      </c>
      <c r="E19" s="79"/>
      <c r="F19" s="30">
        <f t="shared" si="0"/>
        <v>0</v>
      </c>
      <c r="G19" s="116"/>
      <c r="H19" s="117"/>
      <c r="I19" s="118"/>
      <c r="J19" s="119"/>
    </row>
    <row r="20" spans="1:10" s="20" customFormat="1" ht="15">
      <c r="A20" s="27">
        <v>89923</v>
      </c>
      <c r="B20" s="28" t="s">
        <v>110</v>
      </c>
      <c r="C20" s="29" t="s">
        <v>92</v>
      </c>
      <c r="D20" s="78">
        <v>10</v>
      </c>
      <c r="E20" s="79"/>
      <c r="F20" s="30">
        <f t="shared" si="0"/>
        <v>0</v>
      </c>
      <c r="G20" s="64"/>
      <c r="H20" s="67"/>
      <c r="I20" s="66"/>
      <c r="J20" s="111" t="s">
        <v>5</v>
      </c>
    </row>
    <row r="21" spans="1:10" s="48" customFormat="1" ht="22.5" customHeight="1">
      <c r="A21" s="70" t="s">
        <v>64</v>
      </c>
      <c r="B21" s="71" t="s">
        <v>78</v>
      </c>
      <c r="C21" s="29" t="s">
        <v>2</v>
      </c>
      <c r="D21" s="80">
        <v>4006.8</v>
      </c>
      <c r="E21" s="81"/>
      <c r="F21" s="82">
        <f t="shared" si="0"/>
        <v>0</v>
      </c>
      <c r="G21" s="64"/>
      <c r="H21" s="67"/>
      <c r="I21" s="66"/>
      <c r="J21" s="50"/>
    </row>
    <row r="22" spans="1:10" s="20" customFormat="1" ht="15">
      <c r="A22" s="27">
        <v>113761</v>
      </c>
      <c r="B22" s="28" t="s">
        <v>79</v>
      </c>
      <c r="C22" s="29" t="s">
        <v>4</v>
      </c>
      <c r="D22" s="78">
        <v>68.8</v>
      </c>
      <c r="E22" s="79"/>
      <c r="F22" s="30">
        <f t="shared" si="0"/>
        <v>0</v>
      </c>
      <c r="G22" s="64"/>
      <c r="H22" s="67"/>
      <c r="I22" s="66"/>
      <c r="J22" s="50" t="s">
        <v>5</v>
      </c>
    </row>
    <row r="23" spans="1:10" s="20" customFormat="1" ht="15">
      <c r="A23" s="27">
        <v>931311</v>
      </c>
      <c r="B23" s="28" t="s">
        <v>80</v>
      </c>
      <c r="C23" s="29" t="s">
        <v>4</v>
      </c>
      <c r="D23" s="78">
        <v>68.8</v>
      </c>
      <c r="E23" s="79"/>
      <c r="F23" s="30">
        <f t="shared" si="0"/>
        <v>0</v>
      </c>
      <c r="G23" s="64"/>
      <c r="H23" s="67"/>
      <c r="I23" s="66"/>
      <c r="J23" s="50" t="s">
        <v>5</v>
      </c>
    </row>
    <row r="24" spans="1:10" s="20" customFormat="1" ht="15">
      <c r="A24" s="27">
        <v>12922</v>
      </c>
      <c r="B24" s="28" t="s">
        <v>81</v>
      </c>
      <c r="C24" s="29" t="s">
        <v>2</v>
      </c>
      <c r="D24" s="80">
        <v>713</v>
      </c>
      <c r="E24" s="83"/>
      <c r="F24" s="30">
        <f t="shared" si="0"/>
        <v>0</v>
      </c>
      <c r="G24" s="64">
        <v>0.126</v>
      </c>
      <c r="H24" s="65">
        <f>D24*G24</f>
        <v>89.838</v>
      </c>
      <c r="I24" s="66"/>
      <c r="J24" s="50"/>
    </row>
    <row r="25" spans="1:10" s="20" customFormat="1" ht="15">
      <c r="A25" s="27">
        <v>56962</v>
      </c>
      <c r="B25" s="28" t="s">
        <v>82</v>
      </c>
      <c r="C25" s="29" t="s">
        <v>2</v>
      </c>
      <c r="D25" s="80">
        <v>713</v>
      </c>
      <c r="E25" s="83"/>
      <c r="F25" s="30">
        <f t="shared" si="0"/>
        <v>0</v>
      </c>
      <c r="G25" s="64"/>
      <c r="H25" s="67"/>
      <c r="I25" s="66"/>
      <c r="J25" s="50"/>
    </row>
    <row r="26" spans="1:10" s="20" customFormat="1" ht="15">
      <c r="A26" s="27">
        <v>12932</v>
      </c>
      <c r="B26" s="28" t="s">
        <v>108</v>
      </c>
      <c r="C26" s="29" t="s">
        <v>4</v>
      </c>
      <c r="D26" s="78">
        <v>1194</v>
      </c>
      <c r="E26" s="83"/>
      <c r="F26" s="30">
        <f t="shared" si="0"/>
        <v>0</v>
      </c>
      <c r="G26" s="64">
        <v>0.63</v>
      </c>
      <c r="H26" s="115">
        <f>D26*G26</f>
        <v>752.22</v>
      </c>
      <c r="I26" s="66"/>
      <c r="J26" s="50"/>
    </row>
    <row r="27" spans="1:10" s="20" customFormat="1" ht="15.75" customHeight="1">
      <c r="A27" s="27">
        <v>91228</v>
      </c>
      <c r="B27" s="28" t="s">
        <v>91</v>
      </c>
      <c r="C27" s="29" t="s">
        <v>92</v>
      </c>
      <c r="D27" s="78">
        <v>36</v>
      </c>
      <c r="E27" s="79"/>
      <c r="F27" s="30">
        <f t="shared" si="0"/>
        <v>0</v>
      </c>
      <c r="G27" s="64"/>
      <c r="H27" s="67"/>
      <c r="I27" s="66"/>
      <c r="J27" s="50"/>
    </row>
    <row r="28" spans="1:10" s="20" customFormat="1" ht="15.75" customHeight="1">
      <c r="A28" s="72" t="s">
        <v>85</v>
      </c>
      <c r="B28" s="28" t="s">
        <v>86</v>
      </c>
      <c r="C28" s="29" t="s">
        <v>3</v>
      </c>
      <c r="D28" s="78">
        <v>167.16</v>
      </c>
      <c r="E28" s="83"/>
      <c r="F28" s="30">
        <f t="shared" si="0"/>
        <v>0</v>
      </c>
      <c r="G28" s="64"/>
      <c r="H28" s="67"/>
      <c r="I28" s="66"/>
      <c r="J28" s="50"/>
    </row>
    <row r="29" spans="1:10" s="20" customFormat="1" ht="16.5" customHeight="1">
      <c r="A29" s="123">
        <v>91551</v>
      </c>
      <c r="B29" s="95" t="s">
        <v>112</v>
      </c>
      <c r="C29" s="96" t="s">
        <v>92</v>
      </c>
      <c r="D29" s="131">
        <v>3</v>
      </c>
      <c r="E29" s="132"/>
      <c r="F29" s="133">
        <f t="shared" si="0"/>
        <v>0</v>
      </c>
      <c r="G29" s="64"/>
      <c r="H29" s="67"/>
      <c r="I29" s="66"/>
      <c r="J29" s="50"/>
    </row>
    <row r="30" spans="1:10" s="20" customFormat="1" ht="15.6" thickBot="1">
      <c r="A30" s="124">
        <v>915111</v>
      </c>
      <c r="B30" s="125" t="s">
        <v>83</v>
      </c>
      <c r="C30" s="126" t="s">
        <v>2</v>
      </c>
      <c r="D30" s="127">
        <v>200.5</v>
      </c>
      <c r="E30" s="128"/>
      <c r="F30" s="129">
        <f t="shared" si="0"/>
        <v>0</v>
      </c>
      <c r="G30" s="61"/>
      <c r="H30" s="62"/>
      <c r="I30" s="63"/>
      <c r="J30" s="49"/>
    </row>
    <row r="31" spans="1:10" s="20" customFormat="1" ht="15.6" thickBot="1">
      <c r="A31" s="124">
        <v>915211</v>
      </c>
      <c r="B31" s="125" t="s">
        <v>111</v>
      </c>
      <c r="C31" s="126" t="s">
        <v>2</v>
      </c>
      <c r="D31" s="127">
        <v>200.5</v>
      </c>
      <c r="E31" s="130"/>
      <c r="F31" s="129">
        <f t="shared" si="0"/>
        <v>0</v>
      </c>
      <c r="G31" s="120"/>
      <c r="H31" s="120"/>
      <c r="I31" s="121"/>
      <c r="J31" s="122" t="s">
        <v>5</v>
      </c>
    </row>
    <row r="32" spans="1:9" s="20" customFormat="1" ht="15">
      <c r="A32" s="134"/>
      <c r="B32" s="135" t="s">
        <v>13</v>
      </c>
      <c r="C32" s="135"/>
      <c r="D32" s="135"/>
      <c r="E32" s="136" t="s">
        <v>5</v>
      </c>
      <c r="F32" s="137">
        <f>SUM(F12:F31)</f>
        <v>0</v>
      </c>
      <c r="G32" s="68"/>
      <c r="H32" s="68"/>
      <c r="I32" s="69"/>
    </row>
    <row r="33" spans="1:9" s="20" customFormat="1" ht="15">
      <c r="A33" s="138"/>
      <c r="B33" s="28" t="s">
        <v>6</v>
      </c>
      <c r="C33" s="28"/>
      <c r="D33" s="28"/>
      <c r="E33" s="139" t="s">
        <v>5</v>
      </c>
      <c r="F33" s="30">
        <f>F32*0.21</f>
        <v>0</v>
      </c>
      <c r="G33" s="68"/>
      <c r="H33" s="68"/>
      <c r="I33" s="69"/>
    </row>
    <row r="34" spans="1:9" s="20" customFormat="1" ht="15.6" thickBot="1">
      <c r="A34" s="140"/>
      <c r="B34" s="125" t="s">
        <v>14</v>
      </c>
      <c r="C34" s="125"/>
      <c r="D34" s="125"/>
      <c r="E34" s="141" t="s">
        <v>5</v>
      </c>
      <c r="F34" s="129">
        <f>F33+F32</f>
        <v>0</v>
      </c>
      <c r="G34" s="68"/>
      <c r="H34" s="68"/>
      <c r="I34" s="69"/>
    </row>
    <row r="35" spans="1:10" ht="24" customHeight="1">
      <c r="A35" s="84"/>
      <c r="B35" s="85"/>
      <c r="C35" s="85"/>
      <c r="D35" s="85"/>
      <c r="E35" s="86"/>
      <c r="F35" s="87"/>
      <c r="G35" s="68"/>
      <c r="H35" s="68"/>
      <c r="I35" s="69"/>
      <c r="J35" s="20"/>
    </row>
    <row r="36" spans="7:10" ht="12" customHeight="1">
      <c r="G36" s="68"/>
      <c r="H36" s="68"/>
      <c r="I36" s="69"/>
      <c r="J36" s="20"/>
    </row>
    <row r="37" spans="7:10" ht="12" customHeight="1">
      <c r="G37" s="68"/>
      <c r="H37" s="68"/>
      <c r="I37" s="69"/>
      <c r="J37" s="20"/>
    </row>
    <row r="38" spans="7:10" ht="12" customHeight="1">
      <c r="G38" s="68"/>
      <c r="H38" s="68"/>
      <c r="I38" s="20"/>
      <c r="J38" s="20"/>
    </row>
    <row r="39" spans="7:10" ht="12" customHeight="1">
      <c r="G39" s="68"/>
      <c r="H39" s="68"/>
      <c r="I39" s="20"/>
      <c r="J39" s="20"/>
    </row>
    <row r="40" spans="7:10" ht="12" customHeight="1">
      <c r="G40" s="68"/>
      <c r="H40" s="68"/>
      <c r="I40" s="20"/>
      <c r="J40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6593-5BEB-4975-B8F6-59AD1FF59EFA}">
  <sheetPr>
    <pageSetUpPr fitToPage="1"/>
  </sheetPr>
  <dimension ref="A1:K13"/>
  <sheetViews>
    <sheetView showGridLines="0" workbookViewId="0" topLeftCell="A1">
      <selection activeCell="H7" sqref="H7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31" t="s">
        <v>5</v>
      </c>
      <c r="B1" s="231"/>
      <c r="C1" s="231"/>
      <c r="D1" s="231"/>
      <c r="E1" s="231"/>
      <c r="F1" s="231"/>
      <c r="G1" s="231"/>
    </row>
    <row r="2" spans="1:7" ht="21.75" customHeight="1">
      <c r="A2" s="88" t="s">
        <v>97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88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73" t="s">
        <v>71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98</v>
      </c>
      <c r="C6" s="26" t="s">
        <v>2</v>
      </c>
      <c r="D6" s="89">
        <v>1</v>
      </c>
      <c r="E6" s="90"/>
      <c r="F6" s="37">
        <f aca="true" t="shared" si="0" ref="F6:F11">E6*D6</f>
        <v>0</v>
      </c>
      <c r="I6" s="69"/>
      <c r="K6" s="107"/>
    </row>
    <row r="7" spans="1:11" s="108" customFormat="1" ht="30">
      <c r="A7" s="72" t="s">
        <v>99</v>
      </c>
      <c r="B7" s="91" t="s">
        <v>100</v>
      </c>
      <c r="C7" s="29" t="s">
        <v>3</v>
      </c>
      <c r="D7" s="92">
        <v>0.92</v>
      </c>
      <c r="E7" s="93"/>
      <c r="F7" s="37">
        <f t="shared" si="0"/>
        <v>0</v>
      </c>
      <c r="I7" s="110"/>
      <c r="K7" s="109"/>
    </row>
    <row r="8" spans="1:11" s="20" customFormat="1" ht="15">
      <c r="A8" s="27">
        <v>122938</v>
      </c>
      <c r="B8" s="28" t="s">
        <v>101</v>
      </c>
      <c r="C8" s="29" t="s">
        <v>63</v>
      </c>
      <c r="D8" s="92">
        <v>0.35</v>
      </c>
      <c r="E8" s="93"/>
      <c r="F8" s="37">
        <f t="shared" si="0"/>
        <v>0</v>
      </c>
      <c r="I8" s="69"/>
      <c r="K8" s="107"/>
    </row>
    <row r="9" spans="1:11" s="20" customFormat="1" ht="15">
      <c r="A9" s="27">
        <v>56333</v>
      </c>
      <c r="B9" s="28" t="s">
        <v>102</v>
      </c>
      <c r="C9" s="29" t="s">
        <v>2</v>
      </c>
      <c r="D9" s="92">
        <v>1</v>
      </c>
      <c r="E9" s="93"/>
      <c r="F9" s="37">
        <f t="shared" si="0"/>
        <v>0</v>
      </c>
      <c r="I9" s="69"/>
      <c r="K9" s="107"/>
    </row>
    <row r="10" spans="1:11" s="20" customFormat="1" ht="15">
      <c r="A10" s="27">
        <v>567104</v>
      </c>
      <c r="B10" s="28" t="s">
        <v>103</v>
      </c>
      <c r="C10" s="29" t="s">
        <v>63</v>
      </c>
      <c r="D10" s="92">
        <v>0.13</v>
      </c>
      <c r="E10" s="93"/>
      <c r="F10" s="37">
        <f t="shared" si="0"/>
        <v>0</v>
      </c>
      <c r="I10" s="69"/>
      <c r="K10" s="107"/>
    </row>
    <row r="11" spans="1:11" s="20" customFormat="1" ht="15">
      <c r="A11" s="27">
        <v>572123</v>
      </c>
      <c r="B11" s="28" t="s">
        <v>104</v>
      </c>
      <c r="C11" s="29" t="s">
        <v>2</v>
      </c>
      <c r="D11" s="92">
        <v>1</v>
      </c>
      <c r="E11" s="93"/>
      <c r="F11" s="37">
        <f t="shared" si="0"/>
        <v>0</v>
      </c>
      <c r="I11" s="69"/>
      <c r="K11" s="107"/>
    </row>
    <row r="12" spans="1:11" s="20" customFormat="1" ht="15.6" thickBot="1">
      <c r="A12" s="94" t="s">
        <v>70</v>
      </c>
      <c r="B12" s="95" t="s">
        <v>105</v>
      </c>
      <c r="C12" s="96" t="s">
        <v>63</v>
      </c>
      <c r="D12" s="97">
        <v>0.07</v>
      </c>
      <c r="E12" s="98"/>
      <c r="F12" s="99">
        <f>ROUND(E12*D12,0)</f>
        <v>0</v>
      </c>
      <c r="I12" s="69"/>
      <c r="K12" s="107"/>
    </row>
    <row r="13" spans="1:6" s="106" customFormat="1" ht="16.2" thickBot="1">
      <c r="A13" s="100"/>
      <c r="B13" s="101" t="s">
        <v>106</v>
      </c>
      <c r="C13" s="102" t="s">
        <v>2</v>
      </c>
      <c r="D13" s="103">
        <v>1</v>
      </c>
      <c r="E13" s="104" t="s">
        <v>5</v>
      </c>
      <c r="F13" s="105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2024-03-14T11:21:27Z</dcterms:modified>
  <cp:category/>
  <cp:version/>
  <cp:contentType/>
  <cp:contentStatus/>
</cp:coreProperties>
</file>