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16" yWindow="65416" windowWidth="29040" windowHeight="15840" activeTab="0"/>
  </bookViews>
  <sheets>
    <sheet name="Rampa " sheetId="2" r:id="rId1"/>
  </sheets>
  <definedNames>
    <definedName name="_xlnm._FilterDatabase" localSheetId="0" hidden="1">'Rampa '!$C$13:$J$62</definedName>
    <definedName name="_xlnm.Print_Titles" localSheetId="0">'Rampa '!$13:$13</definedName>
  </definedNames>
  <calcPr calcId="191029"/>
  <extLst/>
</workbook>
</file>

<file path=xl/sharedStrings.xml><?xml version="1.0" encoding="utf-8"?>
<sst xmlns="http://schemas.openxmlformats.org/spreadsheetml/2006/main" count="184" uniqueCount="104">
  <si>
    <t/>
  </si>
  <si>
    <t>Stavba:</t>
  </si>
  <si>
    <t>Ateliér oděvní tvorby</t>
  </si>
  <si>
    <t>Místo:</t>
  </si>
  <si>
    <t>Zadavatel:</t>
  </si>
  <si>
    <t>Zhotovitel:</t>
  </si>
  <si>
    <t>Kód</t>
  </si>
  <si>
    <t>Popis</t>
  </si>
  <si>
    <t>Typ</t>
  </si>
  <si>
    <t>D</t>
  </si>
  <si>
    <t>1</t>
  </si>
  <si>
    <t>2</t>
  </si>
  <si>
    <t>Objekt:</t>
  </si>
  <si>
    <t>Cena celkem [CZK]</t>
  </si>
  <si>
    <t>PČ</t>
  </si>
  <si>
    <t>MJ</t>
  </si>
  <si>
    <t>Množství</t>
  </si>
  <si>
    <t>J.cena [CZK]</t>
  </si>
  <si>
    <t>Náklady soupisu celkem</t>
  </si>
  <si>
    <t>HSV</t>
  </si>
  <si>
    <t>Práce a dodávky HSV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</si>
  <si>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</si>
  <si>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</si>
  <si>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</si>
  <si>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</si>
  <si>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</si>
  <si>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VV</t>
  </si>
  <si>
    <t>3,00*3,50</t>
  </si>
  <si>
    <t>3,00*6,30</t>
  </si>
  <si>
    <t>Součet</t>
  </si>
  <si>
    <t>131213702</t>
  </si>
  <si>
    <t>Hloubení nezapažených jam ručně s urovnáním dna do předepsaného profilu a spádu v hornině třídy těžitelnosti I skupiny 3 nesoudržných</t>
  </si>
  <si>
    <t>m3</t>
  </si>
  <si>
    <t>(3,015+2,015)/2*1,00*(3,5+1,5)/2</t>
  </si>
  <si>
    <t>(3,015+2,015)/2*1,00*(6,6+3,3)/2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</si>
  <si>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</si>
  <si>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</si>
  <si>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</si>
  <si>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</si>
  <si>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18,737-16,763</t>
  </si>
  <si>
    <t>171201231</t>
  </si>
  <si>
    <t>Poplatek za uložení stavebního odpadu na recyklační skládce (skládkovné) zeminy a kamení zatříděného do Katalogu odpadů pod kódem 17 05 04</t>
  </si>
  <si>
    <t>t</t>
  </si>
  <si>
    <t>174111101</t>
  </si>
  <si>
    <t>Zásyp sypaninou z jakékoliv horniny ručně s uložením výkopku ve vrstvách se zhutněním jam, šachet, rýh nebo kolem objektů v těchto vykopávkách</t>
  </si>
  <si>
    <t>Zakládání</t>
  </si>
  <si>
    <t>3</t>
  </si>
  <si>
    <t>274351121</t>
  </si>
  <si>
    <t>Bednění základů pasů rovné zřízení</t>
  </si>
  <si>
    <t>2*0,77*1,515+0,5*0,77</t>
  </si>
  <si>
    <t>2*1,09*1,515+0,5*1,09</t>
  </si>
  <si>
    <t>2*0,9*1,515+0,5*0,9</t>
  </si>
  <si>
    <t>274351122</t>
  </si>
  <si>
    <t>Bednění základů pasů rovné odstranění</t>
  </si>
  <si>
    <t>5</t>
  </si>
  <si>
    <t>274361821</t>
  </si>
  <si>
    <t>Výztuž základů pasů z betonářské oceli 10 505 (R) nebo BSt 500</t>
  </si>
  <si>
    <t>279321347</t>
  </si>
  <si>
    <t>Základové zdi z betonu železového (bez výztuže) bez zvláštních nároků na prostředí tř. C 25/30</t>
  </si>
  <si>
    <t>(0,77+0,61)/2*0,5*1,515</t>
  </si>
  <si>
    <t>1,09*0,5*1,515</t>
  </si>
  <si>
    <t>(0,75+0,9)/2*0,5*1,515</t>
  </si>
  <si>
    <t>Svislé a kompletní konstrukce</t>
  </si>
  <si>
    <t>388129415</t>
  </si>
  <si>
    <t>kus</t>
  </si>
  <si>
    <t>388129730</t>
  </si>
  <si>
    <t>M</t>
  </si>
  <si>
    <t>RMAT0003</t>
  </si>
  <si>
    <t>Komunikace pozemní</t>
  </si>
  <si>
    <t>564851011</t>
  </si>
  <si>
    <t>Podklad ze štěrkodrti ŠD s rozprostřením a zhutněním plochy jednotlivě do 100 m2, po zhutnění tl. 150 mm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</si>
  <si>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</si>
  <si>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</si>
  <si>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997221151</t>
  </si>
  <si>
    <t>Vodorovná doprava suti stavebním kolečkem s naložením a se složením z kusových materiálů, na vzdálenost do 50 m</t>
  </si>
  <si>
    <t>997221611</t>
  </si>
  <si>
    <t>Nakládání na dopravní prostředky pro vodorovnou dopravu suti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</si>
  <si>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</si>
  <si>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</si>
  <si>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</si>
  <si>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</si>
  <si>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PSV</t>
  </si>
  <si>
    <t>Práce a dodávky PSV</t>
  </si>
  <si>
    <t>767</t>
  </si>
  <si>
    <t>Konstrukce zámečnické</t>
  </si>
  <si>
    <t>767220130</t>
  </si>
  <si>
    <t>Montáž schodišťového zábradlí z trubek nebo tenkostěnných profilů do zdiva, hmotnosti 1 m zábradlí přes 25 kg</t>
  </si>
  <si>
    <t>m</t>
  </si>
  <si>
    <t>1,2+5,9+0,8</t>
  </si>
  <si>
    <t>5,9+0,8</t>
  </si>
  <si>
    <t>RMAT0002</t>
  </si>
  <si>
    <t>zábradlí</t>
  </si>
  <si>
    <t>998767201</t>
  </si>
  <si>
    <t>Přesun hmot pro zámečnické konstrukce stanovený procentní sazbou (%) z ceny vodorovná dopravní vzdálenost do 50 m v objektech výšky do 6 m</t>
  </si>
  <si>
    <t>%</t>
  </si>
  <si>
    <t>Přípravné a bourací práce</t>
  </si>
  <si>
    <t>;</t>
  </si>
  <si>
    <t>Montáž ŽB prefabrikovaných desek hmotnosti přes 2 do 4 t</t>
  </si>
  <si>
    <t>Montáž ŽB prefabrikovaných dílců hmotnosti přes 1 do 2 t</t>
  </si>
  <si>
    <t>Poznámka: Ceny jsou bez DPH.</t>
  </si>
  <si>
    <t xml:space="preserve">Rampa </t>
  </si>
  <si>
    <t>Střední škola designu Lysá nad Labem, příspěvková organizace</t>
  </si>
  <si>
    <t>Lysá nad Labem, U Dráhy 1280</t>
  </si>
  <si>
    <t xml:space="preserve">podesta, schodiště, rampa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</si>
</sst>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"/>
  </numFmts>
  <fonts count="18">
    <font>
      <sz val="8"/>
      <name val="Arial CE"/>
      <family val="2"/>
    </font>
    <font>
      <sz val="10"/>
      <name val="Arial"/>
      <family val="2"/>
    </font>
    <font>
      <b/>
      <sz val="11"/>
      <color rgb="FF00336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969696"/>
      <name val="Arial Narrow"/>
      <family val="2"/>
    </font>
    <font>
      <b/>
      <sz val="11"/>
      <color rgb="FF960000"/>
      <name val="Arial Narrow"/>
      <family val="2"/>
    </font>
    <font>
      <sz val="11"/>
      <color rgb="FF003366"/>
      <name val="Arial Narrow"/>
      <family val="2"/>
    </font>
    <font>
      <sz val="11"/>
      <color rgb="FF505050"/>
      <name val="Arial Narrow"/>
      <family val="2"/>
    </font>
    <font>
      <sz val="11"/>
      <color rgb="FFFF0000"/>
      <name val="Arial Narrow"/>
      <family val="2"/>
    </font>
    <font>
      <sz val="9"/>
      <name val="Arial Narrow"/>
      <family val="2"/>
    </font>
    <font>
      <i/>
      <sz val="11"/>
      <color rgb="FF0000FF"/>
      <name val="Arial Narrow"/>
      <family val="2"/>
    </font>
    <font>
      <sz val="9"/>
      <color rgb="FF505050"/>
      <name val="Arial Narrow"/>
      <family val="2"/>
    </font>
    <font>
      <sz val="9"/>
      <color rgb="FF969696"/>
      <name val="Arial Narrow"/>
      <family val="2"/>
    </font>
    <font>
      <sz val="9"/>
      <color rgb="FF003366"/>
      <name val="Arial Narrow"/>
      <family val="2"/>
    </font>
    <font>
      <sz val="9"/>
      <color rgb="FFFF0000"/>
      <name val="Arial Narrow"/>
      <family val="2"/>
    </font>
    <font>
      <b/>
      <sz val="9"/>
      <color rgb="FF003366"/>
      <name val="Arial Narrow"/>
      <family val="2"/>
    </font>
    <font>
      <b/>
      <sz val="11"/>
      <color rgb="FF50505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3" fillId="0" borderId="4" xfId="0" applyFont="1" applyBorder="1" applyAlignment="1" applyProtection="1">
      <alignment horizontal="center" vertical="top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165" fontId="3" fillId="0" borderId="4" xfId="0" applyNumberFormat="1" applyFont="1" applyBorder="1" applyAlignment="1" applyProtection="1">
      <alignment vertical="top"/>
      <protection locked="0"/>
    </xf>
    <xf numFmtId="4" fontId="3" fillId="0" borderId="4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11" fillId="0" borderId="4" xfId="0" applyFont="1" applyBorder="1" applyAlignment="1" applyProtection="1">
      <alignment horizontal="center" vertical="top"/>
      <protection locked="0"/>
    </xf>
    <xf numFmtId="49" fontId="11" fillId="0" borderId="4" xfId="0" applyNumberFormat="1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  <xf numFmtId="165" fontId="11" fillId="0" borderId="4" xfId="0" applyNumberFormat="1" applyFont="1" applyBorder="1" applyAlignment="1" applyProtection="1">
      <alignment vertical="top"/>
      <protection locked="0"/>
    </xf>
    <xf numFmtId="4" fontId="11" fillId="0" borderId="4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3" fontId="11" fillId="0" borderId="4" xfId="0" applyNumberFormat="1" applyFont="1" applyBorder="1" applyAlignment="1" applyProtection="1">
      <alignment vertical="top"/>
      <protection locked="0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/>
    </xf>
    <xf numFmtId="165" fontId="12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/>
    </xf>
    <xf numFmtId="165" fontId="15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4" fontId="3" fillId="3" borderId="4" xfId="0" applyNumberFormat="1" applyFont="1" applyFill="1" applyBorder="1" applyAlignment="1" applyProtection="1">
      <alignment vertical="top"/>
      <protection locked="0"/>
    </xf>
    <xf numFmtId="4" fontId="11" fillId="3" borderId="4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J65"/>
  <sheetViews>
    <sheetView showGridLines="0" tabSelected="1" zoomScale="115" zoomScaleNormal="115" workbookViewId="0" topLeftCell="A38">
      <selection activeCell="F42" sqref="F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29" customWidth="1"/>
    <col min="4" max="4" width="4.28125" style="1" customWidth="1"/>
    <col min="5" max="5" width="17.140625" style="1" customWidth="1"/>
    <col min="6" max="6" width="103.00390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6384" width="9.28125" style="1" customWidth="1"/>
  </cols>
  <sheetData>
    <row r="3" ht="12">
      <c r="C3" s="2" t="s">
        <v>1</v>
      </c>
    </row>
    <row r="4" spans="3:8" ht="12">
      <c r="C4" s="2"/>
      <c r="E4" s="56" t="s">
        <v>2</v>
      </c>
      <c r="F4" s="57"/>
      <c r="G4" s="57"/>
      <c r="H4" s="57"/>
    </row>
    <row r="5" ht="12">
      <c r="C5" s="2" t="s">
        <v>12</v>
      </c>
    </row>
    <row r="6" spans="3:8" ht="12">
      <c r="C6" s="2"/>
      <c r="E6" s="58" t="s">
        <v>100</v>
      </c>
      <c r="F6" s="59"/>
      <c r="G6" s="59"/>
      <c r="H6" s="59"/>
    </row>
    <row r="7" ht="12">
      <c r="C7" s="2"/>
    </row>
    <row r="8" spans="3:10" ht="12">
      <c r="C8" s="2" t="s">
        <v>3</v>
      </c>
      <c r="F8" s="2" t="s">
        <v>102</v>
      </c>
      <c r="I8" s="4"/>
      <c r="J8" s="5"/>
    </row>
    <row r="9" ht="12">
      <c r="C9" s="2"/>
    </row>
    <row r="10" spans="3:10" ht="12">
      <c r="C10" s="2" t="s">
        <v>4</v>
      </c>
      <c r="F10" s="2" t="s">
        <v>101</v>
      </c>
      <c r="I10" s="4"/>
      <c r="J10" s="3"/>
    </row>
    <row r="11" spans="3:10" ht="12">
      <c r="C11" s="2" t="s">
        <v>5</v>
      </c>
      <c r="F11" s="2"/>
      <c r="I11" s="4"/>
      <c r="J11" s="3"/>
    </row>
    <row r="13" spans="3:10" s="6" customFormat="1" ht="20.25" customHeight="1">
      <c r="C13" s="7" t="s">
        <v>14</v>
      </c>
      <c r="D13" s="8" t="s">
        <v>8</v>
      </c>
      <c r="E13" s="8" t="s">
        <v>6</v>
      </c>
      <c r="F13" s="8" t="s">
        <v>7</v>
      </c>
      <c r="G13" s="8" t="s">
        <v>15</v>
      </c>
      <c r="H13" s="8" t="s">
        <v>16</v>
      </c>
      <c r="I13" s="8" t="s">
        <v>17</v>
      </c>
      <c r="J13" s="9" t="s">
        <v>13</v>
      </c>
    </row>
    <row r="14" spans="3:10" s="46" customFormat="1" ht="12">
      <c r="C14" s="30"/>
      <c r="D14" s="10" t="s">
        <v>18</v>
      </c>
      <c r="J14" s="11">
        <f>J15+J55</f>
        <v>0</v>
      </c>
    </row>
    <row r="15" spans="3:10" s="49" customFormat="1" ht="12">
      <c r="C15" s="47"/>
      <c r="D15" s="48" t="s">
        <v>9</v>
      </c>
      <c r="E15" s="48" t="s">
        <v>19</v>
      </c>
      <c r="F15" s="48" t="s">
        <v>20</v>
      </c>
      <c r="J15" s="22">
        <f>J16+J26+J39+J43+J46+J53</f>
        <v>0</v>
      </c>
    </row>
    <row r="16" spans="3:10" s="49" customFormat="1" ht="12">
      <c r="C16" s="47"/>
      <c r="D16" s="48" t="s">
        <v>9</v>
      </c>
      <c r="E16" s="48" t="s">
        <v>10</v>
      </c>
      <c r="F16" s="48" t="s">
        <v>21</v>
      </c>
      <c r="J16" s="22">
        <f>SUM(J17:J25)</f>
        <v>0</v>
      </c>
    </row>
    <row r="17" spans="2:10" ht="33">
      <c r="B17" s="51"/>
      <c r="C17" s="14">
        <v>1</v>
      </c>
      <c r="D17" s="14" t="s">
        <v>22</v>
      </c>
      <c r="E17" s="15" t="s">
        <v>30</v>
      </c>
      <c r="F17" s="16" t="s">
        <v>31</v>
      </c>
      <c r="G17" s="17" t="s">
        <v>32</v>
      </c>
      <c r="H17" s="18">
        <v>18.737</v>
      </c>
      <c r="I17" s="54"/>
      <c r="J17" s="19">
        <f>ROUND(I17*H17,2)</f>
        <v>0</v>
      </c>
    </row>
    <row r="18" spans="3:8" s="37" customFormat="1" ht="13.5">
      <c r="C18" s="33"/>
      <c r="D18" s="34" t="s">
        <v>26</v>
      </c>
      <c r="E18" s="35" t="s">
        <v>0</v>
      </c>
      <c r="F18" s="36" t="s">
        <v>33</v>
      </c>
      <c r="H18" s="38">
        <v>6.288</v>
      </c>
    </row>
    <row r="19" spans="3:8" s="37" customFormat="1" ht="13.5">
      <c r="C19" s="33"/>
      <c r="D19" s="34" t="s">
        <v>26</v>
      </c>
      <c r="E19" s="35" t="s">
        <v>0</v>
      </c>
      <c r="F19" s="36" t="s">
        <v>34</v>
      </c>
      <c r="H19" s="38">
        <v>12.449</v>
      </c>
    </row>
    <row r="20" spans="3:8" s="43" customFormat="1" ht="13.5">
      <c r="C20" s="33"/>
      <c r="D20" s="34" t="s">
        <v>26</v>
      </c>
      <c r="E20" s="41" t="s">
        <v>0</v>
      </c>
      <c r="F20" s="42" t="s">
        <v>29</v>
      </c>
      <c r="H20" s="44">
        <v>18.737000000000002</v>
      </c>
    </row>
    <row r="21" spans="2:10" ht="33">
      <c r="B21" s="51"/>
      <c r="C21" s="14">
        <f>MAX($C$17:C20)+1</f>
        <v>2</v>
      </c>
      <c r="D21" s="14" t="s">
        <v>22</v>
      </c>
      <c r="E21" s="15" t="s">
        <v>35</v>
      </c>
      <c r="F21" s="16" t="s">
        <v>36</v>
      </c>
      <c r="G21" s="17" t="s">
        <v>32</v>
      </c>
      <c r="H21" s="18">
        <v>18.737</v>
      </c>
      <c r="I21" s="54"/>
      <c r="J21" s="19">
        <f>ROUND(I21*H21,2)</f>
        <v>0</v>
      </c>
    </row>
    <row r="22" spans="3:10" s="20" customFormat="1" ht="49.5">
      <c r="C22" s="14">
        <f>MAX($C$17:C21)+1</f>
        <v>3</v>
      </c>
      <c r="D22" s="14" t="s">
        <v>22</v>
      </c>
      <c r="E22" s="15" t="s">
        <v>37</v>
      </c>
      <c r="F22" s="16" t="s">
        <v>38</v>
      </c>
      <c r="G22" s="17" t="s">
        <v>32</v>
      </c>
      <c r="H22" s="18">
        <v>1.974</v>
      </c>
      <c r="I22" s="54"/>
      <c r="J22" s="19">
        <f>ROUND(I22*H22,2)</f>
        <v>0</v>
      </c>
    </row>
    <row r="23" spans="3:8" s="37" customFormat="1" ht="13.5">
      <c r="C23" s="33"/>
      <c r="D23" s="34" t="s">
        <v>26</v>
      </c>
      <c r="E23" s="35" t="s">
        <v>0</v>
      </c>
      <c r="F23" s="36" t="s">
        <v>39</v>
      </c>
      <c r="H23" s="38">
        <v>1.974</v>
      </c>
    </row>
    <row r="24" spans="3:10" s="21" customFormat="1" ht="33">
      <c r="C24" s="14">
        <f>MAX($C$17:C23)+1</f>
        <v>4</v>
      </c>
      <c r="D24" s="14" t="s">
        <v>22</v>
      </c>
      <c r="E24" s="15" t="s">
        <v>40</v>
      </c>
      <c r="F24" s="16" t="s">
        <v>41</v>
      </c>
      <c r="G24" s="17" t="s">
        <v>42</v>
      </c>
      <c r="H24" s="18">
        <v>1.974</v>
      </c>
      <c r="I24" s="54"/>
      <c r="J24" s="19">
        <f>ROUND(I24*H24,2)</f>
        <v>0</v>
      </c>
    </row>
    <row r="25" spans="2:10" ht="33">
      <c r="B25" s="51"/>
      <c r="C25" s="14">
        <f>MAX($C$17:C24)+1</f>
        <v>5</v>
      </c>
      <c r="D25" s="14" t="s">
        <v>22</v>
      </c>
      <c r="E25" s="15" t="s">
        <v>43</v>
      </c>
      <c r="F25" s="16" t="s">
        <v>44</v>
      </c>
      <c r="G25" s="17" t="s">
        <v>32</v>
      </c>
      <c r="H25" s="18">
        <v>16.763</v>
      </c>
      <c r="I25" s="54"/>
      <c r="J25" s="19">
        <f>ROUND(I25*H25,2)</f>
        <v>0</v>
      </c>
    </row>
    <row r="26" spans="2:10" s="46" customFormat="1" ht="12">
      <c r="B26" s="52"/>
      <c r="C26" s="50"/>
      <c r="D26" s="48" t="s">
        <v>9</v>
      </c>
      <c r="E26" s="48" t="s">
        <v>11</v>
      </c>
      <c r="F26" s="48" t="s">
        <v>45</v>
      </c>
      <c r="G26" s="49"/>
      <c r="H26" s="49"/>
      <c r="I26" s="49"/>
      <c r="J26" s="22">
        <f>SUM(J27:J35)</f>
        <v>0</v>
      </c>
    </row>
    <row r="27" spans="3:10" s="20" customFormat="1" ht="12">
      <c r="C27" s="14">
        <f>MAX($C$17:C26)+1</f>
        <v>6</v>
      </c>
      <c r="D27" s="14" t="s">
        <v>22</v>
      </c>
      <c r="E27" s="15" t="s">
        <v>47</v>
      </c>
      <c r="F27" s="16" t="s">
        <v>48</v>
      </c>
      <c r="G27" s="17" t="s">
        <v>25</v>
      </c>
      <c r="H27" s="18">
        <v>9.743</v>
      </c>
      <c r="I27" s="54"/>
      <c r="J27" s="19">
        <f>ROUND(I27*H27,2)</f>
        <v>0</v>
      </c>
    </row>
    <row r="28" spans="2:10" s="39" customFormat="1" ht="13.5">
      <c r="B28" s="53"/>
      <c r="C28" s="33"/>
      <c r="D28" s="34" t="s">
        <v>26</v>
      </c>
      <c r="E28" s="35" t="s">
        <v>0</v>
      </c>
      <c r="F28" s="36" t="s">
        <v>49</v>
      </c>
      <c r="G28" s="37"/>
      <c r="H28" s="38">
        <v>2.718</v>
      </c>
      <c r="I28" s="37"/>
      <c r="J28" s="37"/>
    </row>
    <row r="29" spans="2:10" s="39" customFormat="1" ht="13.5">
      <c r="B29" s="53"/>
      <c r="C29" s="33"/>
      <c r="D29" s="34" t="s">
        <v>26</v>
      </c>
      <c r="E29" s="35" t="s">
        <v>0</v>
      </c>
      <c r="F29" s="36" t="s">
        <v>50</v>
      </c>
      <c r="G29" s="37"/>
      <c r="H29" s="38">
        <v>3.848</v>
      </c>
      <c r="I29" s="37"/>
      <c r="J29" s="37"/>
    </row>
    <row r="30" spans="3:10" s="40" customFormat="1" ht="13.5">
      <c r="C30" s="33"/>
      <c r="D30" s="34" t="s">
        <v>26</v>
      </c>
      <c r="E30" s="35" t="s">
        <v>0</v>
      </c>
      <c r="F30" s="36" t="s">
        <v>51</v>
      </c>
      <c r="G30" s="37"/>
      <c r="H30" s="38">
        <v>3.177</v>
      </c>
      <c r="I30" s="37"/>
      <c r="J30" s="37"/>
    </row>
    <row r="31" spans="2:10" s="39" customFormat="1" ht="13.5">
      <c r="B31" s="53"/>
      <c r="C31" s="33"/>
      <c r="D31" s="34" t="s">
        <v>26</v>
      </c>
      <c r="E31" s="41" t="s">
        <v>0</v>
      </c>
      <c r="F31" s="42" t="s">
        <v>29</v>
      </c>
      <c r="G31" s="43"/>
      <c r="H31" s="44">
        <v>9.743</v>
      </c>
      <c r="I31" s="43"/>
      <c r="J31" s="43"/>
    </row>
    <row r="32" spans="3:10" s="20" customFormat="1" ht="12">
      <c r="C32" s="14">
        <f>MAX($C$17:C31)+1</f>
        <v>7</v>
      </c>
      <c r="D32" s="14" t="s">
        <v>22</v>
      </c>
      <c r="E32" s="15" t="s">
        <v>52</v>
      </c>
      <c r="F32" s="16" t="s">
        <v>53</v>
      </c>
      <c r="G32" s="17" t="s">
        <v>25</v>
      </c>
      <c r="H32" s="18">
        <v>9.743</v>
      </c>
      <c r="I32" s="54"/>
      <c r="J32" s="19">
        <f>ROUND(I32*H32,2)</f>
        <v>0</v>
      </c>
    </row>
    <row r="33" spans="3:10" s="20" customFormat="1" ht="12">
      <c r="C33" s="14">
        <f>MAX($C$17:C32)+1</f>
        <v>8</v>
      </c>
      <c r="D33" s="14" t="s">
        <v>22</v>
      </c>
      <c r="E33" s="15" t="s">
        <v>55</v>
      </c>
      <c r="F33" s="16" t="s">
        <v>56</v>
      </c>
      <c r="G33" s="17" t="s">
        <v>42</v>
      </c>
      <c r="H33" s="18">
        <v>0.142</v>
      </c>
      <c r="I33" s="54"/>
      <c r="J33" s="19">
        <f>ROUND(I33*H33,2)</f>
        <v>0</v>
      </c>
    </row>
    <row r="34" spans="3:10" s="20" customFormat="1" ht="12">
      <c r="C34" s="14">
        <f>MAX($C$17:C33)+1</f>
        <v>9</v>
      </c>
      <c r="D34" s="14" t="s">
        <v>22</v>
      </c>
      <c r="E34" s="15" t="s">
        <v>57</v>
      </c>
      <c r="F34" s="16" t="s">
        <v>58</v>
      </c>
      <c r="G34" s="17" t="s">
        <v>32</v>
      </c>
      <c r="H34" s="18">
        <v>1.974</v>
      </c>
      <c r="I34" s="54"/>
      <c r="J34" s="19">
        <f>ROUND(I34*H34,2)</f>
        <v>0</v>
      </c>
    </row>
    <row r="35" spans="3:10" s="43" customFormat="1" ht="13.5">
      <c r="C35" s="33"/>
      <c r="D35" s="34" t="s">
        <v>26</v>
      </c>
      <c r="E35" s="35" t="s">
        <v>0</v>
      </c>
      <c r="F35" s="36" t="s">
        <v>59</v>
      </c>
      <c r="G35" s="37"/>
      <c r="H35" s="38">
        <v>0.523</v>
      </c>
      <c r="I35" s="37"/>
      <c r="J35" s="37"/>
    </row>
    <row r="36" spans="2:10" s="39" customFormat="1" ht="13.5">
      <c r="B36" s="53"/>
      <c r="C36" s="33"/>
      <c r="D36" s="34" t="s">
        <v>26</v>
      </c>
      <c r="E36" s="35" t="s">
        <v>0</v>
      </c>
      <c r="F36" s="36" t="s">
        <v>60</v>
      </c>
      <c r="G36" s="37"/>
      <c r="H36" s="38">
        <v>0.826</v>
      </c>
      <c r="I36" s="37"/>
      <c r="J36" s="37"/>
    </row>
    <row r="37" spans="2:10" s="39" customFormat="1" ht="13.5">
      <c r="B37" s="53"/>
      <c r="C37" s="33"/>
      <c r="D37" s="34" t="s">
        <v>26</v>
      </c>
      <c r="E37" s="35" t="s">
        <v>0</v>
      </c>
      <c r="F37" s="36" t="s">
        <v>61</v>
      </c>
      <c r="G37" s="37"/>
      <c r="H37" s="38">
        <v>0.625</v>
      </c>
      <c r="I37" s="37"/>
      <c r="J37" s="37"/>
    </row>
    <row r="38" spans="2:10" s="39" customFormat="1" ht="13.5">
      <c r="B38" s="53"/>
      <c r="C38" s="33"/>
      <c r="D38" s="34" t="s">
        <v>26</v>
      </c>
      <c r="E38" s="41" t="s">
        <v>0</v>
      </c>
      <c r="F38" s="42" t="s">
        <v>29</v>
      </c>
      <c r="G38" s="43"/>
      <c r="H38" s="44">
        <v>1.974</v>
      </c>
      <c r="I38" s="43"/>
      <c r="J38" s="45"/>
    </row>
    <row r="39" spans="3:10" s="20" customFormat="1" ht="12">
      <c r="C39" s="31"/>
      <c r="D39" s="13" t="s">
        <v>9</v>
      </c>
      <c r="E39" s="13" t="s">
        <v>46</v>
      </c>
      <c r="F39" s="13" t="s">
        <v>62</v>
      </c>
      <c r="G39" s="12"/>
      <c r="H39" s="12"/>
      <c r="I39" s="12"/>
      <c r="J39" s="22">
        <f>SUM(J40:J42)</f>
        <v>0</v>
      </c>
    </row>
    <row r="40" spans="3:10" s="20" customFormat="1" ht="12">
      <c r="C40" s="14">
        <f>MAX($C$17:C39)+1</f>
        <v>10</v>
      </c>
      <c r="D40" s="14" t="s">
        <v>22</v>
      </c>
      <c r="E40" s="15" t="s">
        <v>63</v>
      </c>
      <c r="F40" s="16" t="s">
        <v>97</v>
      </c>
      <c r="G40" s="17" t="s">
        <v>64</v>
      </c>
      <c r="H40" s="18">
        <v>1</v>
      </c>
      <c r="I40" s="54"/>
      <c r="J40" s="19">
        <f>ROUND(I40*H40,2)</f>
        <v>0</v>
      </c>
    </row>
    <row r="41" spans="3:10" s="20" customFormat="1" ht="12">
      <c r="C41" s="14">
        <f>MAX($C$17:C40)+1</f>
        <v>11</v>
      </c>
      <c r="D41" s="14" t="s">
        <v>22</v>
      </c>
      <c r="E41" s="15" t="s">
        <v>65</v>
      </c>
      <c r="F41" s="16" t="s">
        <v>98</v>
      </c>
      <c r="G41" s="17" t="s">
        <v>64</v>
      </c>
      <c r="H41" s="18">
        <v>3</v>
      </c>
      <c r="I41" s="54"/>
      <c r="J41" s="19">
        <f>ROUND(I41*H41,2)</f>
        <v>0</v>
      </c>
    </row>
    <row r="42" spans="3:10" s="21" customFormat="1" ht="12">
      <c r="C42" s="32">
        <f>MAX($C$17:C41)+1</f>
        <v>12</v>
      </c>
      <c r="D42" s="23" t="s">
        <v>66</v>
      </c>
      <c r="E42" s="24" t="s">
        <v>67</v>
      </c>
      <c r="F42" s="25" t="s">
        <v>103</v>
      </c>
      <c r="G42" s="26" t="s">
        <v>64</v>
      </c>
      <c r="H42" s="27">
        <v>1</v>
      </c>
      <c r="I42" s="55"/>
      <c r="J42" s="28">
        <f>ROUND(I42*H42,2)</f>
        <v>0</v>
      </c>
    </row>
    <row r="43" spans="3:10" s="49" customFormat="1" ht="12">
      <c r="C43" s="50"/>
      <c r="D43" s="48" t="s">
        <v>9</v>
      </c>
      <c r="E43" s="48" t="s">
        <v>54</v>
      </c>
      <c r="F43" s="48" t="s">
        <v>68</v>
      </c>
      <c r="J43" s="22">
        <f>SUM(J44:J45)</f>
        <v>0</v>
      </c>
    </row>
    <row r="44" spans="2:10" ht="12">
      <c r="B44" s="51"/>
      <c r="C44" s="14">
        <f>MAX($C$17:C43)+1</f>
        <v>13</v>
      </c>
      <c r="D44" s="14" t="s">
        <v>22</v>
      </c>
      <c r="E44" s="15" t="s">
        <v>69</v>
      </c>
      <c r="F44" s="16" t="s">
        <v>70</v>
      </c>
      <c r="G44" s="17" t="s">
        <v>25</v>
      </c>
      <c r="H44" s="18">
        <v>29.4</v>
      </c>
      <c r="I44" s="54"/>
      <c r="J44" s="19">
        <f>ROUND(I44*H44,2)</f>
        <v>0</v>
      </c>
    </row>
    <row r="45" spans="2:10" ht="49.5">
      <c r="B45" s="51"/>
      <c r="C45" s="14">
        <f>MAX($C$17:C44)+1</f>
        <v>14</v>
      </c>
      <c r="D45" s="14" t="s">
        <v>22</v>
      </c>
      <c r="E45" s="15" t="s">
        <v>71</v>
      </c>
      <c r="F45" s="16" t="s">
        <v>72</v>
      </c>
      <c r="G45" s="17" t="s">
        <v>25</v>
      </c>
      <c r="H45" s="18">
        <v>29.4</v>
      </c>
      <c r="I45" s="54"/>
      <c r="J45" s="19">
        <f>ROUND(I45*H45,2)</f>
        <v>0</v>
      </c>
    </row>
    <row r="46" spans="2:10" s="46" customFormat="1" ht="12">
      <c r="B46" s="52"/>
      <c r="C46" s="50"/>
      <c r="D46" s="48" t="s">
        <v>9</v>
      </c>
      <c r="E46" s="48">
        <v>10</v>
      </c>
      <c r="F46" s="48" t="s">
        <v>95</v>
      </c>
      <c r="G46" s="49"/>
      <c r="H46" s="49"/>
      <c r="I46" s="49"/>
      <c r="J46" s="22">
        <f>SUM(J47:J52)</f>
        <v>0</v>
      </c>
    </row>
    <row r="47" spans="3:10" s="12" customFormat="1" ht="49.5">
      <c r="C47" s="14">
        <f>MAX($C$17:C46)+1</f>
        <v>15</v>
      </c>
      <c r="D47" s="14" t="s">
        <v>22</v>
      </c>
      <c r="E47" s="15" t="s">
        <v>23</v>
      </c>
      <c r="F47" s="16" t="s">
        <v>24</v>
      </c>
      <c r="G47" s="17" t="s">
        <v>25</v>
      </c>
      <c r="H47" s="18">
        <v>29.4</v>
      </c>
      <c r="I47" s="54"/>
      <c r="J47" s="19">
        <f>ROUND(I47*H47,2)</f>
        <v>0</v>
      </c>
    </row>
    <row r="48" spans="2:10" s="39" customFormat="1" ht="13.5">
      <c r="B48" s="53"/>
      <c r="C48" s="33"/>
      <c r="D48" s="34" t="s">
        <v>26</v>
      </c>
      <c r="E48" s="35" t="s">
        <v>0</v>
      </c>
      <c r="F48" s="36" t="s">
        <v>27</v>
      </c>
      <c r="G48" s="37"/>
      <c r="H48" s="38">
        <v>10.5</v>
      </c>
      <c r="I48" s="37"/>
      <c r="J48" s="37"/>
    </row>
    <row r="49" spans="2:10" s="39" customFormat="1" ht="13.5">
      <c r="B49" s="53"/>
      <c r="C49" s="33"/>
      <c r="D49" s="34" t="s">
        <v>26</v>
      </c>
      <c r="E49" s="35" t="s">
        <v>0</v>
      </c>
      <c r="F49" s="36" t="s">
        <v>28</v>
      </c>
      <c r="G49" s="37"/>
      <c r="H49" s="38">
        <v>18.9</v>
      </c>
      <c r="I49" s="37"/>
      <c r="J49" s="37"/>
    </row>
    <row r="50" spans="2:10" s="39" customFormat="1" ht="13.5">
      <c r="B50" s="53"/>
      <c r="C50" s="33"/>
      <c r="D50" s="34" t="s">
        <v>26</v>
      </c>
      <c r="E50" s="41" t="s">
        <v>0</v>
      </c>
      <c r="F50" s="42" t="s">
        <v>29</v>
      </c>
      <c r="G50" s="43"/>
      <c r="H50" s="44">
        <v>29.4</v>
      </c>
      <c r="I50" s="43"/>
      <c r="J50" s="43"/>
    </row>
    <row r="51" spans="2:10" ht="33">
      <c r="B51" s="51"/>
      <c r="C51" s="14">
        <f>MAX($C$17:C50)+1</f>
        <v>16</v>
      </c>
      <c r="D51" s="14" t="s">
        <v>22</v>
      </c>
      <c r="E51" s="15" t="s">
        <v>73</v>
      </c>
      <c r="F51" s="16" t="s">
        <v>74</v>
      </c>
      <c r="G51" s="17" t="s">
        <v>42</v>
      </c>
      <c r="H51" s="18">
        <v>7.644</v>
      </c>
      <c r="I51" s="54"/>
      <c r="J51" s="19">
        <f>ROUND(I51*H51,2)</f>
        <v>0</v>
      </c>
    </row>
    <row r="52" spans="2:10" ht="12">
      <c r="B52" s="51"/>
      <c r="C52" s="14">
        <f>MAX($C$17:C51)+1</f>
        <v>17</v>
      </c>
      <c r="D52" s="14" t="s">
        <v>22</v>
      </c>
      <c r="E52" s="15" t="s">
        <v>75</v>
      </c>
      <c r="F52" s="16" t="s">
        <v>76</v>
      </c>
      <c r="G52" s="17" t="s">
        <v>42</v>
      </c>
      <c r="H52" s="18">
        <v>7.644</v>
      </c>
      <c r="I52" s="54"/>
      <c r="J52" s="19">
        <f>ROUND(I52*H52,2)</f>
        <v>0</v>
      </c>
    </row>
    <row r="53" spans="3:10" s="49" customFormat="1" ht="12">
      <c r="C53" s="50"/>
      <c r="D53" s="48" t="s">
        <v>9</v>
      </c>
      <c r="E53" s="48" t="s">
        <v>77</v>
      </c>
      <c r="F53" s="48" t="s">
        <v>78</v>
      </c>
      <c r="J53" s="22">
        <f>SUM(J54:J54)</f>
        <v>0</v>
      </c>
    </row>
    <row r="54" spans="2:10" ht="33">
      <c r="B54" s="51"/>
      <c r="C54" s="14">
        <f>MAX($C$17:C53)+1</f>
        <v>18</v>
      </c>
      <c r="D54" s="14" t="s">
        <v>22</v>
      </c>
      <c r="E54" s="15" t="s">
        <v>79</v>
      </c>
      <c r="F54" s="16" t="s">
        <v>80</v>
      </c>
      <c r="G54" s="17" t="s">
        <v>42</v>
      </c>
      <c r="H54" s="18">
        <v>10.719</v>
      </c>
      <c r="I54" s="54"/>
      <c r="J54" s="19">
        <f>ROUND(I54*H54,2)</f>
        <v>0</v>
      </c>
    </row>
    <row r="55" spans="1:10" s="49" customFormat="1" ht="12">
      <c r="A55" s="49" t="s">
        <v>96</v>
      </c>
      <c r="C55" s="50"/>
      <c r="D55" s="48" t="s">
        <v>9</v>
      </c>
      <c r="E55" s="48" t="s">
        <v>81</v>
      </c>
      <c r="F55" s="48" t="s">
        <v>82</v>
      </c>
      <c r="J55" s="22">
        <f>J56</f>
        <v>0</v>
      </c>
    </row>
    <row r="56" spans="3:10" s="49" customFormat="1" ht="12">
      <c r="C56" s="50"/>
      <c r="D56" s="48" t="s">
        <v>9</v>
      </c>
      <c r="E56" s="48" t="s">
        <v>83</v>
      </c>
      <c r="F56" s="48" t="s">
        <v>84</v>
      </c>
      <c r="J56" s="22">
        <f>SUM(J57:J62)</f>
        <v>0</v>
      </c>
    </row>
    <row r="57" spans="2:10" ht="19.5" customHeight="1">
      <c r="B57" s="51"/>
      <c r="C57" s="14">
        <f>MAX($C$17:C56)+1</f>
        <v>19</v>
      </c>
      <c r="D57" s="14" t="s">
        <v>22</v>
      </c>
      <c r="E57" s="15" t="s">
        <v>85</v>
      </c>
      <c r="F57" s="16" t="s">
        <v>86</v>
      </c>
      <c r="G57" s="17" t="s">
        <v>87</v>
      </c>
      <c r="H57" s="18">
        <v>14.6</v>
      </c>
      <c r="I57" s="54"/>
      <c r="J57" s="19">
        <f>ROUND(I57*H57,2)</f>
        <v>0</v>
      </c>
    </row>
    <row r="58" spans="3:8" s="37" customFormat="1" ht="13.5">
      <c r="C58" s="33"/>
      <c r="D58" s="34" t="s">
        <v>26</v>
      </c>
      <c r="E58" s="35" t="s">
        <v>0</v>
      </c>
      <c r="F58" s="36" t="s">
        <v>88</v>
      </c>
      <c r="H58" s="38">
        <v>7.9</v>
      </c>
    </row>
    <row r="59" spans="3:8" s="37" customFormat="1" ht="13.5">
      <c r="C59" s="33"/>
      <c r="D59" s="34" t="s">
        <v>26</v>
      </c>
      <c r="E59" s="35" t="s">
        <v>0</v>
      </c>
      <c r="F59" s="36" t="s">
        <v>89</v>
      </c>
      <c r="H59" s="38">
        <v>6.7</v>
      </c>
    </row>
    <row r="60" spans="3:8" s="43" customFormat="1" ht="13.5">
      <c r="C60" s="33"/>
      <c r="D60" s="34" t="s">
        <v>26</v>
      </c>
      <c r="E60" s="41" t="s">
        <v>0</v>
      </c>
      <c r="F60" s="42" t="s">
        <v>29</v>
      </c>
      <c r="H60" s="44">
        <v>14.600000000000001</v>
      </c>
    </row>
    <row r="61" spans="2:10" ht="12">
      <c r="B61" s="51"/>
      <c r="C61" s="32">
        <f>MAX($C$17:C60)+1</f>
        <v>20</v>
      </c>
      <c r="D61" s="23" t="s">
        <v>66</v>
      </c>
      <c r="E61" s="24" t="s">
        <v>90</v>
      </c>
      <c r="F61" s="25" t="s">
        <v>91</v>
      </c>
      <c r="G61" s="26" t="s">
        <v>0</v>
      </c>
      <c r="H61" s="27">
        <v>1</v>
      </c>
      <c r="I61" s="55"/>
      <c r="J61" s="28">
        <f>ROUND(I61*H61,2)</f>
        <v>0</v>
      </c>
    </row>
    <row r="62" spans="2:10" ht="33">
      <c r="B62" s="51"/>
      <c r="C62" s="14">
        <f>MAX($C$17:C61)+1</f>
        <v>21</v>
      </c>
      <c r="D62" s="14" t="s">
        <v>22</v>
      </c>
      <c r="E62" s="15" t="s">
        <v>92</v>
      </c>
      <c r="F62" s="16" t="s">
        <v>93</v>
      </c>
      <c r="G62" s="17" t="s">
        <v>94</v>
      </c>
      <c r="H62" s="18">
        <v>734.84</v>
      </c>
      <c r="I62" s="54"/>
      <c r="J62" s="19">
        <f>ROUND(I62*H62,2)</f>
        <v>0</v>
      </c>
    </row>
    <row r="65" ht="12">
      <c r="F65" s="1" t="s">
        <v>99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I17:I62" name="Oblast1"/>
  </protectedRanges>
  <autoFilter ref="C13:J62"/>
  <mergeCells count="2">
    <mergeCell ref="E4:H4"/>
    <mergeCell ref="E6:H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Dvořák</dc:creator>
  <cp:keywords/>
  <dc:description/>
  <cp:lastModifiedBy>Hedvika Poláčková</cp:lastModifiedBy>
  <dcterms:created xsi:type="dcterms:W3CDTF">2023-12-27T10:10:12Z</dcterms:created>
  <dcterms:modified xsi:type="dcterms:W3CDTF">2024-03-14T13:20:49Z</dcterms:modified>
  <cp:category/>
  <cp:version/>
  <cp:contentType/>
  <cp:contentStatus/>
</cp:coreProperties>
</file>