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ŠPZ/III-0109 Popovice/Úprava po novém zadání/"/>
    </mc:Choice>
  </mc:AlternateContent>
  <xr:revisionPtr revIDLastSave="81" documentId="8_{7378887A-7AEE-4FE1-B909-1C1015E0A86C}" xr6:coauthVersionLast="47" xr6:coauthVersionMax="47" xr10:uidLastSave="{2D08D6C1-21FC-437C-8DD3-5BB6810FDDB0}"/>
  <bookViews>
    <workbookView xWindow="-120" yWindow="-120" windowWidth="29040" windowHeight="175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25" i="3"/>
  <c r="I22" i="3"/>
  <c r="F22" i="3"/>
  <c r="F12" i="4"/>
  <c r="F13" i="4" s="1"/>
  <c r="E19" i="1" s="1"/>
  <c r="F19" i="1" s="1"/>
  <c r="F11" i="4"/>
  <c r="F10" i="4"/>
  <c r="F9" i="4"/>
  <c r="F8" i="4"/>
  <c r="H24" i="1"/>
  <c r="H26" i="1"/>
  <c r="F26" i="1"/>
  <c r="F27" i="1"/>
  <c r="F28" i="1"/>
  <c r="F25" i="1"/>
  <c r="F24" i="1"/>
  <c r="F23" i="1"/>
  <c r="F22" i="1"/>
  <c r="F17" i="1"/>
  <c r="F21" i="1"/>
  <c r="F20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<sst xmlns="http://schemas.openxmlformats.org/spreadsheetml/2006/main" count="166" uniqueCount="111">
  <si>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</si>
  <si>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</si>
  <si>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</si>
  <si>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</si>
  <si>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</si>
  <si>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</si>
  <si>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</si>
  <si>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</si>
  <si>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</si>
  <si>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</si>
  <si>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</si>
  <si>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</si>
  <si>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</si>
  <si>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</si>
  <si>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</si>
  <si>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</si>
  <si>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</si>
  <si>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</si>
  <si>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</si>
  <si>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</si>
  <si>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</si>
  <si>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</si>
  <si>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</si>
  <si>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</si>
  <si>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</si>
  <si>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</si>
  <si>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</si>
  <si>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</si>
  <si>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</si>
  <si>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</si>
  <si>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</si>
  <si>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</si>
  <si>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</si>
  <si>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</si>
  <si>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</si>
  <si>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</si>
  <si>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</si>
  <si>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</si>
  <si>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</si>
  <si>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</si>
  <si>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</si>
  <si>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</si>
  <si>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</si>
  <si>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</si>
  <si>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</si>
  <si>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</si>
  <si>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</si>
  <si>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</si>
  <si>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</si>
  <si>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</si>
  <si>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</si>
  <si>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</si>
  <si>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</si>
  <si>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</si>
  <si>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</si>
  <si>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</si>
  <si>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</si>
  <si>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</si>
  <si>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</si>
  <si>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</si>
  <si>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</si>
  <si>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</si>
  <si>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</si>
  <si>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</si>
  <si>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</si>
  <si>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</si>
  <si>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</si>
  <si>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</si>
  <si>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</si>
  <si>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</si>
  <si>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</si>
  <si>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</si>
  <si>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</si>
  <si>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</si>
  <si>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</si>
  <si>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</si>
  <si>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</si>
  <si>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</si>
  <si>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</si>
  <si>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</si>
  <si>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</si>
  <si>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</si>
  <si>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</si>
  <si>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</si>
  <si>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</si>
  <si>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</si>
  <si>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</si>
  <si>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</si>
  <si>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</si>
  <si>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</si>
  <si>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</si>
  <si>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</si>
  <si>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 xml:space="preserve">asfalt. beton ACO 11+, 11S  50/70 tl. 50 mm,  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</si>
  <si>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</si>
  <si>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</si>
  <si>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</si>
  <si>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</si>
  <si>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</si>
  <si>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</si>
  <si>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</si>
  <si>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INFILTRAČNÍ POSTŘIK Z EMULZE DO 1,0KG/M2</t>
  </si>
  <si>
    <t>rozpočet:  OTSKP 2023</t>
  </si>
  <si>
    <t>014103.R</t>
  </si>
  <si>
    <t>uložení odpadu ze stavby na skládku s oprávněník k opětovnému využití - recyklační středisko</t>
  </si>
  <si>
    <t>Stavba:   III/0109 Popovice</t>
  </si>
  <si>
    <t xml:space="preserve">Objekt:    sil.    III/0109          km  1,300 – 2,340 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</si>
  <si>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</si>
  <si>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r>
      <t>Datum:</t>
    </r>
    <r>
      <rPr>
        <sz val="9"/>
        <rFont val="Arial CE"/>
        <charset val="238"/>
      </rPr>
      <t xml:space="preserve">   29.2.2024</t>
    </r>
  </si>
  <si>
    <t>III/0109 Popovice</t>
  </si>
  <si>
    <t>staničení km 1,300 – 2,340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</si>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</sst>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2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horizontal="center" vertical="center"/>
    </xf>
    <xf numFmtId="39" fontId="11" fillId="4" borderId="9" xfId="0" applyNumberFormat="1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4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1" fillId="0" borderId="6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8" sqref="K7:K8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1.83203125" style="39" customWidth="1"/>
    <col min="5" max="5" width="17.5" style="39" customWidth="1"/>
    <col min="6" max="6" width="26.33203125" style="39" customWidth="1"/>
    <col min="7" max="7" width="13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47" t="s">
        <v>18</v>
      </c>
      <c r="B1" s="148"/>
      <c r="C1" s="148"/>
      <c r="D1" s="148"/>
      <c r="E1" s="148"/>
      <c r="F1" s="148"/>
      <c r="G1" s="148"/>
      <c r="H1" s="148"/>
      <c r="I1" s="148"/>
    </row>
    <row r="2" spans="1:11" ht="12.75" customHeight="1" x14ac:dyDescent="0.15">
      <c r="A2" s="149" t="s">
        <v>19</v>
      </c>
      <c r="B2" s="150"/>
      <c r="C2" s="153" t="s">
        <v>108</v>
      </c>
      <c r="D2" s="154"/>
      <c r="E2" s="157" t="s">
        <v>20</v>
      </c>
      <c r="F2" s="158" t="s">
        <v>83</v>
      </c>
      <c r="G2" s="159"/>
      <c r="H2" s="157" t="s">
        <v>21</v>
      </c>
      <c r="I2" s="164"/>
    </row>
    <row r="3" spans="1:11" x14ac:dyDescent="0.15">
      <c r="A3" s="151"/>
      <c r="B3" s="152"/>
      <c r="C3" s="155"/>
      <c r="D3" s="156"/>
      <c r="E3" s="152"/>
      <c r="F3" s="160"/>
      <c r="G3" s="161"/>
      <c r="H3" s="152"/>
      <c r="I3" s="163"/>
    </row>
    <row r="4" spans="1:11" ht="12.75" customHeight="1" x14ac:dyDescent="0.15">
      <c r="A4" s="165" t="s">
        <v>22</v>
      </c>
      <c r="B4" s="152"/>
      <c r="C4" s="166" t="s">
        <v>88</v>
      </c>
      <c r="D4" s="167"/>
      <c r="E4" s="170" t="s">
        <v>23</v>
      </c>
      <c r="F4" s="170"/>
      <c r="G4" s="152"/>
      <c r="H4" s="170" t="s">
        <v>21</v>
      </c>
      <c r="I4" s="171"/>
    </row>
    <row r="5" spans="1:11" ht="12.75" customHeight="1" x14ac:dyDescent="0.15">
      <c r="A5" s="151"/>
      <c r="B5" s="152"/>
      <c r="C5" s="168"/>
      <c r="D5" s="169"/>
      <c r="E5" s="152"/>
      <c r="F5" s="152"/>
      <c r="G5" s="152"/>
      <c r="H5" s="152"/>
      <c r="I5" s="172"/>
    </row>
    <row r="6" spans="1:11" ht="13.15" customHeight="1" x14ac:dyDescent="0.15">
      <c r="A6" s="165" t="s">
        <v>24</v>
      </c>
      <c r="B6" s="152"/>
      <c r="C6" s="173" t="s">
        <v>109</v>
      </c>
      <c r="D6" s="174"/>
      <c r="E6" s="170" t="s">
        <v>25</v>
      </c>
      <c r="F6" s="177"/>
      <c r="G6" s="178"/>
      <c r="H6" s="170" t="s">
        <v>21</v>
      </c>
      <c r="I6" s="162"/>
    </row>
    <row r="7" spans="1:11" x14ac:dyDescent="0.15">
      <c r="A7" s="151"/>
      <c r="B7" s="152"/>
      <c r="C7" s="175"/>
      <c r="D7" s="176"/>
      <c r="E7" s="152"/>
      <c r="F7" s="178"/>
      <c r="G7" s="178"/>
      <c r="H7" s="152"/>
      <c r="I7" s="163"/>
    </row>
    <row r="8" spans="1:11" x14ac:dyDescent="0.15">
      <c r="A8" s="165" t="s">
        <v>84</v>
      </c>
      <c r="B8" s="152"/>
      <c r="C8" s="180"/>
      <c r="D8" s="181"/>
      <c r="E8" s="170" t="s">
        <v>85</v>
      </c>
      <c r="F8" s="184" t="s">
        <v>110</v>
      </c>
      <c r="G8" s="178"/>
      <c r="H8" s="185" t="s">
        <v>86</v>
      </c>
      <c r="I8" s="187"/>
    </row>
    <row r="9" spans="1:11" x14ac:dyDescent="0.15">
      <c r="A9" s="151"/>
      <c r="B9" s="152"/>
      <c r="C9" s="182"/>
      <c r="D9" s="183"/>
      <c r="E9" s="152"/>
      <c r="F9" s="178"/>
      <c r="G9" s="178"/>
      <c r="H9" s="186"/>
      <c r="I9" s="188"/>
    </row>
    <row r="10" spans="1:11" x14ac:dyDescent="0.15">
      <c r="A10" s="165" t="s">
        <v>87</v>
      </c>
      <c r="B10" s="152"/>
      <c r="C10" s="177"/>
      <c r="D10" s="178"/>
      <c r="E10" s="170" t="s">
        <v>26</v>
      </c>
      <c r="F10" s="189" t="s">
        <v>110</v>
      </c>
      <c r="G10" s="178"/>
      <c r="H10" s="170" t="s">
        <v>27</v>
      </c>
      <c r="I10" s="179"/>
    </row>
    <row r="11" spans="1:11" x14ac:dyDescent="0.15">
      <c r="A11" s="151"/>
      <c r="B11" s="152"/>
      <c r="C11" s="178"/>
      <c r="D11" s="178"/>
      <c r="E11" s="152"/>
      <c r="F11" s="178"/>
      <c r="G11" s="178"/>
      <c r="H11" s="152"/>
      <c r="I11" s="172"/>
    </row>
    <row r="12" spans="1:11" ht="23.45" customHeight="1" thickBot="1" x14ac:dyDescent="0.2">
      <c r="A12" s="190" t="s">
        <v>28</v>
      </c>
      <c r="B12" s="191"/>
      <c r="C12" s="191"/>
      <c r="D12" s="191"/>
      <c r="E12" s="191"/>
      <c r="F12" s="191"/>
      <c r="G12" s="191"/>
      <c r="H12" s="191"/>
      <c r="I12" s="192"/>
    </row>
    <row r="13" spans="1:11" ht="26.45" customHeight="1" x14ac:dyDescent="0.15">
      <c r="A13" s="40" t="s">
        <v>29</v>
      </c>
      <c r="B13" s="193" t="s">
        <v>30</v>
      </c>
      <c r="C13" s="194"/>
      <c r="D13" s="41" t="s">
        <v>31</v>
      </c>
      <c r="E13" s="195" t="s">
        <v>32</v>
      </c>
      <c r="F13" s="196"/>
      <c r="G13" s="41" t="s">
        <v>33</v>
      </c>
      <c r="H13" s="195" t="s">
        <v>34</v>
      </c>
      <c r="I13" s="197"/>
    </row>
    <row r="14" spans="1:11" ht="15.2" customHeight="1" x14ac:dyDescent="0.15">
      <c r="A14" s="42" t="s">
        <v>35</v>
      </c>
      <c r="B14" s="43" t="s">
        <v>36</v>
      </c>
      <c r="C14" s="44">
        <f>SUM(rozpočet!F29)</f>
        <v>0</v>
      </c>
      <c r="D14" s="198" t="s">
        <v>37</v>
      </c>
      <c r="E14" s="199"/>
      <c r="F14" s="44">
        <v>0</v>
      </c>
      <c r="G14" s="200" t="s">
        <v>38</v>
      </c>
      <c r="H14" s="201"/>
      <c r="I14" s="45">
        <v>0</v>
      </c>
    </row>
    <row r="15" spans="1:11" ht="15.2" customHeight="1" x14ac:dyDescent="0.15">
      <c r="A15" s="42"/>
      <c r="B15" s="43" t="s">
        <v>39</v>
      </c>
      <c r="C15" s="44">
        <v>0</v>
      </c>
      <c r="D15" s="198" t="s">
        <v>40</v>
      </c>
      <c r="E15" s="199"/>
      <c r="F15" s="44">
        <v>0</v>
      </c>
      <c r="G15" s="200" t="s">
        <v>41</v>
      </c>
      <c r="H15" s="201"/>
      <c r="I15" s="45">
        <v>0</v>
      </c>
      <c r="K15" s="46"/>
    </row>
    <row r="16" spans="1:11" ht="15.2" customHeight="1" x14ac:dyDescent="0.15">
      <c r="A16" s="42" t="s">
        <v>42</v>
      </c>
      <c r="B16" s="43" t="s">
        <v>36</v>
      </c>
      <c r="C16" s="44">
        <v>0</v>
      </c>
      <c r="D16" s="198" t="s">
        <v>43</v>
      </c>
      <c r="E16" s="199"/>
      <c r="F16" s="44">
        <v>0</v>
      </c>
      <c r="G16" s="200" t="s">
        <v>44</v>
      </c>
      <c r="H16" s="201"/>
      <c r="I16" s="45">
        <v>0</v>
      </c>
    </row>
    <row r="17" spans="1:9" ht="15.2" customHeight="1" x14ac:dyDescent="0.15">
      <c r="A17" s="42"/>
      <c r="B17" s="43" t="s">
        <v>39</v>
      </c>
      <c r="C17" s="44">
        <v>0</v>
      </c>
      <c r="D17" s="198"/>
      <c r="E17" s="199"/>
      <c r="F17" s="47"/>
      <c r="G17" s="200" t="s">
        <v>45</v>
      </c>
      <c r="H17" s="201"/>
      <c r="I17" s="45">
        <v>0</v>
      </c>
    </row>
    <row r="18" spans="1:9" ht="15.2" customHeight="1" x14ac:dyDescent="0.15">
      <c r="A18" s="42" t="s">
        <v>46</v>
      </c>
      <c r="B18" s="43" t="s">
        <v>36</v>
      </c>
      <c r="C18" s="44">
        <v>0</v>
      </c>
      <c r="D18" s="198"/>
      <c r="E18" s="199"/>
      <c r="F18" s="47"/>
      <c r="G18" s="200" t="s">
        <v>47</v>
      </c>
      <c r="H18" s="201"/>
      <c r="I18" s="45">
        <v>0</v>
      </c>
    </row>
    <row r="19" spans="1:9" ht="15.2" customHeight="1" x14ac:dyDescent="0.15">
      <c r="A19" s="42"/>
      <c r="B19" s="43" t="s">
        <v>39</v>
      </c>
      <c r="C19" s="44">
        <v>0</v>
      </c>
      <c r="D19" s="198"/>
      <c r="E19" s="199"/>
      <c r="F19" s="47"/>
      <c r="G19" s="200" t="s">
        <v>48</v>
      </c>
      <c r="H19" s="201"/>
      <c r="I19" s="45">
        <v>0</v>
      </c>
    </row>
    <row r="20" spans="1:9" ht="15.2" customHeight="1" x14ac:dyDescent="0.15">
      <c r="A20" s="202" t="s">
        <v>49</v>
      </c>
      <c r="B20" s="203"/>
      <c r="C20" s="44">
        <v>0</v>
      </c>
      <c r="D20" s="198"/>
      <c r="E20" s="199"/>
      <c r="F20" s="47"/>
      <c r="G20" s="200"/>
      <c r="H20" s="201"/>
      <c r="I20" s="48"/>
    </row>
    <row r="21" spans="1:9" ht="15.2" customHeight="1" x14ac:dyDescent="0.15">
      <c r="A21" s="202" t="s">
        <v>50</v>
      </c>
      <c r="B21" s="203"/>
      <c r="C21" s="44">
        <v>0</v>
      </c>
      <c r="D21" s="198"/>
      <c r="E21" s="199"/>
      <c r="F21" s="47"/>
      <c r="G21" s="200"/>
      <c r="H21" s="201"/>
      <c r="I21" s="48"/>
    </row>
    <row r="22" spans="1:9" ht="16.7" customHeight="1" x14ac:dyDescent="0.15">
      <c r="A22" s="202" t="s">
        <v>51</v>
      </c>
      <c r="B22" s="203"/>
      <c r="C22" s="44">
        <f>SUM(C14:C21)</f>
        <v>0</v>
      </c>
      <c r="D22" s="204" t="s">
        <v>52</v>
      </c>
      <c r="E22" s="205"/>
      <c r="F22" s="44">
        <f>SUM(F14:F21)</f>
        <v>0</v>
      </c>
      <c r="G22" s="206" t="s">
        <v>53</v>
      </c>
      <c r="H22" s="203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216" t="s">
        <v>54</v>
      </c>
      <c r="B24" s="217"/>
      <c r="C24" s="52">
        <v>0</v>
      </c>
      <c r="I24" s="53"/>
    </row>
    <row r="25" spans="1:9" ht="15.2" customHeight="1" x14ac:dyDescent="0.15">
      <c r="A25" s="216" t="s">
        <v>55</v>
      </c>
      <c r="B25" s="217"/>
      <c r="C25" s="52">
        <v>0</v>
      </c>
      <c r="D25" s="218" t="s">
        <v>56</v>
      </c>
      <c r="E25" s="219"/>
      <c r="F25" s="52">
        <f>ROUND(C25*(14/100),2)</f>
        <v>0</v>
      </c>
      <c r="G25" s="220" t="s">
        <v>13</v>
      </c>
      <c r="H25" s="217"/>
      <c r="I25" s="54">
        <f>SUM(C24:C26)</f>
        <v>0</v>
      </c>
    </row>
    <row r="26" spans="1:9" ht="15.2" customHeight="1" x14ac:dyDescent="0.15">
      <c r="A26" s="216" t="s">
        <v>57</v>
      </c>
      <c r="B26" s="217"/>
      <c r="C26" s="52">
        <f>C22+F22+I22</f>
        <v>0</v>
      </c>
      <c r="D26" s="218" t="s">
        <v>6</v>
      </c>
      <c r="E26" s="219"/>
      <c r="F26" s="52">
        <f>ROUND(C26*(21/100),2)</f>
        <v>0</v>
      </c>
      <c r="G26" s="220" t="s">
        <v>58</v>
      </c>
      <c r="H26" s="217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138"/>
      <c r="B28" s="139"/>
      <c r="C28" s="140"/>
      <c r="D28" s="135"/>
      <c r="E28" s="136"/>
      <c r="F28" s="137"/>
      <c r="G28" s="135" t="s">
        <v>59</v>
      </c>
      <c r="H28" s="221"/>
      <c r="I28" s="222"/>
    </row>
    <row r="29" spans="1:9" ht="14.45" customHeight="1" x14ac:dyDescent="0.15">
      <c r="A29" s="141"/>
      <c r="B29" s="142"/>
      <c r="C29" s="143"/>
      <c r="D29" s="213"/>
      <c r="E29" s="214"/>
      <c r="F29" s="215"/>
      <c r="G29" s="213"/>
      <c r="H29" s="211"/>
      <c r="I29" s="212"/>
    </row>
    <row r="30" spans="1:9" ht="14.45" customHeight="1" x14ac:dyDescent="0.15">
      <c r="A30" s="141"/>
      <c r="B30" s="142"/>
      <c r="C30" s="143"/>
      <c r="D30" s="213"/>
      <c r="E30" s="214"/>
      <c r="F30" s="215"/>
      <c r="G30" s="210"/>
      <c r="H30" s="211"/>
      <c r="I30" s="212"/>
    </row>
    <row r="31" spans="1:9" ht="14.45" customHeight="1" x14ac:dyDescent="0.15">
      <c r="A31" s="141"/>
      <c r="B31" s="142"/>
      <c r="C31" s="143"/>
      <c r="D31" s="213"/>
      <c r="E31" s="214"/>
      <c r="F31" s="215"/>
      <c r="G31" s="213"/>
      <c r="H31" s="211"/>
      <c r="I31" s="212"/>
    </row>
    <row r="32" spans="1:9" ht="14.45" customHeight="1" thickBot="1" x14ac:dyDescent="0.2">
      <c r="A32" s="144"/>
      <c r="B32" s="145"/>
      <c r="C32" s="146"/>
      <c r="D32" s="207"/>
      <c r="E32" s="223"/>
      <c r="F32" s="224"/>
      <c r="G32" s="207"/>
      <c r="H32" s="208"/>
      <c r="I32" s="209"/>
    </row>
    <row r="34" spans="1:5" x14ac:dyDescent="0.15">
      <c r="B34" s="118"/>
      <c r="C34" s="118"/>
      <c r="D34" s="118"/>
      <c r="E34" s="118"/>
    </row>
    <row r="35" spans="1:5" x14ac:dyDescent="0.15">
      <c r="A35" s="119"/>
      <c r="B35" s="118"/>
      <c r="C35" s="118"/>
      <c r="D35" s="118"/>
      <c r="E35" s="118"/>
    </row>
    <row r="36" spans="1:5" x14ac:dyDescent="0.15">
      <c r="A36" s="120"/>
      <c r="B36" s="119"/>
      <c r="C36" s="119"/>
      <c r="D36" s="119"/>
      <c r="E36" s="119"/>
    </row>
    <row r="37" spans="1:5" x14ac:dyDescent="0.15">
      <c r="A37" s="120"/>
      <c r="B37" s="119"/>
      <c r="C37" s="119"/>
      <c r="D37" s="119"/>
      <c r="E37" s="119"/>
    </row>
    <row r="38" spans="1:5" x14ac:dyDescent="0.15">
      <c r="A38" s="120"/>
      <c r="B38" s="119"/>
      <c r="C38" s="119"/>
      <c r="D38" s="119"/>
      <c r="E38" s="119"/>
    </row>
    <row r="39" spans="1:5" x14ac:dyDescent="0.15">
      <c r="A39" s="120"/>
      <c r="B39" s="119"/>
      <c r="C39" s="119"/>
      <c r="D39" s="119"/>
      <c r="E39" s="119"/>
    </row>
    <row r="40" spans="1:5" x14ac:dyDescent="0.15">
      <c r="A40" s="120"/>
      <c r="B40" s="119"/>
      <c r="C40" s="119"/>
      <c r="D40" s="119"/>
      <c r="E40" s="119"/>
    </row>
    <row r="41" spans="1:5" x14ac:dyDescent="0.15">
      <c r="B41" s="118"/>
      <c r="C41" s="118"/>
      <c r="D41" s="118"/>
      <c r="E41" s="118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zoomScale="120" zoomScaleNormal="120" workbookViewId="0">
      <selection activeCell="M19" sqref="M19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18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25" t="s">
        <v>5</v>
      </c>
      <c r="B1" s="225"/>
      <c r="C1" s="225"/>
      <c r="D1" s="225"/>
      <c r="E1" s="225"/>
      <c r="F1" s="225"/>
      <c r="G1" s="1"/>
    </row>
    <row r="2" spans="1:10" ht="12.75" customHeight="1" x14ac:dyDescent="0.2">
      <c r="A2" s="18" t="s">
        <v>104</v>
      </c>
      <c r="B2" s="6"/>
      <c r="C2" s="19" t="s">
        <v>5</v>
      </c>
      <c r="D2" s="6"/>
      <c r="E2" s="6"/>
      <c r="F2" s="6"/>
      <c r="G2" s="64"/>
    </row>
    <row r="3" spans="1:10" ht="12.75" customHeight="1" x14ac:dyDescent="0.2">
      <c r="A3" s="18" t="s">
        <v>105</v>
      </c>
      <c r="B3" s="6"/>
      <c r="C3" s="6"/>
      <c r="D3" s="6"/>
      <c r="E3" s="13"/>
      <c r="F3" s="6"/>
      <c r="G3" s="64"/>
    </row>
    <row r="4" spans="1:10" ht="13.1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6"/>
      <c r="D7" s="13" t="s">
        <v>106</v>
      </c>
      <c r="E7" s="13"/>
      <c r="F7" s="61" t="s">
        <v>5</v>
      </c>
      <c r="G7" s="66" t="s">
        <v>62</v>
      </c>
    </row>
    <row r="8" spans="1:10" ht="12.75" customHeight="1" x14ac:dyDescent="0.2">
      <c r="A8" s="13" t="s">
        <v>101</v>
      </c>
      <c r="B8" s="14"/>
      <c r="C8" s="17"/>
      <c r="D8" s="13" t="s">
        <v>107</v>
      </c>
      <c r="E8" s="121" t="s">
        <v>5</v>
      </c>
      <c r="F8" s="62" t="s">
        <v>5</v>
      </c>
      <c r="G8" s="66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7"/>
    </row>
    <row r="10" spans="1:10" ht="24" customHeight="1" thickBot="1" x14ac:dyDescent="0.2"/>
    <row r="11" spans="1:10" s="20" customFormat="1" ht="52.5" customHeight="1" thickBot="1" x14ac:dyDescent="0.2">
      <c r="A11" s="116" t="s">
        <v>81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9" t="s">
        <v>72</v>
      </c>
      <c r="H11" s="70" t="s">
        <v>73</v>
      </c>
      <c r="I11" s="57"/>
      <c r="J11" s="57" t="s">
        <v>64</v>
      </c>
    </row>
    <row r="12" spans="1:10" s="20" customFormat="1" ht="15" x14ac:dyDescent="0.15">
      <c r="A12" s="131" t="s">
        <v>11</v>
      </c>
      <c r="B12" s="25" t="s">
        <v>16</v>
      </c>
      <c r="C12" s="26" t="s">
        <v>12</v>
      </c>
      <c r="D12" s="84">
        <v>1</v>
      </c>
      <c r="E12" s="125"/>
      <c r="F12" s="85">
        <f t="shared" ref="F12:F28" si="0">E12*D12</f>
        <v>0</v>
      </c>
      <c r="G12" s="71"/>
      <c r="H12" s="72"/>
      <c r="I12" s="73"/>
      <c r="J12" s="57"/>
    </row>
    <row r="13" spans="1:10" s="20" customFormat="1" ht="15" x14ac:dyDescent="0.15">
      <c r="A13" s="129">
        <v>113728</v>
      </c>
      <c r="B13" s="28" t="s">
        <v>70</v>
      </c>
      <c r="C13" s="29" t="s">
        <v>65</v>
      </c>
      <c r="D13" s="86">
        <v>2.2799999999999998</v>
      </c>
      <c r="E13" s="126"/>
      <c r="F13" s="87">
        <f t="shared" si="0"/>
        <v>0</v>
      </c>
      <c r="G13" s="74" t="s">
        <v>5</v>
      </c>
      <c r="H13" s="75" t="s">
        <v>5</v>
      </c>
      <c r="I13" s="76"/>
      <c r="J13" s="58"/>
    </row>
    <row r="14" spans="1:10" s="20" customFormat="1" ht="15" x14ac:dyDescent="0.15">
      <c r="A14" s="129">
        <v>919111</v>
      </c>
      <c r="B14" s="28" t="s">
        <v>69</v>
      </c>
      <c r="C14" s="29" t="s">
        <v>17</v>
      </c>
      <c r="D14" s="86">
        <v>80</v>
      </c>
      <c r="E14" s="126"/>
      <c r="F14" s="87">
        <f t="shared" si="0"/>
        <v>0</v>
      </c>
      <c r="G14" s="74"/>
      <c r="H14" s="77"/>
      <c r="I14" s="76"/>
      <c r="J14" s="58" t="s">
        <v>5</v>
      </c>
    </row>
    <row r="15" spans="1:10" s="20" customFormat="1" ht="15" x14ac:dyDescent="0.15">
      <c r="A15" s="129">
        <v>93818</v>
      </c>
      <c r="B15" s="28" t="s">
        <v>68</v>
      </c>
      <c r="C15" s="29" t="s">
        <v>2</v>
      </c>
      <c r="D15" s="86">
        <v>11856</v>
      </c>
      <c r="E15" s="126"/>
      <c r="F15" s="87">
        <f t="shared" si="0"/>
        <v>0</v>
      </c>
      <c r="G15" s="74"/>
      <c r="H15" s="77"/>
      <c r="I15" s="76"/>
      <c r="J15" s="58" t="s">
        <v>5</v>
      </c>
    </row>
    <row r="16" spans="1:10" s="20" customFormat="1" ht="15" x14ac:dyDescent="0.15">
      <c r="A16" s="129" t="s">
        <v>74</v>
      </c>
      <c r="B16" s="28" t="s">
        <v>91</v>
      </c>
      <c r="C16" s="29" t="s">
        <v>65</v>
      </c>
      <c r="D16" s="86">
        <v>237.12</v>
      </c>
      <c r="E16" s="126"/>
      <c r="F16" s="87">
        <f t="shared" si="0"/>
        <v>0</v>
      </c>
      <c r="G16" s="74"/>
      <c r="H16" s="77"/>
      <c r="I16" s="76"/>
      <c r="J16" s="58"/>
    </row>
    <row r="17" spans="1:10" s="20" customFormat="1" ht="15" x14ac:dyDescent="0.15">
      <c r="A17" s="129">
        <v>572223</v>
      </c>
      <c r="B17" s="28" t="s">
        <v>67</v>
      </c>
      <c r="C17" s="29" t="s">
        <v>2</v>
      </c>
      <c r="D17" s="86">
        <v>11856</v>
      </c>
      <c r="E17" s="126"/>
      <c r="F17" s="87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132" t="s">
        <v>66</v>
      </c>
      <c r="B18" s="88" t="s">
        <v>92</v>
      </c>
      <c r="C18" s="29" t="s">
        <v>2</v>
      </c>
      <c r="D18" s="89">
        <v>5928</v>
      </c>
      <c r="E18" s="127"/>
      <c r="F18" s="90">
        <f t="shared" si="0"/>
        <v>0</v>
      </c>
      <c r="G18" s="74"/>
      <c r="H18" s="77"/>
      <c r="I18" s="76"/>
      <c r="J18" s="58"/>
    </row>
    <row r="19" spans="1:10" s="20" customFormat="1" ht="22.5" customHeight="1" x14ac:dyDescent="0.15">
      <c r="A19" s="129" t="s">
        <v>11</v>
      </c>
      <c r="B19" s="28" t="s">
        <v>60</v>
      </c>
      <c r="C19" s="29" t="s">
        <v>2</v>
      </c>
      <c r="D19" s="86">
        <v>600</v>
      </c>
      <c r="E19" s="126">
        <f>SUM(sanace!F13)</f>
        <v>0</v>
      </c>
      <c r="F19" s="87">
        <f t="shared" si="0"/>
        <v>0</v>
      </c>
      <c r="G19" s="74"/>
      <c r="H19" s="77"/>
      <c r="I19" s="76"/>
      <c r="J19" s="60" t="s">
        <v>5</v>
      </c>
    </row>
    <row r="20" spans="1:10" s="20" customFormat="1" ht="15" x14ac:dyDescent="0.15">
      <c r="A20" s="129">
        <v>89921</v>
      </c>
      <c r="B20" s="28" t="s">
        <v>93</v>
      </c>
      <c r="C20" s="29" t="s">
        <v>61</v>
      </c>
      <c r="D20" s="86">
        <v>1</v>
      </c>
      <c r="E20" s="126"/>
      <c r="F20" s="87">
        <f t="shared" si="0"/>
        <v>0</v>
      </c>
      <c r="G20" s="78"/>
      <c r="H20" s="79"/>
      <c r="I20" s="80"/>
      <c r="J20" s="59"/>
    </row>
    <row r="21" spans="1:10" s="20" customFormat="1" ht="15" x14ac:dyDescent="0.15">
      <c r="A21" s="129">
        <v>89923</v>
      </c>
      <c r="B21" s="28" t="s">
        <v>71</v>
      </c>
      <c r="C21" s="29" t="s">
        <v>61</v>
      </c>
      <c r="D21" s="86">
        <v>4</v>
      </c>
      <c r="E21" s="126"/>
      <c r="F21" s="87">
        <f t="shared" si="0"/>
        <v>0</v>
      </c>
      <c r="G21" s="74"/>
      <c r="H21" s="77"/>
      <c r="I21" s="76"/>
      <c r="J21" s="60" t="s">
        <v>5</v>
      </c>
    </row>
    <row r="22" spans="1:10" s="20" customFormat="1" ht="15" x14ac:dyDescent="0.15">
      <c r="A22" s="129">
        <v>113761</v>
      </c>
      <c r="B22" s="28" t="s">
        <v>94</v>
      </c>
      <c r="C22" s="29" t="s">
        <v>4</v>
      </c>
      <c r="D22" s="86">
        <v>1120</v>
      </c>
      <c r="E22" s="126"/>
      <c r="F22" s="87">
        <f t="shared" si="0"/>
        <v>0</v>
      </c>
      <c r="G22" s="74"/>
      <c r="H22" s="77"/>
      <c r="I22" s="76"/>
      <c r="J22" s="58" t="s">
        <v>5</v>
      </c>
    </row>
    <row r="23" spans="1:10" s="20" customFormat="1" ht="15" x14ac:dyDescent="0.15">
      <c r="A23" s="129">
        <v>931311</v>
      </c>
      <c r="B23" s="28" t="s">
        <v>95</v>
      </c>
      <c r="C23" s="29" t="s">
        <v>4</v>
      </c>
      <c r="D23" s="86">
        <v>1120</v>
      </c>
      <c r="E23" s="126"/>
      <c r="F23" s="87">
        <f t="shared" si="0"/>
        <v>0</v>
      </c>
      <c r="G23" s="74"/>
      <c r="H23" s="77"/>
      <c r="I23" s="76"/>
      <c r="J23" s="58" t="s">
        <v>5</v>
      </c>
    </row>
    <row r="24" spans="1:10" s="20" customFormat="1" ht="15" x14ac:dyDescent="0.15">
      <c r="A24" s="129">
        <v>12922</v>
      </c>
      <c r="B24" s="28" t="s">
        <v>96</v>
      </c>
      <c r="C24" s="29" t="s">
        <v>2</v>
      </c>
      <c r="D24" s="86">
        <v>1040</v>
      </c>
      <c r="E24" s="128"/>
      <c r="F24" s="87">
        <f t="shared" si="0"/>
        <v>0</v>
      </c>
      <c r="G24" s="74">
        <v>0.126</v>
      </c>
      <c r="H24" s="75">
        <f>D24*G24</f>
        <v>131.04</v>
      </c>
      <c r="I24" s="76"/>
      <c r="J24" s="58"/>
    </row>
    <row r="25" spans="1:10" s="20" customFormat="1" ht="15" x14ac:dyDescent="0.15">
      <c r="A25" s="129">
        <v>56962</v>
      </c>
      <c r="B25" s="28" t="s">
        <v>97</v>
      </c>
      <c r="C25" s="29" t="s">
        <v>2</v>
      </c>
      <c r="D25" s="86">
        <v>1040</v>
      </c>
      <c r="E25" s="128"/>
      <c r="F25" s="87">
        <f t="shared" si="0"/>
        <v>0</v>
      </c>
      <c r="G25" s="74"/>
      <c r="H25" s="77"/>
      <c r="I25" s="76"/>
      <c r="J25" s="58"/>
    </row>
    <row r="26" spans="1:10" s="20" customFormat="1" ht="15" x14ac:dyDescent="0.15">
      <c r="A26" s="129">
        <v>12932</v>
      </c>
      <c r="B26" s="28" t="s">
        <v>98</v>
      </c>
      <c r="C26" s="29" t="s">
        <v>4</v>
      </c>
      <c r="D26" s="86">
        <v>1000</v>
      </c>
      <c r="E26" s="128"/>
      <c r="F26" s="87">
        <f t="shared" si="0"/>
        <v>0</v>
      </c>
      <c r="G26" s="74">
        <v>0.63</v>
      </c>
      <c r="H26" s="81">
        <f>D26*G26</f>
        <v>630</v>
      </c>
      <c r="I26" s="76"/>
      <c r="J26" s="58"/>
    </row>
    <row r="27" spans="1:10" s="20" customFormat="1" ht="16.5" customHeight="1" x14ac:dyDescent="0.15">
      <c r="A27" s="133" t="s">
        <v>102</v>
      </c>
      <c r="B27" s="28" t="s">
        <v>103</v>
      </c>
      <c r="C27" s="29" t="s">
        <v>3</v>
      </c>
      <c r="D27" s="86">
        <v>845.6</v>
      </c>
      <c r="E27" s="128"/>
      <c r="F27" s="92">
        <f t="shared" si="0"/>
        <v>0</v>
      </c>
      <c r="G27" s="74"/>
      <c r="H27" s="77"/>
      <c r="I27" s="76"/>
      <c r="J27" s="58"/>
    </row>
    <row r="28" spans="1:10" s="20" customFormat="1" ht="15.75" thickBot="1" x14ac:dyDescent="0.2">
      <c r="A28" s="134">
        <v>915111</v>
      </c>
      <c r="B28" s="34" t="s">
        <v>99</v>
      </c>
      <c r="C28" s="93" t="s">
        <v>2</v>
      </c>
      <c r="D28" s="94">
        <v>260</v>
      </c>
      <c r="E28" s="130"/>
      <c r="F28" s="92">
        <f t="shared" si="0"/>
        <v>0</v>
      </c>
      <c r="G28" s="71"/>
      <c r="H28" s="72"/>
      <c r="I28" s="73"/>
      <c r="J28" s="57"/>
    </row>
    <row r="29" spans="1:10" s="20" customFormat="1" ht="15" x14ac:dyDescent="0.15">
      <c r="A29" s="95"/>
      <c r="B29" s="96" t="s">
        <v>13</v>
      </c>
      <c r="C29" s="96"/>
      <c r="D29" s="96"/>
      <c r="E29" s="97" t="s">
        <v>5</v>
      </c>
      <c r="F29" s="98">
        <f>SUM(F12:F28)</f>
        <v>0</v>
      </c>
      <c r="G29" s="82"/>
      <c r="H29" s="82"/>
      <c r="I29" s="83"/>
    </row>
    <row r="30" spans="1:10" s="20" customFormat="1" ht="15" x14ac:dyDescent="0.15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82"/>
      <c r="H30" s="82"/>
      <c r="I30" s="83"/>
    </row>
    <row r="31" spans="1:10" s="20" customFormat="1" ht="15.75" thickBot="1" x14ac:dyDescent="0.2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82"/>
      <c r="H31" s="82"/>
      <c r="I31" s="83"/>
    </row>
    <row r="32" spans="1:10" ht="24" customHeight="1" x14ac:dyDescent="0.15">
      <c r="G32" s="82"/>
      <c r="H32" s="82"/>
      <c r="I32" s="83"/>
      <c r="J32" s="20"/>
    </row>
    <row r="33" spans="7:10" ht="12" customHeight="1" x14ac:dyDescent="0.15">
      <c r="G33" s="82"/>
      <c r="H33" s="82"/>
      <c r="I33" s="83"/>
      <c r="J33" s="20"/>
    </row>
    <row r="34" spans="7:10" ht="12" customHeight="1" x14ac:dyDescent="0.15">
      <c r="G34" s="82"/>
      <c r="H34" s="82"/>
      <c r="I34" s="83"/>
      <c r="J34" s="20"/>
    </row>
    <row r="35" spans="7:10" ht="12" customHeight="1" x14ac:dyDescent="0.15">
      <c r="G35" s="82"/>
      <c r="H35" s="82"/>
      <c r="I35" s="20"/>
      <c r="J35" s="20"/>
    </row>
    <row r="36" spans="7:10" ht="12" customHeight="1" x14ac:dyDescent="0.15">
      <c r="G36" s="82"/>
      <c r="H36" s="82"/>
      <c r="I36" s="20"/>
      <c r="J36" s="20"/>
    </row>
    <row r="37" spans="7:10" ht="12" customHeight="1" x14ac:dyDescent="0.15">
      <c r="G37" s="82"/>
      <c r="H37" s="82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workbookViewId="0">
      <selection activeCell="E8" sqref="E8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25" t="s">
        <v>5</v>
      </c>
      <c r="B1" s="225"/>
      <c r="C1" s="225"/>
      <c r="D1" s="225"/>
      <c r="E1" s="225"/>
      <c r="F1" s="225"/>
      <c r="G1" s="225"/>
    </row>
    <row r="2" spans="1:11" ht="21.75" customHeight="1" x14ac:dyDescent="0.25">
      <c r="A2" s="99" t="s">
        <v>75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99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116" t="s">
        <v>81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76</v>
      </c>
      <c r="C6" s="26" t="s">
        <v>2</v>
      </c>
      <c r="D6" s="100">
        <v>1</v>
      </c>
      <c r="E6" s="122"/>
      <c r="F6" s="45">
        <f t="shared" ref="F6:F11" si="0">E6*D6</f>
        <v>0</v>
      </c>
      <c r="I6" s="83"/>
      <c r="K6" s="101"/>
    </row>
    <row r="7" spans="1:11" s="104" customFormat="1" ht="30" x14ac:dyDescent="0.15">
      <c r="A7" s="91" t="s">
        <v>80</v>
      </c>
      <c r="B7" s="102" t="s">
        <v>77</v>
      </c>
      <c r="C7" s="29" t="s">
        <v>3</v>
      </c>
      <c r="D7" s="103">
        <v>0.92</v>
      </c>
      <c r="E7" s="123"/>
      <c r="F7" s="45">
        <f t="shared" si="0"/>
        <v>0</v>
      </c>
      <c r="I7" s="105"/>
      <c r="K7" s="106"/>
    </row>
    <row r="8" spans="1:11" s="20" customFormat="1" ht="15" x14ac:dyDescent="0.15">
      <c r="A8" s="27">
        <v>122938</v>
      </c>
      <c r="B8" s="28" t="s">
        <v>78</v>
      </c>
      <c r="C8" s="29" t="s">
        <v>65</v>
      </c>
      <c r="D8" s="103">
        <v>0.35</v>
      </c>
      <c r="E8" s="123"/>
      <c r="F8" s="45">
        <f t="shared" si="0"/>
        <v>0</v>
      </c>
      <c r="I8" s="83"/>
      <c r="K8" s="101"/>
    </row>
    <row r="9" spans="1:11" s="20" customFormat="1" ht="15" x14ac:dyDescent="0.15">
      <c r="A9" s="27">
        <v>56333</v>
      </c>
      <c r="B9" s="28" t="s">
        <v>79</v>
      </c>
      <c r="C9" s="29" t="s">
        <v>2</v>
      </c>
      <c r="D9" s="103">
        <v>1</v>
      </c>
      <c r="E9" s="123"/>
      <c r="F9" s="45">
        <f t="shared" si="0"/>
        <v>0</v>
      </c>
      <c r="I9" s="83"/>
      <c r="K9" s="101"/>
    </row>
    <row r="10" spans="1:11" s="20" customFormat="1" ht="15" x14ac:dyDescent="0.15">
      <c r="A10" s="27">
        <v>567104</v>
      </c>
      <c r="B10" s="28" t="s">
        <v>90</v>
      </c>
      <c r="C10" s="29" t="s">
        <v>65</v>
      </c>
      <c r="D10" s="103">
        <v>0.13</v>
      </c>
      <c r="E10" s="123"/>
      <c r="F10" s="45">
        <f t="shared" si="0"/>
        <v>0</v>
      </c>
      <c r="I10" s="83"/>
      <c r="K10" s="101"/>
    </row>
    <row r="11" spans="1:11" s="20" customFormat="1" ht="15" x14ac:dyDescent="0.15">
      <c r="A11" s="27">
        <v>572123</v>
      </c>
      <c r="B11" s="28" t="s">
        <v>100</v>
      </c>
      <c r="C11" s="29" t="s">
        <v>2</v>
      </c>
      <c r="D11" s="103">
        <v>1</v>
      </c>
      <c r="E11" s="123"/>
      <c r="F11" s="45">
        <f t="shared" si="0"/>
        <v>0</v>
      </c>
      <c r="I11" s="83"/>
      <c r="K11" s="101"/>
    </row>
    <row r="12" spans="1:11" s="20" customFormat="1" ht="15.75" thickBot="1" x14ac:dyDescent="0.2">
      <c r="A12" s="107" t="s">
        <v>74</v>
      </c>
      <c r="B12" s="37" t="s">
        <v>89</v>
      </c>
      <c r="C12" s="38" t="s">
        <v>65</v>
      </c>
      <c r="D12" s="108">
        <v>7.0000000000000007E-2</v>
      </c>
      <c r="E12" s="124"/>
      <c r="F12" s="109">
        <f>ROUND(E12*D12,0)</f>
        <v>0</v>
      </c>
      <c r="I12" s="83"/>
      <c r="K12" s="101"/>
    </row>
    <row r="13" spans="1:11" s="115" customFormat="1" ht="16.5" thickBot="1" x14ac:dyDescent="0.2">
      <c r="A13" s="110"/>
      <c r="B13" s="111" t="s">
        <v>82</v>
      </c>
      <c r="C13" s="112" t="s">
        <v>2</v>
      </c>
      <c r="D13" s="117">
        <v>1</v>
      </c>
      <c r="E13" s="113" t="s">
        <v>5</v>
      </c>
      <c r="F13" s="114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2024-02-29T12:56:45Z</dcterms:modified>
</cp:coreProperties>
</file>