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-116 Nižbor - Beroun/rozpočet/"/>
    </mc:Choice>
  </mc:AlternateContent>
  <xr:revisionPtr revIDLastSave="0" documentId="14_{78696E37-FAAC-409A-9782-8FCCEA5F37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rozpočet 1 úsek " sheetId="4" r:id="rId2"/>
    <sheet name="rozpočet 2 úsek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" l="1"/>
  <c r="G17" i="4"/>
  <c r="G26" i="4"/>
  <c r="G23" i="2"/>
  <c r="G22" i="2"/>
  <c r="G23" i="4"/>
  <c r="G22" i="4"/>
  <c r="G24" i="4"/>
  <c r="G25" i="4" l="1"/>
  <c r="G33" i="4"/>
  <c r="G32" i="4"/>
  <c r="G31" i="4"/>
  <c r="G30" i="4"/>
  <c r="G29" i="4"/>
  <c r="G28" i="4"/>
  <c r="G27" i="4"/>
  <c r="G21" i="4"/>
  <c r="G20" i="4"/>
  <c r="G19" i="4"/>
  <c r="G18" i="4"/>
  <c r="G16" i="4"/>
  <c r="G15" i="4"/>
  <c r="G14" i="4"/>
  <c r="G13" i="4"/>
  <c r="G12" i="4"/>
  <c r="G11" i="4"/>
  <c r="G10" i="4"/>
  <c r="G9" i="4"/>
  <c r="G28" i="2"/>
  <c r="G21" i="2"/>
  <c r="G34" i="4" l="1"/>
  <c r="G35" i="4" l="1"/>
  <c r="G36" i="4" s="1"/>
  <c r="G19" i="2"/>
  <c r="G16" i="2" l="1"/>
  <c r="G18" i="2"/>
  <c r="G24" i="2" l="1"/>
  <c r="G15" i="2"/>
  <c r="G12" i="2"/>
  <c r="G11" i="2"/>
  <c r="G9" i="2" l="1"/>
  <c r="G27" i="2" l="1"/>
  <c r="G26" i="2"/>
  <c r="G31" i="2" l="1"/>
  <c r="G30" i="2"/>
  <c r="G29" i="2"/>
  <c r="G25" i="2"/>
  <c r="G20" i="2"/>
  <c r="G14" i="2"/>
  <c r="G13" i="2"/>
  <c r="G10" i="2" l="1"/>
  <c r="I22" i="1" l="1"/>
  <c r="G32" i="2" l="1"/>
  <c r="G33" i="2" l="1"/>
  <c r="G34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<sst xmlns="http://schemas.openxmlformats.org/spreadsheetml/2006/main" count="238" uniqueCount="124">
  <si>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</si>
  <si>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</si>
  <si>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</si>
  <si>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</si>
  <si>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</si>
  <si>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</si>
  <si>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</si>
  <si>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oprava povrchu komunikace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</si>
  <si>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</si>
  <si>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</si>
  <si>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</si>
  <si>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</si>
  <si>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</si>
  <si>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</si>
  <si>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</si>
  <si>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</si>
  <si>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</si>
  <si>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</si>
  <si>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</si>
  <si>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</si>
  <si>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</si>
  <si>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</si>
  <si>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</si>
  <si>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</si>
  <si>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</si>
  <si>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</si>
  <si>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</si>
  <si>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</si>
  <si>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</si>
  <si>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</si>
  <si>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</si>
  <si>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</si>
  <si>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</si>
  <si>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</si>
  <si>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</si>
  <si>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</si>
  <si>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</si>
  <si>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</si>
  <si>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</si>
  <si>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</si>
  <si>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</si>
  <si>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</si>
  <si>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</si>
  <si>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</si>
  <si>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</si>
  <si>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</si>
  <si>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</si>
  <si>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</si>
  <si>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</si>
  <si>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</si>
  <si>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</si>
  <si>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</si>
  <si>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</si>
  <si>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</si>
  <si>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Součet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</si>
  <si>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</si>
  <si>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</si>
  <si>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</si>
  <si>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</si>
  <si>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</si>
  <si>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</si>
  <si>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</si>
  <si>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</si>
  <si>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</si>
  <si>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</si>
  <si>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Zpracoval</t>
  </si>
  <si>
    <t>Objednatel</t>
  </si>
  <si>
    <t>Zhotovitel</t>
  </si>
  <si>
    <t xml:space="preserve">Datum, razítko a podpis </t>
  </si>
  <si>
    <t>Datum, razítko a podpis</t>
  </si>
  <si>
    <t>00066001</t>
  </si>
  <si>
    <t>bm</t>
  </si>
  <si>
    <t>ČIŠTĚNÍ VOZOVEK SAMOSBĚREM</t>
  </si>
  <si>
    <t>ŘEZÁNÍ ASFALT. KRYTU</t>
  </si>
  <si>
    <t>agregovaná pol.</t>
  </si>
  <si>
    <t xml:space="preserve">VDZ V - 12,5 a 25CM, BARVOU, ZÁKLADNÍ </t>
  </si>
  <si>
    <t>KSÚS Stř.kraje, Zborovská 11,  150 21 Praha 5</t>
  </si>
  <si>
    <t>vedoucí oblasti Kladno: Karel Motal</t>
  </si>
  <si>
    <t>IČ 00066001</t>
  </si>
  <si>
    <t>žlutě zvýrazněná pole vyplní uchazeč</t>
  </si>
  <si>
    <t>ks</t>
  </si>
  <si>
    <t>VÝŠKOVÁ ÚPRAVA POKLOPŮ A MŘÍŽÍ</t>
  </si>
  <si>
    <t>VÝŠKOVÁ ÚPRAVA KRYCÍCH HRNCŮ</t>
  </si>
  <si>
    <t>stavební sezona 2024</t>
  </si>
  <si>
    <t xml:space="preserve">ZPEVNĚNÍ KRAJNIC Z RECYKLÁTU DO TL. 100MM  </t>
  </si>
  <si>
    <t>ČIŠTĚNÍ KRAJNIC OD NÁNOSU TL. DO 100 MM S ODVOZEM NA SKLÁDKU</t>
  </si>
  <si>
    <t>Název akce : II/116 Nižbor - Beroun</t>
  </si>
  <si>
    <t xml:space="preserve">staničení silnice 21,965 - 23,715, délka opravy 1,750 km </t>
  </si>
  <si>
    <t>113728A</t>
  </si>
  <si>
    <t xml:space="preserve">FRÉZOVÁNÍ ZPEVNĚNÝCH PLOCH ASFALTOVÝCH - BEZ DOPRAVY - dofrézování vozovky , mat. který může obsahovat PAU ve třídě ZAS-T3,T4 </t>
  </si>
  <si>
    <t>11372B</t>
  </si>
  <si>
    <t>FRÉZOVÁNÍ ZPEVNĚNÝCH PLOCH ASFALTOVÝCH - DOPRAVA - 20KM (kontaminovaný odpad)</t>
  </si>
  <si>
    <t>tkm</t>
  </si>
  <si>
    <t>014132.R</t>
  </si>
  <si>
    <t>ULOŽENÍ ODPADU NA OBALOVNU - s oprávněním k opětovnému  využití  vybourané obalovaného kameniva kontaminovaného dehtem  (ZAS-T3)- objem stanoven odhadem</t>
  </si>
  <si>
    <t>014102.R</t>
  </si>
  <si>
    <t>ULOŽENÍ ODPADU ZE STAVBY NA SKLÁDKU s oprávněním k opětovnému využití - recyklační středisko</t>
  </si>
  <si>
    <t xml:space="preserve">574B44         </t>
  </si>
  <si>
    <t>ASFALTOVÝ BETON PRO OBRUSNÉ VRSTVY MODIFIK ACO 11+,  tl. 50 mm</t>
  </si>
  <si>
    <t>SPOJOVACÍ POSTŘIK ZE SIL. EMULZE DO 0,5KG/M2</t>
  </si>
  <si>
    <t>ASFALTOVÝ BETON PRO LOŽNÍ VRSTVY  ACL 16+ tl. 60mm</t>
  </si>
  <si>
    <t>574C546</t>
  </si>
  <si>
    <t>574E46</t>
  </si>
  <si>
    <t>VOZOVKOVÉ VRSTVY ZE ŠTĚRKODRTI ŠDA , tl. 300mm</t>
  </si>
  <si>
    <t>ASFALTOVÝ BETON PRO PODKLADNÍ VRSTVY ACP 16+,TL. 50MM</t>
  </si>
  <si>
    <t>OSTATNÍ POŽADAVKY - návrh a projednání, realizace  DIO, GEODETICKÉ ZAMĚŘENÍ SKUTEČNÉHO PROVEDENÍ před a po dokončení včetně zaměření zesílení konstrukce, ZJIŠTENÍ A VYTYČENÍ INŽ. SÍTÍ</t>
  </si>
  <si>
    <t xml:space="preserve">FRÉZOVÁNÍ ZPEVNĚNÝCH PLOCH ASFALTOVÝCH - BEZ DOPRAVY - dofrézování vozovky , mat. který může obsahovat PAU ve třídě ZAS-T3 </t>
  </si>
  <si>
    <t xml:space="preserve">ODKOP PRO SPOD STAVBU SILNIC A ŽELEZNIC TŘ. I, ODVOZ DO 20KM,  vzdálenost uvedena orientačně, vč. odvozu na skládku, odstranění stávající zeminy (případně konstrukce podkladních vrstev), tl. 270mm  </t>
  </si>
  <si>
    <t xml:space="preserve">574A03   </t>
  </si>
  <si>
    <t xml:space="preserve">ASFALTOVÝ BETON PRO OBRUSNÉ VRSTVY MODIFIK ACO 11+ - lokální vyrovnávka, objem stanoven odborným odhadem </t>
  </si>
  <si>
    <t>ČIŠTĚNÍ PŘÍKOPŮ OD NÁNOSU DO 0,5M3/M</t>
  </si>
  <si>
    <t xml:space="preserve">FRÉZOVÁNÍ ZPEVNĚNÝCH PLOCH ASFALTOVÝCH, ODVOZ DO 20KM v tl.50mm + sanace tl. 140mm (s odečtem PAU) </t>
  </si>
  <si>
    <t>POPLATKY ZA LIKVIDACŮ ODPADŮ -   vybourané obalované kamenivo kontaminované dehtem  (ZAS-T4)- objem stanoven odhadem</t>
  </si>
  <si>
    <t>014132</t>
  </si>
  <si>
    <t xml:space="preserve">staničení silnice 17,455 - 18,740 km, 18,930 - 20,530km, délka opravy 2,885 km </t>
  </si>
  <si>
    <t>VODOR DOPRAV ZNAČ PLASTEM STRUKTURÁLNÍ NEHLUČNÉ - DOD A POKLÁDKA -  12,5 a 25cm</t>
  </si>
  <si>
    <t>FRÉZOVÁNÍ DRÁŽKY PRŮŘEZU DO 200MM2 V ASFALTOVÉ VOZOVCE</t>
  </si>
  <si>
    <t>TĚSNĚNÍ DILATAČ SPAR ASF ZÁLIVKOU PRŮŘ DO 200MM2</t>
  </si>
  <si>
    <t>II/116 Nižbor - Beroun</t>
  </si>
  <si>
    <t xml:space="preserve">FRÉZOVÁNÍ ZPEVNĚNÝCH PLOCH ASFALTOVÝCH, ODVOZ DO 20KM v tl.50mm + sanace od 140 mm do tl. 170mm (s odečtem PAU) </t>
  </si>
  <si>
    <t>ODKOP PRO SPOD STAVBU SILNIC A ŽELEZNIC TŘ. I, ODVOZ DO 20KM,  vzdálenost uvedena orientačně, vč. odvozu na skládku, odstranění stávající zeminy (případně konstrukce podkladních vrstev)</t>
  </si>
  <si>
    <t>kus</t>
  </si>
  <si>
    <t xml:space="preserve">17,455 - 18,740 km, 18,930 - 20,530km, délka opravy 2,885 km , 21,965 - 23,715, délka opravy 1,750 km </t>
  </si>
  <si>
    <t>VODOR DOPRAV ZNAČ PLASTEM STRUKTURÁLNÍ NEHLUČNÉ - DOD A POKLÁDKA -  12,5cm a 25cm.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</si>
</sst>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</font>
    <font>
      <sz val="14"/>
      <color rgb="FF000000"/>
      <name val="Arial"/>
      <family val="2"/>
      <charset val="238"/>
    </font>
    <font>
      <sz val="8"/>
      <name val="Open Sans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</font>
    <font>
      <sz val="12"/>
      <color indexed="8"/>
      <name val="Book Antiqua"/>
      <family val="1"/>
      <charset val="238"/>
    </font>
    <font>
      <sz val="8"/>
      <color rgb="FF000000"/>
      <name val="Open Sans"/>
    </font>
    <font>
      <sz val="10"/>
      <color indexed="8"/>
      <name val="Arial"/>
      <family val="2"/>
      <charset val="238"/>
    </font>
    <font>
      <sz val="8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3"/>
  </cellStyleXfs>
  <cellXfs count="156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165" fontId="14" fillId="0" borderId="0" xfId="0" applyNumberFormat="1" applyFont="1"/>
    <xf numFmtId="0" fontId="12" fillId="0" borderId="9" xfId="0" applyFont="1" applyBorder="1" applyAlignment="1">
      <alignment horizontal="center" vertical="center"/>
    </xf>
    <xf numFmtId="49" fontId="17" fillId="2" borderId="10" xfId="0" applyNumberFormat="1" applyFont="1" applyFill="1" applyBorder="1" applyAlignment="1">
      <alignment horizontal="center" vertical="center"/>
    </xf>
    <xf numFmtId="0" fontId="19" fillId="0" borderId="0" xfId="0" applyFont="1"/>
    <xf numFmtId="49" fontId="8" fillId="0" borderId="10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49" fontId="8" fillId="0" borderId="10" xfId="0" applyNumberFormat="1" applyFont="1" applyBorder="1" applyAlignment="1">
      <alignment horizontal="right" vertical="center"/>
    </xf>
    <xf numFmtId="0" fontId="12" fillId="0" borderId="15" xfId="0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/>
    </xf>
    <xf numFmtId="49" fontId="8" fillId="0" borderId="16" xfId="0" applyNumberFormat="1" applyFont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0" fontId="12" fillId="0" borderId="3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4" fontId="12" fillId="0" borderId="16" xfId="0" applyNumberFormat="1" applyFont="1" applyBorder="1" applyAlignment="1">
      <alignment horizontal="center" vertical="center"/>
    </xf>
    <xf numFmtId="164" fontId="12" fillId="0" borderId="17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164" fontId="11" fillId="0" borderId="8" xfId="0" applyNumberFormat="1" applyFont="1" applyBorder="1" applyAlignment="1">
      <alignment horizontal="center" vertical="top"/>
    </xf>
    <xf numFmtId="164" fontId="12" fillId="0" borderId="13" xfId="0" applyNumberFormat="1" applyFont="1" applyBorder="1" applyAlignment="1">
      <alignment horizontal="center" vertical="top"/>
    </xf>
    <xf numFmtId="164" fontId="11" fillId="0" borderId="17" xfId="0" applyNumberFormat="1" applyFont="1" applyBorder="1" applyAlignment="1">
      <alignment horizontal="center" vertical="top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left" vertical="center" wrapText="1"/>
    </xf>
    <xf numFmtId="4" fontId="12" fillId="3" borderId="10" xfId="0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left" vertical="center"/>
    </xf>
    <xf numFmtId="0" fontId="5" fillId="0" borderId="32" xfId="0" applyFont="1" applyBorder="1" applyAlignment="1">
      <alignment vertical="top"/>
    </xf>
    <xf numFmtId="0" fontId="13" fillId="0" borderId="33" xfId="0" applyFont="1" applyBorder="1" applyAlignment="1">
      <alignment wrapText="1"/>
    </xf>
    <xf numFmtId="0" fontId="15" fillId="0" borderId="33" xfId="0" applyFont="1" applyBorder="1" applyAlignment="1">
      <alignment vertical="center"/>
    </xf>
    <xf numFmtId="49" fontId="17" fillId="2" borderId="39" xfId="0" applyNumberFormat="1" applyFont="1" applyFill="1" applyBorder="1" applyAlignment="1">
      <alignment horizontal="center" vertical="center"/>
    </xf>
    <xf numFmtId="49" fontId="7" fillId="0" borderId="41" xfId="0" applyNumberFormat="1" applyFont="1" applyBorder="1" applyAlignment="1">
      <alignment horizontal="left" vertical="center"/>
    </xf>
    <xf numFmtId="4" fontId="8" fillId="0" borderId="42" xfId="0" applyNumberFormat="1" applyFont="1" applyBorder="1" applyAlignment="1">
      <alignment horizontal="right" vertical="center"/>
    </xf>
    <xf numFmtId="49" fontId="7" fillId="0" borderId="43" xfId="0" applyNumberFormat="1" applyFont="1" applyBorder="1" applyAlignment="1">
      <alignment horizontal="left" vertical="center"/>
    </xf>
    <xf numFmtId="49" fontId="8" fillId="0" borderId="42" xfId="0" applyNumberFormat="1" applyFont="1" applyBorder="1" applyAlignment="1">
      <alignment horizontal="right" vertical="center"/>
    </xf>
    <xf numFmtId="49" fontId="8" fillId="0" borderId="46" xfId="0" applyNumberFormat="1" applyFont="1" applyBorder="1" applyAlignment="1">
      <alignment horizontal="right" vertical="center"/>
    </xf>
    <xf numFmtId="2" fontId="8" fillId="0" borderId="47" xfId="0" applyNumberFormat="1" applyFont="1" applyBorder="1"/>
    <xf numFmtId="0" fontId="3" fillId="0" borderId="36" xfId="0" applyFont="1" applyBorder="1"/>
    <xf numFmtId="0" fontId="3" fillId="0" borderId="3" xfId="0" applyFont="1" applyBorder="1"/>
    <xf numFmtId="0" fontId="3" fillId="0" borderId="33" xfId="0" applyFont="1" applyBorder="1"/>
    <xf numFmtId="4" fontId="7" fillId="2" borderId="40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3" xfId="0" applyFont="1" applyBorder="1" applyAlignment="1">
      <alignment vertical="top"/>
    </xf>
    <xf numFmtId="0" fontId="8" fillId="4" borderId="0" xfId="0" applyFont="1" applyFill="1" applyAlignment="1">
      <alignment vertical="top"/>
    </xf>
    <xf numFmtId="164" fontId="12" fillId="4" borderId="6" xfId="0" applyNumberFormat="1" applyFont="1" applyFill="1" applyBorder="1" applyAlignment="1">
      <alignment horizontal="center" vertical="center"/>
    </xf>
    <xf numFmtId="164" fontId="12" fillId="4" borderId="10" xfId="0" applyNumberFormat="1" applyFont="1" applyFill="1" applyBorder="1" applyAlignment="1">
      <alignment horizontal="center" vertical="center"/>
    </xf>
    <xf numFmtId="164" fontId="12" fillId="4" borderId="14" xfId="0" applyNumberFormat="1" applyFont="1" applyFill="1" applyBorder="1" applyAlignment="1">
      <alignment horizontal="center" vertical="center"/>
    </xf>
    <xf numFmtId="164" fontId="12" fillId="4" borderId="16" xfId="0" applyNumberFormat="1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3" borderId="10" xfId="0" applyFont="1" applyFill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9" fontId="12" fillId="0" borderId="6" xfId="0" applyNumberFormat="1" applyFont="1" applyBorder="1" applyAlignment="1">
      <alignment horizontal="left" vertical="top"/>
    </xf>
    <xf numFmtId="49" fontId="20" fillId="0" borderId="50" xfId="0" applyNumberFormat="1" applyFont="1" applyBorder="1" applyAlignment="1">
      <alignment horizontal="left" vertical="center"/>
    </xf>
    <xf numFmtId="0" fontId="5" fillId="0" borderId="51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20" fillId="0" borderId="53" xfId="0" applyNumberFormat="1" applyFont="1" applyBorder="1" applyAlignment="1">
      <alignment horizontal="left" vertical="center"/>
    </xf>
    <xf numFmtId="0" fontId="5" fillId="0" borderId="54" xfId="0" applyFont="1" applyBorder="1" applyAlignment="1">
      <alignment vertical="top"/>
    </xf>
    <xf numFmtId="49" fontId="8" fillId="0" borderId="48" xfId="0" applyNumberFormat="1" applyFont="1" applyBorder="1" applyAlignment="1">
      <alignment horizontal="left" vertical="center"/>
    </xf>
    <xf numFmtId="0" fontId="5" fillId="0" borderId="29" xfId="0" applyFont="1" applyBorder="1" applyAlignment="1">
      <alignment vertical="top"/>
    </xf>
    <xf numFmtId="0" fontId="5" fillId="0" borderId="30" xfId="0" applyFont="1" applyBorder="1" applyAlignment="1">
      <alignment vertical="top"/>
    </xf>
    <xf numFmtId="49" fontId="20" fillId="0" borderId="28" xfId="0" applyNumberFormat="1" applyFont="1" applyBorder="1" applyAlignment="1">
      <alignment horizontal="left" vertical="center"/>
    </xf>
    <xf numFmtId="49" fontId="8" fillId="0" borderId="28" xfId="0" applyNumberFormat="1" applyFont="1" applyBorder="1" applyAlignment="1">
      <alignment horizontal="left" vertical="center"/>
    </xf>
    <xf numFmtId="0" fontId="5" fillId="0" borderId="49" xfId="0" applyFont="1" applyBorder="1" applyAlignment="1">
      <alignment vertical="top"/>
    </xf>
    <xf numFmtId="49" fontId="8" fillId="0" borderId="36" xfId="0" applyNumberFormat="1" applyFont="1" applyBorder="1" applyAlignment="1">
      <alignment horizontal="left" vertical="center"/>
    </xf>
    <xf numFmtId="0" fontId="0" fillId="0" borderId="3" xfId="0" applyBorder="1" applyAlignment="1">
      <alignment vertical="top"/>
    </xf>
    <xf numFmtId="0" fontId="5" fillId="0" borderId="32" xfId="0" applyFont="1" applyBorder="1" applyAlignment="1">
      <alignment vertical="top"/>
    </xf>
    <xf numFmtId="49" fontId="22" fillId="0" borderId="31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33" xfId="0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32" xfId="0" applyNumberFormat="1" applyFont="1" applyBorder="1" applyAlignment="1">
      <alignment horizontal="left" vertical="center"/>
    </xf>
    <xf numFmtId="49" fontId="4" fillId="0" borderId="36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top"/>
    </xf>
    <xf numFmtId="0" fontId="5" fillId="0" borderId="36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5" fillId="0" borderId="25" xfId="0" applyFont="1" applyBorder="1" applyAlignment="1">
      <alignment vertical="top"/>
    </xf>
    <xf numFmtId="49" fontId="7" fillId="2" borderId="11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7" fillId="2" borderId="44" xfId="0" applyNumberFormat="1" applyFont="1" applyFill="1" applyBorder="1" applyAlignment="1">
      <alignment horizontal="left" vertical="center"/>
    </xf>
    <xf numFmtId="49" fontId="7" fillId="0" borderId="44" xfId="0" applyNumberFormat="1" applyFont="1" applyBorder="1" applyAlignment="1">
      <alignment horizontal="left" vertical="center"/>
    </xf>
    <xf numFmtId="49" fontId="7" fillId="0" borderId="45" xfId="0" applyNumberFormat="1" applyFont="1" applyBorder="1" applyAlignment="1">
      <alignment horizontal="left" vertical="center"/>
    </xf>
    <xf numFmtId="0" fontId="5" fillId="0" borderId="19" xfId="0" applyFont="1" applyBorder="1" applyAlignment="1">
      <alignment vertical="top"/>
    </xf>
    <xf numFmtId="49" fontId="16" fillId="0" borderId="36" xfId="0" applyNumberFormat="1" applyFont="1" applyBorder="1" applyAlignment="1">
      <alignment horizontal="center" vertical="center"/>
    </xf>
    <xf numFmtId="0" fontId="0" fillId="0" borderId="33" xfId="0" applyBorder="1" applyAlignment="1">
      <alignment vertical="top"/>
    </xf>
    <xf numFmtId="49" fontId="8" fillId="0" borderId="11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vertical="top"/>
    </xf>
    <xf numFmtId="14" fontId="3" fillId="2" borderId="33" xfId="0" applyNumberFormat="1" applyFont="1" applyFill="1" applyBorder="1" applyAlignment="1">
      <alignment horizontal="left"/>
    </xf>
    <xf numFmtId="0" fontId="5" fillId="0" borderId="38" xfId="0" applyFont="1" applyBorder="1" applyAlignment="1">
      <alignment vertical="top"/>
    </xf>
    <xf numFmtId="49" fontId="3" fillId="0" borderId="36" xfId="0" applyNumberFormat="1" applyFont="1" applyBorder="1" applyAlignment="1">
      <alignment horizontal="left" vertical="center"/>
    </xf>
    <xf numFmtId="49" fontId="1" fillId="0" borderId="55" xfId="0" applyNumberFormat="1" applyFont="1" applyBorder="1" applyAlignment="1">
      <alignment horizontal="center" vertical="center"/>
    </xf>
    <xf numFmtId="0" fontId="0" fillId="0" borderId="56" xfId="0" applyBorder="1" applyAlignment="1">
      <alignment vertical="top"/>
    </xf>
    <xf numFmtId="0" fontId="0" fillId="0" borderId="57" xfId="0" applyBorder="1" applyAlignment="1">
      <alignment vertical="top"/>
    </xf>
    <xf numFmtId="49" fontId="21" fillId="0" borderId="33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top"/>
    </xf>
    <xf numFmtId="0" fontId="5" fillId="0" borderId="37" xfId="0" applyFont="1" applyBorder="1" applyAlignment="1">
      <alignment vertical="top"/>
    </xf>
    <xf numFmtId="49" fontId="18" fillId="0" borderId="11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>
      <alignment horizontal="left" vertical="center"/>
    </xf>
    <xf numFmtId="0" fontId="5" fillId="0" borderId="33" xfId="0" applyFont="1" applyBorder="1" applyAlignment="1">
      <alignment vertical="top"/>
    </xf>
    <xf numFmtId="49" fontId="11" fillId="2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5" fillId="0" borderId="40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1" fillId="0" borderId="22" xfId="0" applyFont="1" applyBorder="1" applyAlignment="1">
      <alignment horizontal="left" vertical="top"/>
    </xf>
    <xf numFmtId="0" fontId="5" fillId="0" borderId="2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11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3" borderId="10" xfId="1" applyFont="1" applyFill="1" applyBorder="1" applyAlignment="1">
      <alignment horizontal="left" vertical="center"/>
    </xf>
    <xf numFmtId="0" fontId="12" fillId="3" borderId="10" xfId="1" applyFont="1" applyFill="1" applyBorder="1" applyAlignment="1">
      <alignment horizontal="left" vertical="center" wrapText="1"/>
    </xf>
    <xf numFmtId="0" fontId="12" fillId="0" borderId="10" xfId="1" applyFont="1" applyBorder="1" applyAlignment="1">
      <alignment horizontal="center" vertical="center"/>
    </xf>
    <xf numFmtId="4" fontId="12" fillId="3" borderId="10" xfId="1" applyNumberFormat="1" applyFont="1" applyFill="1" applyBorder="1" applyAlignment="1">
      <alignment horizontal="center" vertical="center"/>
    </xf>
    <xf numFmtId="164" fontId="12" fillId="4" borderId="10" xfId="1" applyNumberFormat="1" applyFont="1" applyFill="1" applyBorder="1" applyAlignment="1">
      <alignment horizontal="center" vertical="center"/>
    </xf>
    <xf numFmtId="164" fontId="12" fillId="0" borderId="13" xfId="1" applyNumberFormat="1" applyFont="1" applyBorder="1" applyAlignment="1">
      <alignment horizontal="center" vertical="center"/>
    </xf>
    <xf numFmtId="0" fontId="8" fillId="0" borderId="3" xfId="1" applyFont="1" applyAlignment="1">
      <alignment vertical="top"/>
    </xf>
    <xf numFmtId="0" fontId="23" fillId="0" borderId="3" xfId="1" applyAlignment="1">
      <alignment vertical="top"/>
    </xf>
    <xf numFmtId="49" fontId="12" fillId="3" borderId="10" xfId="0" applyNumberFormat="1" applyFont="1" applyFill="1" applyBorder="1" applyAlignment="1">
      <alignment horizontal="left" vertical="center"/>
    </xf>
    <xf numFmtId="49" fontId="12" fillId="0" borderId="10" xfId="0" applyNumberFormat="1" applyFont="1" applyBorder="1" applyAlignment="1">
      <alignment horizontal="left" vertical="center"/>
    </xf>
    <xf numFmtId="0" fontId="12" fillId="0" borderId="59" xfId="0" applyFont="1" applyBorder="1" applyAlignment="1">
      <alignment vertical="top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>
      <alignment horizontal="center" vertical="center"/>
    </xf>
    <xf numFmtId="2" fontId="24" fillId="0" borderId="59" xfId="0" applyNumberFormat="1" applyFont="1" applyBorder="1" applyAlignment="1">
      <alignment horizontal="center" vertical="top"/>
    </xf>
    <xf numFmtId="4" fontId="24" fillId="0" borderId="60" xfId="0" applyNumberFormat="1" applyFont="1" applyBorder="1" applyAlignment="1">
      <alignment horizontal="center" vertical="top"/>
    </xf>
    <xf numFmtId="39" fontId="24" fillId="4" borderId="59" xfId="0" applyNumberFormat="1" applyFont="1" applyFill="1" applyBorder="1" applyAlignment="1">
      <alignment horizontal="center" vertical="top"/>
    </xf>
    <xf numFmtId="49" fontId="25" fillId="2" borderId="3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593731ED-9A2E-4E75-95C7-261EDB579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I25" sqref="I25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thickBot="1" x14ac:dyDescent="0.3">
      <c r="A1" s="114" t="s">
        <v>0</v>
      </c>
      <c r="B1" s="115"/>
      <c r="C1" s="115"/>
      <c r="D1" s="115"/>
      <c r="E1" s="115"/>
      <c r="F1" s="115"/>
      <c r="G1" s="115"/>
      <c r="H1" s="115"/>
      <c r="I1" s="116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92" t="s">
        <v>1</v>
      </c>
      <c r="B2" s="93"/>
      <c r="C2" s="95" t="s">
        <v>118</v>
      </c>
      <c r="D2" s="93"/>
      <c r="E2" s="97" t="s">
        <v>2</v>
      </c>
      <c r="F2" s="98" t="s">
        <v>3</v>
      </c>
      <c r="G2" s="93"/>
      <c r="H2" s="97" t="s">
        <v>4</v>
      </c>
      <c r="I2" s="117" t="s">
        <v>70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94"/>
      <c r="B3" s="85"/>
      <c r="C3" s="93"/>
      <c r="D3" s="93"/>
      <c r="E3" s="85"/>
      <c r="F3" s="85"/>
      <c r="G3" s="85"/>
      <c r="H3" s="85"/>
      <c r="I3" s="11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13" t="s">
        <v>5</v>
      </c>
      <c r="B4" s="85"/>
      <c r="C4" s="96" t="s">
        <v>7</v>
      </c>
      <c r="D4" s="85"/>
      <c r="E4" s="97" t="s">
        <v>8</v>
      </c>
      <c r="F4" s="97"/>
      <c r="G4" s="85"/>
      <c r="H4" s="97" t="s">
        <v>4</v>
      </c>
      <c r="I4" s="121" t="s">
        <v>9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94"/>
      <c r="B5" s="85"/>
      <c r="C5" s="85"/>
      <c r="D5" s="85"/>
      <c r="E5" s="85"/>
      <c r="F5" s="85"/>
      <c r="G5" s="85"/>
      <c r="H5" s="85"/>
      <c r="I5" s="122"/>
      <c r="J5" s="7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13" t="s">
        <v>14</v>
      </c>
      <c r="B6" s="85"/>
      <c r="C6" s="155" t="s">
        <v>122</v>
      </c>
      <c r="D6" s="93"/>
      <c r="E6" s="97" t="s">
        <v>19</v>
      </c>
      <c r="F6" s="123"/>
      <c r="G6" s="93"/>
      <c r="H6" s="97" t="s">
        <v>4</v>
      </c>
      <c r="I6" s="121"/>
      <c r="J6" s="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94"/>
      <c r="B7" s="85"/>
      <c r="C7" s="93"/>
      <c r="D7" s="93"/>
      <c r="E7" s="85"/>
      <c r="F7" s="93"/>
      <c r="G7" s="93"/>
      <c r="H7" s="85"/>
      <c r="I7" s="122"/>
      <c r="J7" s="1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13" t="s">
        <v>21</v>
      </c>
      <c r="B8" s="85"/>
      <c r="C8" s="97" t="s">
        <v>83</v>
      </c>
      <c r="D8" s="85"/>
      <c r="E8" s="97" t="s">
        <v>22</v>
      </c>
      <c r="F8" s="97"/>
      <c r="G8" s="85"/>
      <c r="H8" s="97" t="s">
        <v>23</v>
      </c>
      <c r="I8" s="45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94"/>
      <c r="B9" s="85"/>
      <c r="C9" s="85"/>
      <c r="D9" s="85"/>
      <c r="E9" s="85"/>
      <c r="F9" s="85"/>
      <c r="G9" s="85"/>
      <c r="H9" s="85"/>
      <c r="I9" s="46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13" t="s">
        <v>24</v>
      </c>
      <c r="B10" s="85"/>
      <c r="C10" s="97" t="s">
        <v>9</v>
      </c>
      <c r="D10" s="85"/>
      <c r="E10" s="97" t="s">
        <v>25</v>
      </c>
      <c r="F10" s="97"/>
      <c r="G10" s="85"/>
      <c r="H10" s="97" t="s">
        <v>26</v>
      </c>
      <c r="I10" s="111" t="s">
        <v>9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19"/>
      <c r="B11" s="110"/>
      <c r="C11" s="110"/>
      <c r="D11" s="110"/>
      <c r="E11" s="110"/>
      <c r="F11" s="110"/>
      <c r="G11" s="110"/>
      <c r="H11" s="110"/>
      <c r="I11" s="112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07" t="s">
        <v>27</v>
      </c>
      <c r="B12" s="85"/>
      <c r="C12" s="85"/>
      <c r="D12" s="85"/>
      <c r="E12" s="85"/>
      <c r="F12" s="85"/>
      <c r="G12" s="85"/>
      <c r="H12" s="85"/>
      <c r="I12" s="108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47" t="s">
        <v>28</v>
      </c>
      <c r="B13" s="120" t="s">
        <v>29</v>
      </c>
      <c r="C13" s="100"/>
      <c r="D13" s="14" t="s">
        <v>31</v>
      </c>
      <c r="E13" s="120" t="s">
        <v>32</v>
      </c>
      <c r="F13" s="100"/>
      <c r="G13" s="14" t="s">
        <v>33</v>
      </c>
      <c r="H13" s="120" t="s">
        <v>34</v>
      </c>
      <c r="I13" s="12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29.25" customHeight="1" x14ac:dyDescent="0.2">
      <c r="A14" s="48" t="s">
        <v>35</v>
      </c>
      <c r="B14" s="16" t="s">
        <v>36</v>
      </c>
      <c r="C14" s="17">
        <f>'rozpočet 2 úsek'!G32+'rozpočet 1 úsek '!G34</f>
        <v>0</v>
      </c>
      <c r="D14" s="109" t="s">
        <v>38</v>
      </c>
      <c r="E14" s="100"/>
      <c r="F14" s="17">
        <v>0</v>
      </c>
      <c r="G14" s="109" t="s">
        <v>40</v>
      </c>
      <c r="H14" s="100"/>
      <c r="I14" s="49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29.25" customHeight="1" x14ac:dyDescent="0.2">
      <c r="A15" s="50" t="s">
        <v>9</v>
      </c>
      <c r="B15" s="16" t="s">
        <v>42</v>
      </c>
      <c r="C15" s="17">
        <v>0</v>
      </c>
      <c r="D15" s="109" t="s">
        <v>43</v>
      </c>
      <c r="E15" s="100"/>
      <c r="F15" s="17">
        <v>0</v>
      </c>
      <c r="G15" s="109" t="s">
        <v>44</v>
      </c>
      <c r="H15" s="100"/>
      <c r="I15" s="49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8" customHeight="1" x14ac:dyDescent="0.2">
      <c r="A16" s="48" t="s">
        <v>45</v>
      </c>
      <c r="B16" s="16" t="s">
        <v>36</v>
      </c>
      <c r="C16" s="17">
        <v>0</v>
      </c>
      <c r="D16" s="109" t="s">
        <v>46</v>
      </c>
      <c r="E16" s="100"/>
      <c r="F16" s="17">
        <v>0</v>
      </c>
      <c r="G16" s="109" t="s">
        <v>47</v>
      </c>
      <c r="H16" s="100"/>
      <c r="I16" s="49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6.5" customHeight="1" x14ac:dyDescent="0.2">
      <c r="A17" s="50" t="s">
        <v>9</v>
      </c>
      <c r="B17" s="16" t="s">
        <v>42</v>
      </c>
      <c r="C17" s="17">
        <v>0</v>
      </c>
      <c r="D17" s="109" t="s">
        <v>9</v>
      </c>
      <c r="E17" s="100"/>
      <c r="F17" s="18" t="s">
        <v>9</v>
      </c>
      <c r="G17" s="109" t="s">
        <v>48</v>
      </c>
      <c r="H17" s="100"/>
      <c r="I17" s="49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6.5" customHeight="1" x14ac:dyDescent="0.2">
      <c r="A18" s="48" t="s">
        <v>49</v>
      </c>
      <c r="B18" s="16" t="s">
        <v>36</v>
      </c>
      <c r="C18" s="17">
        <v>0</v>
      </c>
      <c r="D18" s="109" t="s">
        <v>9</v>
      </c>
      <c r="E18" s="100"/>
      <c r="F18" s="18" t="s">
        <v>9</v>
      </c>
      <c r="G18" s="109" t="s">
        <v>50</v>
      </c>
      <c r="H18" s="100"/>
      <c r="I18" s="49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6.5" customHeight="1" x14ac:dyDescent="0.2">
      <c r="A19" s="50" t="s">
        <v>9</v>
      </c>
      <c r="B19" s="16" t="s">
        <v>42</v>
      </c>
      <c r="C19" s="17">
        <v>0</v>
      </c>
      <c r="D19" s="109" t="s">
        <v>9</v>
      </c>
      <c r="E19" s="100"/>
      <c r="F19" s="18" t="s">
        <v>9</v>
      </c>
      <c r="G19" s="109" t="s">
        <v>51</v>
      </c>
      <c r="H19" s="100"/>
      <c r="I19" s="49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3.5" customHeight="1" x14ac:dyDescent="0.2">
      <c r="A20" s="104" t="s">
        <v>52</v>
      </c>
      <c r="B20" s="100"/>
      <c r="C20" s="17">
        <v>0</v>
      </c>
      <c r="D20" s="109" t="s">
        <v>9</v>
      </c>
      <c r="E20" s="100"/>
      <c r="F20" s="18" t="s">
        <v>9</v>
      </c>
      <c r="G20" s="109" t="s">
        <v>9</v>
      </c>
      <c r="H20" s="100"/>
      <c r="I20" s="51" t="s">
        <v>9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3.5" customHeight="1" thickBot="1" x14ac:dyDescent="0.25">
      <c r="A21" s="105" t="s">
        <v>53</v>
      </c>
      <c r="B21" s="106"/>
      <c r="C21" s="20">
        <v>0</v>
      </c>
      <c r="D21" s="124" t="s">
        <v>9</v>
      </c>
      <c r="E21" s="106"/>
      <c r="F21" s="21" t="s">
        <v>9</v>
      </c>
      <c r="G21" s="124" t="s">
        <v>9</v>
      </c>
      <c r="H21" s="106"/>
      <c r="I21" s="52" t="s">
        <v>9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20.25" customHeight="1" x14ac:dyDescent="0.2">
      <c r="A22" s="104" t="s">
        <v>55</v>
      </c>
      <c r="B22" s="100"/>
      <c r="C22" s="17">
        <f>SUM(C14:C21)</f>
        <v>0</v>
      </c>
      <c r="D22" s="99" t="s">
        <v>57</v>
      </c>
      <c r="E22" s="100"/>
      <c r="F22" s="17">
        <v>0</v>
      </c>
      <c r="G22" s="99" t="s">
        <v>58</v>
      </c>
      <c r="H22" s="100"/>
      <c r="I22" s="53">
        <f>SUM(I14:I19)</f>
        <v>0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" customHeight="1" x14ac:dyDescent="0.25">
      <c r="A23" s="54"/>
      <c r="B23" s="55"/>
      <c r="C23" s="55"/>
      <c r="D23" s="55"/>
      <c r="E23" s="55"/>
      <c r="F23" s="55"/>
      <c r="G23" s="55"/>
      <c r="H23" s="55"/>
      <c r="I23" s="56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" customHeight="1" x14ac:dyDescent="0.2">
      <c r="A24" s="103" t="s">
        <v>59</v>
      </c>
      <c r="B24" s="102"/>
      <c r="C24" s="22">
        <v>0</v>
      </c>
      <c r="D24" s="101" t="s">
        <v>61</v>
      </c>
      <c r="E24" s="102"/>
      <c r="F24" s="22">
        <v>0</v>
      </c>
      <c r="G24" s="101" t="s">
        <v>62</v>
      </c>
      <c r="H24" s="102"/>
      <c r="I24" s="57">
        <f>C25</f>
        <v>0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3.5" customHeight="1" thickBot="1" x14ac:dyDescent="0.25">
      <c r="A25" s="103" t="s">
        <v>63</v>
      </c>
      <c r="B25" s="102"/>
      <c r="C25" s="22">
        <f>C22+I22</f>
        <v>0</v>
      </c>
      <c r="D25" s="101" t="s">
        <v>56</v>
      </c>
      <c r="E25" s="102"/>
      <c r="F25" s="22">
        <f>(C25*0.21)</f>
        <v>0</v>
      </c>
      <c r="G25" s="101" t="s">
        <v>64</v>
      </c>
      <c r="H25" s="102"/>
      <c r="I25" s="57">
        <f>SUM(C25:F25)</f>
        <v>0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3.5" customHeight="1" x14ac:dyDescent="0.2">
      <c r="A26" s="78" t="s">
        <v>65</v>
      </c>
      <c r="B26" s="79"/>
      <c r="C26" s="80"/>
      <c r="D26" s="81" t="s">
        <v>66</v>
      </c>
      <c r="E26" s="79"/>
      <c r="F26" s="80"/>
      <c r="G26" s="82" t="s">
        <v>67</v>
      </c>
      <c r="H26" s="79"/>
      <c r="I26" s="83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3.5" customHeight="1" x14ac:dyDescent="0.2">
      <c r="A27" s="84"/>
      <c r="B27" s="85"/>
      <c r="C27" s="86"/>
      <c r="D27" s="87" t="s">
        <v>76</v>
      </c>
      <c r="E27" s="88"/>
      <c r="F27" s="89"/>
      <c r="G27" s="90" t="s">
        <v>9</v>
      </c>
      <c r="H27" s="88"/>
      <c r="I27" s="89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" customHeight="1" x14ac:dyDescent="0.2">
      <c r="A28" s="84"/>
      <c r="B28" s="85"/>
      <c r="C28" s="86"/>
      <c r="D28" s="87" t="s">
        <v>78</v>
      </c>
      <c r="E28" s="88"/>
      <c r="F28" s="89"/>
      <c r="G28" s="90" t="s">
        <v>9</v>
      </c>
      <c r="H28" s="88"/>
      <c r="I28" s="89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" customHeight="1" x14ac:dyDescent="0.2">
      <c r="A29" s="58"/>
      <c r="B29" s="59"/>
      <c r="C29" s="44"/>
      <c r="D29" s="87" t="s">
        <v>77</v>
      </c>
      <c r="E29" s="90"/>
      <c r="F29" s="91"/>
      <c r="G29" s="43"/>
      <c r="H29" s="59"/>
      <c r="I29" s="6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 thickBot="1" x14ac:dyDescent="0.25">
      <c r="A30" s="73" t="s">
        <v>68</v>
      </c>
      <c r="B30" s="74"/>
      <c r="C30" s="75"/>
      <c r="D30" s="76" t="s">
        <v>69</v>
      </c>
      <c r="E30" s="74"/>
      <c r="F30" s="75"/>
      <c r="G30" s="76" t="s">
        <v>69</v>
      </c>
      <c r="H30" s="74"/>
      <c r="I30" s="7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4">
    <mergeCell ref="G14:H14"/>
    <mergeCell ref="H13:I13"/>
    <mergeCell ref="G15:H15"/>
    <mergeCell ref="G16:H16"/>
    <mergeCell ref="G17:H17"/>
    <mergeCell ref="D18:E18"/>
    <mergeCell ref="D19:E19"/>
    <mergeCell ref="D20:E20"/>
    <mergeCell ref="D21:E21"/>
    <mergeCell ref="G18:H18"/>
    <mergeCell ref="G19:H19"/>
    <mergeCell ref="G20:H20"/>
    <mergeCell ref="G21:H2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4:B24"/>
    <mergeCell ref="A20:B20"/>
    <mergeCell ref="A21:B21"/>
    <mergeCell ref="A22:B22"/>
    <mergeCell ref="D22:E22"/>
    <mergeCell ref="G22:H22"/>
    <mergeCell ref="G24:H24"/>
    <mergeCell ref="G25:H25"/>
    <mergeCell ref="G27:I27"/>
    <mergeCell ref="D24:E24"/>
    <mergeCell ref="D25:E25"/>
    <mergeCell ref="D27:F27"/>
    <mergeCell ref="A2:B3"/>
    <mergeCell ref="C2:D3"/>
    <mergeCell ref="C4:D5"/>
    <mergeCell ref="E2:E3"/>
    <mergeCell ref="F2:G3"/>
    <mergeCell ref="E4:E5"/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D29:F29"/>
  </mergeCells>
  <pageMargins left="0.70866141732283472" right="0.70866141732283472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21688-959F-49F0-A521-F5856909F010}">
  <sheetPr>
    <pageSetUpPr fitToPage="1"/>
  </sheetPr>
  <dimension ref="A1:Z1011"/>
  <sheetViews>
    <sheetView workbookViewId="0">
      <selection activeCell="F10" sqref="F10:F33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127"/>
      <c r="C1" s="127"/>
      <c r="D1" s="127"/>
      <c r="E1" s="127"/>
      <c r="F1" s="127"/>
      <c r="G1" s="12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8" t="s">
        <v>86</v>
      </c>
      <c r="B3" s="127"/>
      <c r="C3" s="127"/>
      <c r="D3" s="127"/>
      <c r="E3" s="127"/>
      <c r="F3" s="127"/>
      <c r="G3" s="12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114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thickBot="1" x14ac:dyDescent="0.3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.25" customHeight="1" x14ac:dyDescent="0.25">
      <c r="A9" s="10">
        <v>1</v>
      </c>
      <c r="B9" s="72" t="s">
        <v>74</v>
      </c>
      <c r="C9" s="33" t="s">
        <v>105</v>
      </c>
      <c r="D9" s="24" t="s">
        <v>30</v>
      </c>
      <c r="E9" s="25">
        <v>1</v>
      </c>
      <c r="F9" s="62">
        <v>0</v>
      </c>
      <c r="G9" s="2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1.5" customHeight="1" x14ac:dyDescent="0.25">
      <c r="A10" s="13">
        <v>2</v>
      </c>
      <c r="B10" s="68">
        <v>113728</v>
      </c>
      <c r="C10" s="34" t="s">
        <v>119</v>
      </c>
      <c r="D10" s="40" t="s">
        <v>37</v>
      </c>
      <c r="E10" s="27">
        <v>908.7</v>
      </c>
      <c r="F10" s="63">
        <v>0</v>
      </c>
      <c r="G10" s="28">
        <f t="shared" ref="G10:G33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13">
        <v>3</v>
      </c>
      <c r="B11" s="68" t="s">
        <v>88</v>
      </c>
      <c r="C11" s="34" t="s">
        <v>89</v>
      </c>
      <c r="D11" s="136" t="s">
        <v>37</v>
      </c>
      <c r="E11" s="42">
        <v>166</v>
      </c>
      <c r="F11" s="63">
        <v>0</v>
      </c>
      <c r="G11" s="28">
        <f t="shared" ref="G11:G12" si="1">SUM(E11*F11)</f>
        <v>0</v>
      </c>
      <c r="H11" s="4"/>
      <c r="I11" s="4" t="s">
        <v>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10">
        <v>4</v>
      </c>
      <c r="B12" s="68" t="s">
        <v>90</v>
      </c>
      <c r="C12" s="34" t="s">
        <v>91</v>
      </c>
      <c r="D12" s="136" t="s">
        <v>92</v>
      </c>
      <c r="E12" s="42">
        <v>5680</v>
      </c>
      <c r="F12" s="63">
        <v>0</v>
      </c>
      <c r="G12" s="28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3">
        <v>5</v>
      </c>
      <c r="B13" s="68">
        <v>919111</v>
      </c>
      <c r="C13" s="34" t="s">
        <v>73</v>
      </c>
      <c r="D13" s="40" t="s">
        <v>71</v>
      </c>
      <c r="E13" s="27">
        <v>2910</v>
      </c>
      <c r="F13" s="63">
        <v>0</v>
      </c>
      <c r="G13" s="2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25">
      <c r="A14" s="13">
        <v>6</v>
      </c>
      <c r="B14" s="69">
        <v>93818</v>
      </c>
      <c r="C14" s="41" t="s">
        <v>72</v>
      </c>
      <c r="D14" s="40" t="s">
        <v>41</v>
      </c>
      <c r="E14" s="42">
        <v>18175</v>
      </c>
      <c r="F14" s="63">
        <v>0</v>
      </c>
      <c r="G14" s="2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0.5" customHeight="1" x14ac:dyDescent="0.25">
      <c r="A15" s="13">
        <v>7</v>
      </c>
      <c r="B15" s="69">
        <v>123738</v>
      </c>
      <c r="C15" s="41" t="s">
        <v>120</v>
      </c>
      <c r="D15" s="40" t="s">
        <v>37</v>
      </c>
      <c r="E15" s="42">
        <v>244</v>
      </c>
      <c r="F15" s="63">
        <v>0</v>
      </c>
      <c r="G15" s="28">
        <f t="shared" ref="G15" si="2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146" customFormat="1" ht="18" customHeight="1" x14ac:dyDescent="0.25">
      <c r="A16" s="138">
        <v>8</v>
      </c>
      <c r="B16" s="139">
        <v>572213</v>
      </c>
      <c r="C16" s="140" t="s">
        <v>99</v>
      </c>
      <c r="D16" s="141" t="s">
        <v>41</v>
      </c>
      <c r="E16" s="142">
        <v>20175.5</v>
      </c>
      <c r="F16" s="143">
        <v>0</v>
      </c>
      <c r="G16" s="144">
        <f t="shared" ref="G16:G17" si="3">SUM(E16*F16)</f>
        <v>0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8" customHeight="1" x14ac:dyDescent="0.25">
      <c r="A17" s="13">
        <v>9</v>
      </c>
      <c r="B17" s="69">
        <v>56336</v>
      </c>
      <c r="C17" s="41" t="s">
        <v>103</v>
      </c>
      <c r="D17" s="40" t="s">
        <v>41</v>
      </c>
      <c r="E17" s="42">
        <v>1000</v>
      </c>
      <c r="F17" s="63">
        <v>0</v>
      </c>
      <c r="G17" s="28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3">
        <v>10</v>
      </c>
      <c r="B18" s="147" t="s">
        <v>102</v>
      </c>
      <c r="C18" s="41" t="s">
        <v>104</v>
      </c>
      <c r="D18" s="40" t="s">
        <v>41</v>
      </c>
      <c r="E18" s="42">
        <v>1000</v>
      </c>
      <c r="F18" s="63">
        <v>0</v>
      </c>
      <c r="G18" s="2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0">
        <v>11</v>
      </c>
      <c r="B19" s="147" t="s">
        <v>101</v>
      </c>
      <c r="C19" s="41" t="s">
        <v>100</v>
      </c>
      <c r="D19" s="136" t="s">
        <v>41</v>
      </c>
      <c r="E19" s="42">
        <v>1000</v>
      </c>
      <c r="F19" s="63">
        <v>0</v>
      </c>
      <c r="G19" s="28">
        <f t="shared" ref="G19" si="4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5">
      <c r="A20" s="13">
        <v>12</v>
      </c>
      <c r="B20" s="69" t="s">
        <v>97</v>
      </c>
      <c r="C20" s="41" t="s">
        <v>98</v>
      </c>
      <c r="D20" s="40" t="s">
        <v>41</v>
      </c>
      <c r="E20" s="42">
        <v>18175.5</v>
      </c>
      <c r="F20" s="63">
        <v>0</v>
      </c>
      <c r="G20" s="2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7.75" customHeight="1" x14ac:dyDescent="0.25">
      <c r="A21" s="13">
        <v>13</v>
      </c>
      <c r="B21" s="69" t="s">
        <v>108</v>
      </c>
      <c r="C21" s="41" t="s">
        <v>109</v>
      </c>
      <c r="D21" s="40" t="s">
        <v>37</v>
      </c>
      <c r="E21" s="42">
        <v>50</v>
      </c>
      <c r="F21" s="63">
        <v>0</v>
      </c>
      <c r="G21" s="2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0">
        <v>14</v>
      </c>
      <c r="B22" s="68">
        <v>113762</v>
      </c>
      <c r="C22" s="34" t="s">
        <v>116</v>
      </c>
      <c r="D22" s="136" t="s">
        <v>39</v>
      </c>
      <c r="E22" s="42">
        <v>2910</v>
      </c>
      <c r="F22" s="63">
        <v>0</v>
      </c>
      <c r="G22" s="28">
        <f t="shared" ref="G22:G23" si="5">SUM(E22*F22)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0">
        <v>15</v>
      </c>
      <c r="B23" s="68">
        <v>931312</v>
      </c>
      <c r="C23" s="34" t="s">
        <v>117</v>
      </c>
      <c r="D23" s="136" t="s">
        <v>39</v>
      </c>
      <c r="E23" s="42">
        <v>2910</v>
      </c>
      <c r="F23" s="63">
        <v>0</v>
      </c>
      <c r="G23" s="28">
        <f t="shared" si="5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.75" customHeight="1" x14ac:dyDescent="0.25">
      <c r="A24" s="10">
        <v>16</v>
      </c>
      <c r="B24" s="70" t="s">
        <v>93</v>
      </c>
      <c r="C24" s="35" t="s">
        <v>94</v>
      </c>
      <c r="D24" s="137" t="s">
        <v>20</v>
      </c>
      <c r="E24" s="29">
        <v>270</v>
      </c>
      <c r="F24" s="64">
        <v>0</v>
      </c>
      <c r="G24" s="30">
        <f t="shared" ref="G24" si="6">SUM(E24*F24)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5.5" x14ac:dyDescent="0.25">
      <c r="A25" s="13">
        <v>17</v>
      </c>
      <c r="B25" s="148" t="s">
        <v>113</v>
      </c>
      <c r="C25" s="34" t="s">
        <v>112</v>
      </c>
      <c r="D25" s="40" t="s">
        <v>20</v>
      </c>
      <c r="E25" s="42">
        <v>145</v>
      </c>
      <c r="F25" s="63">
        <v>0</v>
      </c>
      <c r="G25" s="28">
        <f t="shared" ref="G25" si="7">E25*F25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3">
        <v>18</v>
      </c>
      <c r="B26" s="150">
        <v>89921</v>
      </c>
      <c r="C26" s="149" t="s">
        <v>81</v>
      </c>
      <c r="D26" s="151" t="s">
        <v>121</v>
      </c>
      <c r="E26" s="152">
        <v>12</v>
      </c>
      <c r="F26" s="154">
        <v>0</v>
      </c>
      <c r="G26" s="153">
        <f t="shared" ref="G26" si="8">F26*E26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3">
        <v>19</v>
      </c>
      <c r="B27" s="70">
        <v>89923</v>
      </c>
      <c r="C27" s="35" t="s">
        <v>82</v>
      </c>
      <c r="D27" s="66" t="s">
        <v>80</v>
      </c>
      <c r="E27" s="29">
        <v>1</v>
      </c>
      <c r="F27" s="64">
        <v>0</v>
      </c>
      <c r="G27" s="3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3">
        <v>20</v>
      </c>
      <c r="B28" s="70">
        <v>12922</v>
      </c>
      <c r="C28" s="35" t="s">
        <v>85</v>
      </c>
      <c r="D28" s="66" t="s">
        <v>41</v>
      </c>
      <c r="E28" s="29">
        <v>2900</v>
      </c>
      <c r="F28" s="64">
        <v>0</v>
      </c>
      <c r="G28" s="3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23">
        <v>21</v>
      </c>
      <c r="B29" s="70">
        <v>56962</v>
      </c>
      <c r="C29" s="35" t="s">
        <v>84</v>
      </c>
      <c r="D29" s="66" t="s">
        <v>41</v>
      </c>
      <c r="E29" s="29">
        <v>5200</v>
      </c>
      <c r="F29" s="64">
        <v>0</v>
      </c>
      <c r="G29" s="3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23">
        <v>22</v>
      </c>
      <c r="B30" s="70">
        <v>12932</v>
      </c>
      <c r="C30" s="35" t="s">
        <v>110</v>
      </c>
      <c r="D30" s="66" t="s">
        <v>39</v>
      </c>
      <c r="E30" s="29">
        <v>1500</v>
      </c>
      <c r="F30" s="64">
        <v>0</v>
      </c>
      <c r="G30" s="30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5.5" x14ac:dyDescent="0.25">
      <c r="A31" s="23">
        <v>23</v>
      </c>
      <c r="B31" s="70" t="s">
        <v>95</v>
      </c>
      <c r="C31" s="35" t="s">
        <v>96</v>
      </c>
      <c r="D31" s="66" t="s">
        <v>20</v>
      </c>
      <c r="E31" s="29">
        <v>1231.4000000000001</v>
      </c>
      <c r="F31" s="64">
        <v>0</v>
      </c>
      <c r="G31" s="30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x14ac:dyDescent="0.25">
      <c r="A32" s="23">
        <v>24</v>
      </c>
      <c r="B32" s="70">
        <v>915111</v>
      </c>
      <c r="C32" s="35" t="s">
        <v>75</v>
      </c>
      <c r="D32" s="66" t="s">
        <v>41</v>
      </c>
      <c r="E32" s="29">
        <v>692.4</v>
      </c>
      <c r="F32" s="64">
        <v>0</v>
      </c>
      <c r="G32" s="30">
        <f t="shared" si="0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4.75" customHeight="1" thickBot="1" x14ac:dyDescent="0.3">
      <c r="A33" s="19">
        <v>25</v>
      </c>
      <c r="B33" s="71">
        <v>915221</v>
      </c>
      <c r="C33" s="36" t="s">
        <v>115</v>
      </c>
      <c r="D33" s="67" t="s">
        <v>41</v>
      </c>
      <c r="E33" s="31">
        <v>692.4</v>
      </c>
      <c r="F33" s="65">
        <v>0</v>
      </c>
      <c r="G33" s="32">
        <f t="shared" si="0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129" t="s">
        <v>54</v>
      </c>
      <c r="D34" s="110"/>
      <c r="E34" s="110"/>
      <c r="F34" s="130"/>
      <c r="G34" s="37">
        <f>SUM(G9:G33)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131" t="s">
        <v>56</v>
      </c>
      <c r="D35" s="132"/>
      <c r="E35" s="132"/>
      <c r="F35" s="133"/>
      <c r="G35" s="38">
        <f>G34*0.21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thickBot="1" x14ac:dyDescent="0.3">
      <c r="A36" s="4"/>
      <c r="B36" s="4"/>
      <c r="C36" s="134" t="s">
        <v>60</v>
      </c>
      <c r="D36" s="135"/>
      <c r="E36" s="135"/>
      <c r="F36" s="106"/>
      <c r="G36" s="39">
        <f>G34+G35</f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61" t="s">
        <v>79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5.75" customHeight="1" x14ac:dyDescent="0.25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5.75" customHeight="1" x14ac:dyDescent="0.25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</sheetData>
  <mergeCells count="5">
    <mergeCell ref="A1:G1"/>
    <mergeCell ref="A3:G3"/>
    <mergeCell ref="C34:F34"/>
    <mergeCell ref="C35:F35"/>
    <mergeCell ref="C36:F36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9"/>
  <sheetViews>
    <sheetView topLeftCell="A9" workbookViewId="0">
      <selection activeCell="F9" sqref="F9:F31"/>
    </sheetView>
  </sheetViews>
  <sheetFormatPr defaultColWidth="16.83203125" defaultRowHeight="15" customHeight="1" x14ac:dyDescent="0.25"/>
  <cols>
    <col min="1" max="1" width="14.33203125" customWidth="1"/>
    <col min="2" max="2" width="22" customWidth="1"/>
    <col min="3" max="3" width="97.6640625" customWidth="1"/>
    <col min="4" max="5" width="18.5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26" t="s">
        <v>6</v>
      </c>
      <c r="B1" s="127"/>
      <c r="C1" s="127"/>
      <c r="D1" s="127"/>
      <c r="E1" s="127"/>
      <c r="F1" s="127"/>
      <c r="G1" s="127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28" t="s">
        <v>86</v>
      </c>
      <c r="B3" s="127"/>
      <c r="C3" s="127"/>
      <c r="D3" s="127"/>
      <c r="E3" s="127"/>
      <c r="F3" s="127"/>
      <c r="G3" s="12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4" t="s">
        <v>87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10</v>
      </c>
      <c r="B6" s="4"/>
      <c r="C6" s="4" t="s">
        <v>9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5.5" customHeight="1" x14ac:dyDescent="0.25">
      <c r="A8" s="5" t="s">
        <v>11</v>
      </c>
      <c r="B8" s="6" t="s">
        <v>12</v>
      </c>
      <c r="C8" s="8" t="s">
        <v>13</v>
      </c>
      <c r="D8" s="6" t="s">
        <v>15</v>
      </c>
      <c r="E8" s="6" t="s">
        <v>16</v>
      </c>
      <c r="F8" s="6" t="s">
        <v>17</v>
      </c>
      <c r="G8" s="9" t="s">
        <v>18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8.25" customHeight="1" x14ac:dyDescent="0.25">
      <c r="A9" s="10">
        <v>1</v>
      </c>
      <c r="B9" s="72" t="s">
        <v>74</v>
      </c>
      <c r="C9" s="33" t="s">
        <v>105</v>
      </c>
      <c r="D9" s="24" t="s">
        <v>30</v>
      </c>
      <c r="E9" s="25">
        <v>1</v>
      </c>
      <c r="F9" s="62">
        <v>0</v>
      </c>
      <c r="G9" s="26">
        <f>E9*F9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1.5" customHeight="1" x14ac:dyDescent="0.25">
      <c r="A10" s="13">
        <v>2</v>
      </c>
      <c r="B10" s="68">
        <v>113728</v>
      </c>
      <c r="C10" s="34" t="s">
        <v>111</v>
      </c>
      <c r="D10" s="40" t="s">
        <v>37</v>
      </c>
      <c r="E10" s="27">
        <v>336</v>
      </c>
      <c r="F10" s="63">
        <v>0</v>
      </c>
      <c r="G10" s="28">
        <f t="shared" ref="G10:G31" si="0">E10*F10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0" customHeight="1" x14ac:dyDescent="0.25">
      <c r="A11" s="13">
        <v>3</v>
      </c>
      <c r="B11" s="68" t="s">
        <v>88</v>
      </c>
      <c r="C11" s="34" t="s">
        <v>106</v>
      </c>
      <c r="D11" s="136" t="s">
        <v>37</v>
      </c>
      <c r="E11" s="42">
        <v>340</v>
      </c>
      <c r="F11" s="63">
        <v>0</v>
      </c>
      <c r="G11" s="28">
        <f t="shared" ref="G11:G12" si="1">SUM(E11*F11)</f>
        <v>0</v>
      </c>
      <c r="H11" s="4"/>
      <c r="I11" s="4" t="s">
        <v>9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0" customHeight="1" x14ac:dyDescent="0.25">
      <c r="A12" s="10">
        <v>4</v>
      </c>
      <c r="B12" s="68" t="s">
        <v>90</v>
      </c>
      <c r="C12" s="34" t="s">
        <v>91</v>
      </c>
      <c r="D12" s="136" t="s">
        <v>92</v>
      </c>
      <c r="E12" s="42">
        <v>18300</v>
      </c>
      <c r="F12" s="63">
        <v>0</v>
      </c>
      <c r="G12" s="28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x14ac:dyDescent="0.25">
      <c r="A13" s="13">
        <v>5</v>
      </c>
      <c r="B13" s="68">
        <v>919111</v>
      </c>
      <c r="C13" s="34" t="s">
        <v>73</v>
      </c>
      <c r="D13" s="40" t="s">
        <v>71</v>
      </c>
      <c r="E13" s="27">
        <v>1765</v>
      </c>
      <c r="F13" s="63">
        <v>0</v>
      </c>
      <c r="G13" s="28">
        <f t="shared" si="0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7.25" customHeight="1" x14ac:dyDescent="0.25">
      <c r="A14" s="13">
        <v>6</v>
      </c>
      <c r="B14" s="69">
        <v>93818</v>
      </c>
      <c r="C14" s="41" t="s">
        <v>72</v>
      </c>
      <c r="D14" s="40" t="s">
        <v>41</v>
      </c>
      <c r="E14" s="42">
        <v>11314</v>
      </c>
      <c r="F14" s="63">
        <v>0</v>
      </c>
      <c r="G14" s="28">
        <f t="shared" si="0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0.5" customHeight="1" x14ac:dyDescent="0.25">
      <c r="A15" s="13">
        <v>7</v>
      </c>
      <c r="B15" s="69">
        <v>123738</v>
      </c>
      <c r="C15" s="41" t="s">
        <v>107</v>
      </c>
      <c r="D15" s="40" t="s">
        <v>37</v>
      </c>
      <c r="E15" s="42">
        <v>270</v>
      </c>
      <c r="F15" s="63">
        <v>0</v>
      </c>
      <c r="G15" s="28">
        <f t="shared" ref="G15" si="2">SUM(E15*F15)</f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146" customFormat="1" ht="18" customHeight="1" x14ac:dyDescent="0.25">
      <c r="A16" s="138">
        <v>8</v>
      </c>
      <c r="B16" s="139">
        <v>572213</v>
      </c>
      <c r="C16" s="140" t="s">
        <v>99</v>
      </c>
      <c r="D16" s="141" t="s">
        <v>41</v>
      </c>
      <c r="E16" s="142">
        <v>13314</v>
      </c>
      <c r="F16" s="143">
        <v>0</v>
      </c>
      <c r="G16" s="144">
        <f t="shared" ref="G16:G17" si="3">SUM(E16*F16)</f>
        <v>0</v>
      </c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</row>
    <row r="17" spans="1:26" ht="18" customHeight="1" x14ac:dyDescent="0.25">
      <c r="A17" s="13">
        <v>9</v>
      </c>
      <c r="B17" s="69">
        <v>56336</v>
      </c>
      <c r="C17" s="41" t="s">
        <v>103</v>
      </c>
      <c r="D17" s="40" t="s">
        <v>41</v>
      </c>
      <c r="E17" s="42">
        <v>1000</v>
      </c>
      <c r="F17" s="63">
        <v>0</v>
      </c>
      <c r="G17" s="28">
        <f t="shared" si="3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 x14ac:dyDescent="0.25">
      <c r="A18" s="13">
        <v>10</v>
      </c>
      <c r="B18" s="147" t="s">
        <v>102</v>
      </c>
      <c r="C18" s="41" t="s">
        <v>104</v>
      </c>
      <c r="D18" s="40" t="s">
        <v>41</v>
      </c>
      <c r="E18" s="42">
        <v>1000</v>
      </c>
      <c r="F18" s="63">
        <v>0</v>
      </c>
      <c r="G18" s="28">
        <f t="shared" si="0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0">
        <v>11</v>
      </c>
      <c r="B19" s="147" t="s">
        <v>101</v>
      </c>
      <c r="C19" s="41" t="s">
        <v>100</v>
      </c>
      <c r="D19" s="136" t="s">
        <v>41</v>
      </c>
      <c r="E19" s="42">
        <v>1000</v>
      </c>
      <c r="F19" s="63">
        <v>0</v>
      </c>
      <c r="G19" s="28">
        <f t="shared" ref="G19" si="4">SUM(E19*F19)</f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5">
      <c r="A20" s="13">
        <v>12</v>
      </c>
      <c r="B20" s="69" t="s">
        <v>97</v>
      </c>
      <c r="C20" s="41" t="s">
        <v>98</v>
      </c>
      <c r="D20" s="40" t="s">
        <v>41</v>
      </c>
      <c r="E20" s="42">
        <v>11314</v>
      </c>
      <c r="F20" s="63">
        <v>0</v>
      </c>
      <c r="G20" s="28">
        <f t="shared" si="0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7.75" customHeight="1" x14ac:dyDescent="0.25">
      <c r="A21" s="13">
        <v>13</v>
      </c>
      <c r="B21" s="69" t="s">
        <v>108</v>
      </c>
      <c r="C21" s="41" t="s">
        <v>109</v>
      </c>
      <c r="D21" s="40" t="s">
        <v>37</v>
      </c>
      <c r="E21" s="42">
        <v>30</v>
      </c>
      <c r="F21" s="63">
        <v>0</v>
      </c>
      <c r="G21" s="28">
        <f t="shared" si="0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2.5" customHeight="1" x14ac:dyDescent="0.25">
      <c r="A22" s="10">
        <v>14</v>
      </c>
      <c r="B22" s="68">
        <v>113762</v>
      </c>
      <c r="C22" s="34" t="s">
        <v>116</v>
      </c>
      <c r="D22" s="136" t="s">
        <v>39</v>
      </c>
      <c r="E22" s="42">
        <v>1765</v>
      </c>
      <c r="F22" s="63">
        <v>0</v>
      </c>
      <c r="G22" s="28">
        <f t="shared" ref="G22:G23" si="5">SUM(E22*F22)</f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25">
      <c r="A23" s="10">
        <v>15</v>
      </c>
      <c r="B23" s="68">
        <v>931312</v>
      </c>
      <c r="C23" s="34" t="s">
        <v>117</v>
      </c>
      <c r="D23" s="136" t="s">
        <v>39</v>
      </c>
      <c r="E23" s="42">
        <v>1765</v>
      </c>
      <c r="F23" s="63">
        <v>0</v>
      </c>
      <c r="G23" s="28">
        <f t="shared" si="5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10">
        <v>16</v>
      </c>
      <c r="B24" s="70" t="s">
        <v>93</v>
      </c>
      <c r="C24" s="35" t="s">
        <v>94</v>
      </c>
      <c r="D24" s="137" t="s">
        <v>20</v>
      </c>
      <c r="E24" s="29">
        <v>915</v>
      </c>
      <c r="F24" s="64">
        <v>0</v>
      </c>
      <c r="G24" s="30">
        <f t="shared" ref="G24" si="6">SUM(E24*F24)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23">
        <v>17</v>
      </c>
      <c r="B25" s="70">
        <v>89923</v>
      </c>
      <c r="C25" s="35" t="s">
        <v>82</v>
      </c>
      <c r="D25" s="66" t="s">
        <v>80</v>
      </c>
      <c r="E25" s="29">
        <v>0</v>
      </c>
      <c r="F25" s="64">
        <v>0</v>
      </c>
      <c r="G25" s="30">
        <f t="shared" si="0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23">
        <v>18</v>
      </c>
      <c r="B26" s="70">
        <v>12922</v>
      </c>
      <c r="C26" s="35" t="s">
        <v>85</v>
      </c>
      <c r="D26" s="66" t="s">
        <v>41</v>
      </c>
      <c r="E26" s="29">
        <v>2300</v>
      </c>
      <c r="F26" s="64">
        <v>0</v>
      </c>
      <c r="G26" s="30">
        <f t="shared" si="0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23">
        <v>19</v>
      </c>
      <c r="B27" s="70">
        <v>56962</v>
      </c>
      <c r="C27" s="35" t="s">
        <v>84</v>
      </c>
      <c r="D27" s="66" t="s">
        <v>41</v>
      </c>
      <c r="E27" s="29">
        <v>3000</v>
      </c>
      <c r="F27" s="64">
        <v>0</v>
      </c>
      <c r="G27" s="30">
        <f t="shared" si="0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23">
        <v>20</v>
      </c>
      <c r="B28" s="70">
        <v>12932</v>
      </c>
      <c r="C28" s="35" t="s">
        <v>110</v>
      </c>
      <c r="D28" s="66" t="s">
        <v>39</v>
      </c>
      <c r="E28" s="29">
        <v>2500</v>
      </c>
      <c r="F28" s="64">
        <v>0</v>
      </c>
      <c r="G28" s="30">
        <f t="shared" si="0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5.5" x14ac:dyDescent="0.25">
      <c r="A29" s="23">
        <v>21</v>
      </c>
      <c r="B29" s="70" t="s">
        <v>95</v>
      </c>
      <c r="C29" s="35" t="s">
        <v>96</v>
      </c>
      <c r="D29" s="66" t="s">
        <v>20</v>
      </c>
      <c r="E29" s="29">
        <v>1460</v>
      </c>
      <c r="F29" s="64">
        <v>0</v>
      </c>
      <c r="G29" s="30">
        <f t="shared" si="0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x14ac:dyDescent="0.25">
      <c r="A30" s="23">
        <v>22</v>
      </c>
      <c r="B30" s="70">
        <v>915111</v>
      </c>
      <c r="C30" s="35" t="s">
        <v>75</v>
      </c>
      <c r="D30" s="66" t="s">
        <v>41</v>
      </c>
      <c r="E30" s="29">
        <v>437</v>
      </c>
      <c r="F30" s="64">
        <v>0</v>
      </c>
      <c r="G30" s="30">
        <f t="shared" si="0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4.75" customHeight="1" thickBot="1" x14ac:dyDescent="0.3">
      <c r="A31" s="19">
        <v>23</v>
      </c>
      <c r="B31" s="71">
        <v>915221</v>
      </c>
      <c r="C31" s="36" t="s">
        <v>123</v>
      </c>
      <c r="D31" s="67" t="s">
        <v>41</v>
      </c>
      <c r="E31" s="31">
        <v>437</v>
      </c>
      <c r="F31" s="65">
        <v>0</v>
      </c>
      <c r="G31" s="32">
        <f t="shared" si="0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129" t="s">
        <v>54</v>
      </c>
      <c r="D32" s="110"/>
      <c r="E32" s="110"/>
      <c r="F32" s="130"/>
      <c r="G32" s="37">
        <f>SUM(G9:G31)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131" t="s">
        <v>56</v>
      </c>
      <c r="D33" s="132"/>
      <c r="E33" s="132"/>
      <c r="F33" s="133"/>
      <c r="G33" s="38">
        <f>G32*0.21</f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134" t="s">
        <v>60</v>
      </c>
      <c r="D34" s="135"/>
      <c r="E34" s="135"/>
      <c r="F34" s="106"/>
      <c r="G34" s="39">
        <f>G32+G33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61" t="s">
        <v>79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5.75" customHeight="1" x14ac:dyDescent="0.25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5.75" customHeight="1" x14ac:dyDescent="0.25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</sheetData>
  <mergeCells count="5">
    <mergeCell ref="A1:G1"/>
    <mergeCell ref="A3:G3"/>
    <mergeCell ref="C32:F32"/>
    <mergeCell ref="C33:F33"/>
    <mergeCell ref="C34:F34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rozpočet 1 úsek </vt:lpstr>
      <vt:lpstr>rozpočet 2 úsek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2019-08-08T11:43:26Z</cp:lastPrinted>
  <dcterms:created xsi:type="dcterms:W3CDTF">2019-06-03T13:28:04Z</dcterms:created>
  <dcterms:modified xsi:type="dcterms:W3CDTF">2024-03-06T11:06:58Z</dcterms:modified>
</cp:coreProperties>
</file>