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66925"/>
  <bookViews>
    <workbookView xWindow="0" yWindow="0" windowWidth="19005" windowHeight="9060" activeTab="0"/>
  </bookViews>
  <sheets>
    <sheet name="celkové hodnocení" sheetId="1" r:id="rId1"/>
    <sheet name="Zkušenosti realizačního týmu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<sst xmlns="http://schemas.openxmlformats.org/spreadsheetml/2006/main" count="108" uniqueCount="81">
  <si>
    <t>Podaná cenová nabídka</t>
  </si>
  <si>
    <t>Nejnižší nabídka</t>
  </si>
  <si>
    <t>Body dle váhy kritéria</t>
  </si>
  <si>
    <t>Body za cenu</t>
  </si>
  <si>
    <t>Celkem</t>
  </si>
  <si>
    <t>Počet bodů</t>
  </si>
  <si>
    <t>nejvyšší počet bodů</t>
  </si>
  <si>
    <t>pořadí</t>
  </si>
  <si>
    <t>Kritérium č. 2 - zkušenosti a kvalita realizačního týmu - 30 %</t>
  </si>
  <si>
    <t>Kritérium č. 1 - nabídková cena 70 %</t>
  </si>
  <si>
    <t>MOVISIO s.r.o.</t>
  </si>
  <si>
    <t>VARS Brno a.s.</t>
  </si>
  <si>
    <t>GlobalTel a.s.</t>
  </si>
  <si>
    <t>Body za realizační tým</t>
  </si>
  <si>
    <t>1 hlavní architekt projektu</t>
  </si>
  <si>
    <t>počet bodů</t>
  </si>
  <si>
    <t>2) Projektový manažer – implementační projekty, projety systémové integrace</t>
  </si>
  <si>
    <t>celkem (max. 25 b.)</t>
  </si>
  <si>
    <t>Zkušenost s vedením dalšího projektu (tj. vedoucí projektového týmu nebo jeho zástupce) nad rámec technické kvalifikace v čl. 17.5 této zadávací dokumentace pro danou pozici, 5 bodů / zkušenost nad rámec kvalifikace, max. 15 b.</t>
  </si>
  <si>
    <t>Zkušenost s realizací další významné služby na pozici architekt projektu nebo obdobné nad rámec technické kvalifikace v čl. 17.5 této zadávací dokumentace pro danou pozici, 5 bodů / zkušenost nad rámec kvalifikace, max. 15 b.</t>
  </si>
  <si>
    <t>3) Hlavní datový architekt</t>
  </si>
  <si>
    <t>Min. 5 let praxe na pozici datový architekt/ expert datové konsolidace a harmonizace dat, 1 bod / rok praxe nad rámec kvalifikace, max. 5 b.</t>
  </si>
  <si>
    <t>Min. 5 let praxe na pozici odpovědného projektového manažera nebo obdobné v oblasti poskytování služeb informačních technologií, 1 bod / rok praxe nad rámec kvalifikace, max. 10 b.</t>
  </si>
  <si>
    <t>Min. 6 let praxe na pozici architekta informačních systémů nebo SW architekt, 1 bod / rok praxe nad rámec kvalifikace, max. 10 b.</t>
  </si>
  <si>
    <t>Zkušenost s realizací další významné služby na pozici datového architekta nebo jeho zástupce či obdobné nad rámec technické kvalifikace v čl. 17.5 této zadávací dokumentace pro danou pozici, 5 bodů / zkušenost nad rámec kvalifikace, max. 15 b.</t>
  </si>
  <si>
    <t>celkem (max. 20 b.)</t>
  </si>
  <si>
    <t>4) GIS expert</t>
  </si>
  <si>
    <t>Min. 5 let praxe v oblasti kybernetické bezpečnosti, 1 bod / rok praxe nad rámec kvalifikace, max. 5 b.</t>
  </si>
  <si>
    <t>Zkušenost s realizací další významné služby na pozici expert GIS nebo obdobné nad rámec technické kvalifikace v čl. 17.5 této zadávací dokumentace pro danou pozici, 5 bodů / zkušenost nad rámec kvalifikace, max. 10 b.</t>
  </si>
  <si>
    <t>celkem za všechny 4 členy (max. 85 b.)</t>
  </si>
  <si>
    <t>Ing. Michal Jaborník</t>
  </si>
  <si>
    <t>Reference 1: Vývoj a dodávka systému pro plošné kontinuální monitorování dynamiky dopravních proudů na síti komunikací ČR,analýza obsahující návrh realizace systému, architektury řešení a způsob jeho implementace do cílového prostředí včetně popisu funkčností technologií, 06/2018–03/2019,
Ředitelství silnic a dálnic ČR,
Finanční objem: 253 328 416 Kč bez DPH za implementaci
Pozice: Architekt IS – Podílel se na dodávce komplexního implementačního projektu zahrnujícího vývoj aplikační a datové vrstvy, nasazení standardních softwarových platforem, technologie GIS a portálového řešení.
Předmětem projektu byla dodávka komplexního implementačního projektu zahrnujícího vývoj aplikační a datové vrstvy, nasazení standardních softwarových platforem, technologie GIS a portálového řešení. . Jednalo se o dodávku plošného monitorovacího telematického systému, který poskytuje garantované informace v reálném čase o aktuální dopravní situaci na strategické síti komunikací TEN-T v ČR. Součástí byla implementační</t>
  </si>
  <si>
    <t>Reference 2: Systém mobilních informací pro místa dopravních omezení na dálnicích a silnicích v ČR, Pozice: Architekt IS – Podílel se na dodávce komplexního implementačního projektu zahrnujícího vývoj aplikační a datové vrstvy, nasazení standardních softwarových platforem, technologie GIS a portálového řešení. Předmětem projektu byla dodávka komplexního implementačního projektu zahrnujícího vývoj aplikační a datové vrstvy, nasazení standardních softwarových platforem, technologie GIS a portálového řešení. Projekt spočíval ve zpracování implementační studie, dodání a zprovoznění HW vybavení, implementaci ovládacího a monitorovacího SW, 07/2021–03/2022, Ředitelství silnic a dálnic ČR, Finanční objem: 2x 45 011 846 Kč bez DPH za implementaci</t>
  </si>
  <si>
    <t>Reference 3: Dodávka a zavedení informačního systému „Geoportál dopravní infrastruktury a Digitální mapa komunikací Moravskoslezského kraje“, Pozice: Architekt IS – Podílel se na dodávce komplexního implementačního projektu zahrnujícího vývoj aplikační a datové vrstvy, nasazení standardních softwarových platforem, technologie GIS a portálového řešení.
Předmětem projektu byla dodávka komplexního implementačního projektu zahrnujícího vývoj aplikační a datové vrstvy, nasazení standardních softwarových platforem, technologie GIS a portálového řešení.
Hlavní součástí byla dodávka Geoportálu dopravní infrastruktury (GDI) a Digitální mapy komunikací (DMK). Zakázka zahrnovala přípravu prováděcí dokumentace, dodávku datového skladu DI a DMK spolu s nástroji pro správu a vedení datového skladu a včetně migrace a harmonizace dat. Dále byl součástí návrh a vývoj GDI a DMK včetně dodávky desktopové a serverové GIS technologie, 12/2020–01/2022, Moravskoslezský kraj,Finanční objem: 49 759 000 Kč bez DPH z toho část připadající na VARS byla 16 300 000 Kč bez DPH za implementaci</t>
  </si>
  <si>
    <t>Ing. Radim Kostrhoun</t>
  </si>
  <si>
    <t>Systém mobilních informací pro místa dopravních omezení na dálnicích a silnicích v ČR,
Pozice: Hlavní projektový manažer – Měl na starost řízení projektových realizačních týmů, projektových dokumentů, jednání se zákazníky, subdodavateli, svolávání a vedení jednání pracovních výborů, dohled nad rozpočtem a harmonogramem projektu.
Předmětem projektu byla dodávka komplexního implementačního projektu zahrnujícího vývoj aplikační a datové vrstvy, nasazení standardních softwarových platforem, Projekt spočíval ve zpracování implementační studie, dodání a zprovoznění HW vybavení, implementaci ovládacího a monitorovacího SW, 07/2021–03/2022,Ředitelství silnic a dálnic ČR, Finanční objem: 2x 45 011 846 Kč bez DPH za implementaci</t>
  </si>
  <si>
    <t>Systém pro hospodaření s vozovkou ŘSD ČR, Pozice: Hlavní projektový manažer – Měl na starost řízení projektových realizačních týmů, projektových dokumentů, jednání se zákazníky, subdodavateli, svolávání a vedení jednání pracovních výborů, dohled nad rozpočtem a harmonogramem projektu.
Předmětem projektu byla dodávka komplexního implementačního projektu zahrnujícího vývoj aplikační a datové vrstvy, nasazení standardních softwarových platforem.
Systém hospodaření s vozovkou (SHV) je komplexní řešení pro zajištění efektivního hospodaření svozovkami a vybranými objekty (propustky, mosty, opěrné, zárubní a obkladní zdi), včetně souvisejících služeb. Součástí projektu byla definice projektu, implementační studie včetně popisu datového modelu, vývoj a implementace SHV (pilotní a realizační část), dokumentace a školení. Jednalo se tedy o komplexní systém pro správu a údržbu dat o infrastruktuře a majetku společnosti. Součástí systému je integrace na další IS ŘSD ČR a externí systémy, např.
IDM, Centrální evidence vad, Systém hospodaření s mosty, Helios, Informační systém o silniční a dálniční síti atd., 12/2019–12/2021, Ředitelství silnic a dálnic ČR,Finanční objem: 158 mil. Kč bez DPH za dodávku a implementaci z toho část připadající na VARS byla 70 mil. Kč bez DPH</t>
  </si>
  <si>
    <t>Vývoj a dodávka systému pro plošné kontinuální monitorování dynamiky dopravních proudů na síti komunikací ČR,
Pozice: Hlavní projektový manažer – Měl na starost řízení projektových realizačních týmů, projektových dokumentů, jednání se zákazníky, subdodavateli, svolávání a vedení jednání pracovních výborů, dohled nad rozpočtem a harmonogramem projektu.
Předmětem projektu byla dodávka komplexního implementačního projektu zahrnujícího vývoj aplikační a datové vrstvy, nasazení standardních softwarových platforem.
Jednalo se o dodávku plošného monitorovacího telematického systému, který poskytuje garantované informace v reálném čase o aktuální dopravní situaci na strategické síti komunikací TEN-T v ČR. Součástí byla implementační analýza obsahující návrh realizace systému, architektury řešení a způsob jeho implementace do cílového prostředí včetně popisu funkčností technologií, 06/2018–03/2019, Ředitelství silnic a dálnic ČR, Finanční objem: 253 328 416 Kč bez DPH za implementaci</t>
  </si>
  <si>
    <t>Mgr. Jitka Brandová</t>
  </si>
  <si>
    <t>Informační subsystém údržby dálnic a silnic II (ISUDaS)
Pozice: Datový architekt Podílela se na návrhu a realizaci datového skladu sloužícího jako konsolidovaná datová základna pro další zpracování dat z více heterogenních aplikací.Součástí projektu byl vývoj, provoz, údržba, správa a rozvoj systému ISUDaS v rámci IS ŘSD ČR.
Systém slouží k řízení dodavatelských vztahů zimní a letní údržby, kontrolu výkonů a vynakládaných finančních prostředků. Součástí projektu byla tvorba analýz, návrh datové architektury, správa datového modelu, datového skladu pro zpracování dat z vícero aplikací, 05/2021 – 09/2023,
Ředitelství silnic a dálnic ČR, Finanční objem: 41 190 226,60 Kč bez DPH (z toho 16 312 000 Kč bez DPH za implementaci řešení)</t>
  </si>
  <si>
    <t>Dodávka a zavedení informačního systému „Geoportál dopravní infrastruktury a Digitální mapa komunikací Moravskoslezského kraje“,
Datový architekt Podílela se na návrhu a realizaci datového skladu sloužícího jako konsolidovaná datová základna pro další zpracování dat z více heterogenních aplikací.
Hlavní součástí byla dodávka Geoportálu dopravní infrastruktury (GDI) a Digitální mapy komunikací (DMK). Zakázka zahrnovala přípravu prováděcí dokumentace, dodávku datového skladu DI a DMK spolu s nástroji pro správu a vedení datového skladu a včetně migrace a harmonizace dat. Dále byl součástí návrh a vývoj GDI a DMK včetně dodávky desktopové a serverové GIS technologie, 12/2020–01/2022,Moravskoslezský kraj, 49 759 000 Kč bez DPH z toho část připadající na VARS byla 16 300 000 Kč bez DPH za implementaci</t>
  </si>
  <si>
    <t>Ing. Robert Knap</t>
  </si>
  <si>
    <t>Systém pro hospodaření s vozovkou ŘSD ČR,
Pozice: GIS expert – Pracoval na návrhu a realizaci GIS řešení v oblasti dopravy a správy komunikací.
Předmětem zakázky byl návrh a realizace GIS řešení v oblasti dopravy a správy komunikací.Systém hospodaření s vozovkou (SHV) je komplexní řešení pro zajištění efektivního hospodaření s vozovkami a vybranými objekty (propustky, mosty, opěrné, zárubní a obkladní zdi), včetně souvisejících služeb. Součástí projektu byla definice projektu, implementační studie včetně popisu datového modelu, vývoj a implementace SHV (pilotní a realizační část), dokumentace a školení. Jednalo se tedy o komplexní systém pro správu a údržbu dat o infrastruktuře a majetku společnosti. Součástí systému je integrace na další IS ŘSD ČR a externí systémy, např.
IDM, Centrální evidence vad, Systém hospodaření s mosty, Helios, Informační systém o silniční a dálniční síti atd, 12/2019–12/2021,
Ředitelství silnic a dálnic ČR, Finanční objem: 158 mil. Kč bez DPH za dodávku a implementaci z toho část připadající na VARS byla 70 mil. Kč bez DPH</t>
  </si>
  <si>
    <t>Měření, dodávka dat a zpracování výstupů proměnných parametrů vozovek dálnic a silnic I. třídy,
Pozice: GIS expert – Pracoval na návrhu a realizaci GIS řešení v oblasti dopravy a správy komunikací.
Předmětem zakázky byl návrh a realizace GIS řešení v oblasti dopravy a správy komunikací.
Součástí zakázky bylo provedení měření a vyhodnocení proměnných parametrů vozovek, příprava plánů měření v GIS nad aktuální silniční sítí, zpracování výstupů z měření v prostředí GIS, příprava mapových výstupů a konzultační služby, 11/2018–11/2022,Ředitelství silnic a dálnic ČR, Finanční objem: 58 674 000 Kč bez DPH za implementaci</t>
  </si>
  <si>
    <t>celkem (max. 15 b.)</t>
  </si>
  <si>
    <t>Ing. Karel Píč</t>
  </si>
  <si>
    <t xml:space="preserve">Reference 1: Informační systém PPS – postup přípravy staveb, Analýza, návrh, vývoj a implementace informačního systému přípravu a sledování dopravních staveb včetně evidence majetku, geoinformací, návrh dodávky infrastruktury. 06/2020 – 11/2023 -
Ředitelství silnic a dálnic </t>
  </si>
  <si>
    <t xml:space="preserve">Reference 3: Implementace a podpora integrační platformy informačních systémů Říčních informačních služeb – RIS COMEX
2020-2021
Ředitelství vodních cest </t>
  </si>
  <si>
    <t>Reference 2: Zhotovení informačního systému umožňujícímu účast v aukcích reklamního času využívajících modul "coreMX"
Informační systém pro aukce, alokaci a využití reklamního času v mediálním prostoru a jeho implementace do prostředí televize 2/2018-11/2023, Media Club s.r.o.</t>
  </si>
  <si>
    <t>Ing. Martin Stuchlík</t>
  </si>
  <si>
    <t>Bc. Roman Kovaříček</t>
  </si>
  <si>
    <t xml:space="preserve">Reference 1: Informační systém PPS – postup přípravy staveb, Analýza, návrh, vývoj a implementace informačního systému přípravu a sledování dopravních staveb včetně evidence majetku, geoinformací, návrh dodávky infrastruktury. 06/2020 – 11/2023 - Ředitelství silnic a dálnic </t>
  </si>
  <si>
    <t>Reference 2: Zhotovení informačního systému umožňujícímu účast v aukcích reklamního času využívajících modul "coreMX"
Informační systém pro aukce, alokaci a využití reklamního času v mediálním prostoru a jeho implementace do prostředí televize 2/2018-11/2023
Media Club s.r.o.</t>
  </si>
  <si>
    <t>Ing. Stanislav Madron</t>
  </si>
  <si>
    <t>16 let</t>
  </si>
  <si>
    <t>Ivan Ilavský</t>
  </si>
  <si>
    <t>Reference 1: ITIS - Integrovaný technický informačný systém (utility), Integrovaný technický informačný systém spoločnosti eustream, a.s. je sústava technických aplikácií pracujúcich nad jednotnou databázou obsahujúcou technické údaje využívané spoločnostbu eustream, a.s. (priestorové, atribútové a metadáta), cloud. Doba plnenia 02/2014 - 11/2023. Eustream, a.s. Votrubova 11 /a, 821 09 Bratislava Branislav Reťkovský, manažér GIS a ITIS,</t>
  </si>
  <si>
    <t>Reference 2: Vývoj aplikačných informačných systémov Lesov SR, implementácia a vývoj GIS aplikácie WebGIS a aplikácie pre evidenciu lesných pozemkov „Pozemkár“ obsahujúce geoportál, mapové okno, spravujúcich a publikujúcich údaje, dátové služby katastra nehnuteťností, dátové služby migrácie, konsolidácie dát zákazníka, doba plnenia 12/2017- 05/2023, LESY Slovenskej republiky, štátny podnik Nám. SNP 8,</t>
  </si>
  <si>
    <t>Marek Ivaňák</t>
  </si>
  <si>
    <t>Reference 1:
ITIS - Integrovaný technický informačný systém (utility), Integrovaný technický informačný systém spoločnosti eustream, a.s. je sústava technických aplikácií pracujúcich nad jednotnou databázou obsahujúcou technické údaje využívané spoločnostbu eustream, a.s. (priestorové, atribútové a metadáta), cloud. Doba plnenia 02/2014 - 11/2023. Eustream, a.s. Votrubova 11/a, 821 09 Bratislava Branislav Reťkovský, manažér GIS a ITIS,</t>
  </si>
  <si>
    <t xml:space="preserve">Reference 2: Vývoj aplikačných informačných systémov Lesov SR, implementácia a vývoj GIS aplikácie WebGIS a aplikácie pre evidenciu lesných pozemkov „Pozemkár“ obsahujúce geoportál, mapové okno, spravujúcich a publikujúcich údaje, dátové služby katastra nehnutel'nosti, dátové služby migrácie, konsolidácie dát zákazníka, doba plnenia 12/2017- 05/2023, LESY Slovenskej republiky, štátny podnik Nám. SNP 8, </t>
  </si>
  <si>
    <t>Reference 1:
ITIS - Integrovaný technický informačný systém (utility), Integrovaný technický informačný systém spoločnosti eustream, a.s. je sústava technických aplikácií pracujúcich nad jednotnou databázou obsahujúcou technické údaje využívané spoločnostbueustream, a.s. (priestorové, atributové a metadáta), cloud. Doba plnenia 02/2014 - 11/2023. Eustream, a.s. Votrubova 11/a, 821 09 Bratislava Branislav Reťkovský, manažér GIS a ITIS,</t>
  </si>
  <si>
    <t>Peter Bobář</t>
  </si>
  <si>
    <t>Reference 1:
ITIS - Integrovaný technický informačný systém (utility), Integrovaný technický informačný systém spoločnosti eustream, a.s. je sústava technických aplikáciípracujúcich nad jednotnou databázou obsahujúcou technické údaje využívané spoločnostbu eustream, a.s. (priestorové, atributové a metadáta), cloud. Doba plnenia 02/2014 - 11/2023. Eustream, a.s. Votrubova 11/a, 821 09 Bratislava Branislav Reťkovský, manažér GIS a ITIS,</t>
  </si>
  <si>
    <t>Reference 2: Podpora a rozvoj MPV, Předmět plnění: • Provoz a údržba systému (maintenance) Zajištění nepřetržitého provozu, aktualizace verzí systému dle infrastrukturních, legislativních či bezpečnostních požadavků. • Vývoj MPV Rozvoj systému dle požadavků objednatele. • Technická a uživatelská podpora • Školení uživatelů • Zakládání a podpora běžících staveb Převzetí podkladů, řešení nesrovnalostí v podkladových datech se zhotovitelem, založení a nastavení akce, import externích dat. • Aktualizace dat projektu Kontrola a import aktualizačních datových balíčků, import historických dat akce, ostatní změny dle požadavků objednatele. • Úprava šablon dokumentů dle požadavků objednatele, MPV ŘSD, Cena plnění: (bez DPH)
Více než 10 mil. Kč</t>
  </si>
  <si>
    <t>Reference 3: Smlouva o zajištění majetkoprávních služeb na dopravních stavbách v Pardubickém kraji v letech 2019 – 2023 a s tím souvisejícího SW řešení, Předmět plnění: • Část, kterou zpracovává pouze firma Gmtech • Poskytnutí licence aplikace pro majetkoprávní přípravu staveb • Provoz majetkoprávní aplikace MAJA • Vývoj nových funkcionalit na základě požadavků objednatele • Návrh metodik a postupů přípravy a zpracování záborových elaborátů • Technická a uživatelská podpora (zavádění nových staveb, školení uživatelů, podpora koncových uživatelů, aktualizace dat KN) – za Gmtech řeší zaměstnanci: Ing. Stanislav Madron, Ing.
Michal Fiala, Ing. Šárka Žídková a Ing. Tomáš Bonacina • V období 06/2019 – 06/2023 bylo do aplikace zavedeno cca 50
nových staveb, Cena plnění: (bez DPH)
4 371 300 Kč (za dílčí plnění)</t>
  </si>
  <si>
    <t>Reference 1: Majetkoprávní aplikace pro přípravu staveb v prostředí Správy železnic, Předmět plnění: • Licence Majetkoprávní aplikace pro přípravu staveb v prostředí Správy železnic • Implementace nástroje dle potřeb objednatele – úpravy a nastavení SW, nastavení pracovních postupů pro jednotlivé stavby dle aktuálního stavu přípravy (DÚR, DSP), příprava šablon dokumentů, nastavení přístupových práv k jednotlivým stavbám. • Provoz staveb v aplikaci, uživatelská a technická podpora uživatelů dané stavby (aktualizace změn v aplikaci, změny v záborovém elaborátu, nové geometrické plány, změny šablon dokumentů), aktualizace dat Katastru nemovitostí v aplikaci, převzetí záborového elaborátu, topologické vyčištění, import do aplikace, import do aplikace ostatních dokumentů (již uzavřené smlouvy, geometrické plány atd) • Rozvoj aplikace , Cena plnění: (bez DPH)
16 684 800 Kč – plnění do 09/2023</t>
  </si>
  <si>
    <t>geoportál,
Datový architekt Podílela se na návrhu a realizaci datového skladu sloužícího jako konsolidovaná datová základna pro další zpracování dat z více heterogenních aplikací.
Hlavní součástí byla dodávka Geoportálu, který představuje komplexní informační systém pro podporu po procesů SÚS Plzeňského kraje. Úlohou Geoportálu je sběr, zpracování, sdílení, publikování a distribuce informací o síti pozemních komunikací Plzeňského kraje, jejich součástech a příslušenství ve vazbě na jednotnou georeferenční síť pozemních komunikací. V rámci dodávky byl proveden návrh a vývoj Geoportálu včetně jeho integrace na stávající informační systémy SÚS Plzeňského kraje, 03/2020–07/2023,
Správa a údržba silnic Plzeňského kraje, příspěvková organizace, Finanční objem: 16 767 800 Kč bez DPH za implementaci</t>
  </si>
  <si>
    <t xml:space="preserve">2/2018 –Movisio s.r.o.
Frontend/Backend developer Victoria TECH
6/2017 – 1/2018 WEB developer igloonet s.r.o.
11/2016 – 1/2017 Backend developer – 3 měsíční praxe
</t>
  </si>
  <si>
    <t>2007 - 2009 RWE Transgas – HR Transofrmace, 2008 - 2011
ČEZ, a.s. – Transormace ICT, Implementace procesů v projektovém řízení, Vypracování principů a postupů řízení změn, 2010
Lesy České Republiky – Studie proveditelnosti forem poskytování ICT služeb 2010, 2010 ČD – Telematika a. s. – Příprava koncepce řízení IT ve skupině ČD , 2011 České dráhy, a. s. – Analýza aplikací v ČD, 2013 ČEZ, a.s. – Outsourcing Telco – Příprava veřejné zakázky, 2014
Lesy České Republiky – Podpora rozvoje ICT (Projektová kancelář pro rozvojové a provozní činnosti, Sjednocení procesů ICT projektů, Implementace spisové služby a DMS – studie a zadávací dokumentace), 2014
Dopravní podnik hl. m. Prahy, a. s. – Realizace transformačních aktivit (Řízení ICT projektů, SW podpora řízení změn, ICT procesy, Komponentní model a katalog služeb, Sourcingová strategie), 2015
Metrans, a.s. – IT Assessment (Strategie, Infrastruktura, Bezpečnost, Procesy), 2018-2020
KOMOVIA – Koordinace inženýrské činnosti k zajištění SP v rámci přípravy nových úseků D7 – majetkoprávní činnosti, 2017-dosud Vývoj, implementace a podpora aplikací pro podporu majetkoprávních procesů u různých zákazníků (MPV, MAJA, GDIS, ...)</t>
  </si>
  <si>
    <t xml:space="preserve">2011 – 2013  HBQ a.s. – Programátor/analytik  - tvorba vlastního frameworku (PHP) a projekty pro několik klientů firmy (Forbesgame, Victoriatip, Kouzelná půjčka...) , 2013 – 03/2016 ForbesGame a.s. / Victoria-Tip a.s. -
lead programátor a analytik firmy, 03/2016 - 11/2017 Programátor/analytik ve firmě Victoria TECH s.r.o. - návrhy a řešení architektury a použitých technologií, návrhy testovacích scénářů a procesů webových aplikací, od 11/2017 Datový analytik a programátor ve firmě MOVISO s.r.o. – návrhy a řešení architektury a použitých technologií, návrhy testovacích scénářů a procesů webových aplikací </t>
  </si>
  <si>
    <t>2022-2023
z.č.22-007 Královehradecký kraj - vedení týmu firem pro celkové zpracování zakázky „Pořízení dat pro projekt Digitální technická mapa Královéhradeckého kraje“, vedení týmu pro zpracování prvků DTM-DI pro 3301 km silnic II., III. třídy., 2021-2023
z.č.21-024 Pardubický kraj - vedení týmu firem pro celkové zpracování
zakázky „Pořízení dat pro projekt Digitální technická mapa Pardubického kraje“, vedení týmu pro zpracování prvků DTM-DI pro 3260 km silnic II., III. třídy a místních komunikací, 2021
z.č. 21-013 - ŘSD ČR - Zajištění podpory, koordinace spolupráce, mezi ŘSD ČR, Správou Železnic, jednotlivými kraji v rámci ČR a Českým úřadem zeměměřickým a katastrálním při vypracování klíčových dokumentů nutných pro projekt Digitální technická mapa krajů a DMVS, 2020
z.č. 20-016 - ŘSD ČR - Studie proveditelnosti pro žádost o dotaci „tvorba a modernizace DTM ČR“ (Fin. obj. 1,87mil. Kč), 2013-dosud
Mentor a obchodník webové aplikace pro majetkoprávní přípravu staveb SyMAP/MAJA/MPV pro Pardubický kraj, Jihomoravský kraj, Kraj Vysočina, Dopravoprojekt, HBH, Správa železnic, ŘSD ČR a desítky dalších, 2013-dosud
Projektové vedení týmu – tvorba geometrické plány, záborové elaboráty, majetkoprávní příprava, mandatářské činnosti pro Pardubický kraj, Jihomoravský kraj, Kraj Vysočina, Dopravoprojekt, HBH, Správa železnic, ŘSD ČR a desítky dalších</t>
  </si>
  <si>
    <t>0 - min požadovaná kvalifikace</t>
  </si>
  <si>
    <t>Nad rámec povinné praxe:Statutární město Brno Se sídlem: Dominikánské náměstí 1, 601 67 Brno Dopravní informační centrum Brno – 2. etapa Pozice: Odpovědný architekt IS.  Podílel se na vývoji a implementaci komplexního informačního systému a jeho systémové integraci. 12/2015 – 06/2016
ELTODO, a.s., se sídlem: Novodvorská 1010/14, 142 00 Praha 4 koncovým objednatelem byla Technická správa komunikací hl. m., Prahy, příspěvková organizace Modifikace režimu řízení městského silničního provozu z nadřízené úrovně včetně rozšíření preference veřejné hromadné dopravy osob Pozice: Odpovědný architekt IS.  Podílel se na vývoji a implementaci komplexního informačního systému a jeho systémové integraci. 07/2015 – 12/2015
ELTODO, a.s. se sídlem: Novodvorská 1010/14, 142 00 Praha 4 koncovým objednatelem byla Technická správa komunikací hl. m.
Prahy, příspěvková organizace Úpravy pro řízení dopravy v HDŘÚ – revize B – varianta C+ Pozice: Odpovědný architekt IS.  Podílel se na vývoji a implementaci komplexního informačního systému a jeho systémové integraci. 12/2013 – 05/2014
Technická správa komunikací hl. m.
Prahy, a.s.
Se sídlem: Veletržní 1623/24, 170 00 Praha 7 – Holešovice Poskytování dopravních informací prostřednictvím ZPI Pozice: Odpovědný architekt IS.  Podílel se na vývoji a implementaci, komplexního informačního systému a jeho systémové integraci. 05/2012 – 04/2013
Karlovarský kraj se sídlem: Závodní 353/88, 360 06 Karlovy Vary Digitální mapa veřejné správy Karlovarského kraje Pozice: Odpovědný architekt IS.  Podílel se na vývoji a implementaci komplexního informačního systému a jeho systémové integraci. 03/2012 – 12/2013
Technická správa komunikací hl. m.
Prahy, příspěvková organizace, se sídlem: Řásnovka 770/8, 110 15 Praha 1 Harmonizace telematických systémů na městském okruhu a vybraných radiálách Pozice: Odpovědný architekt IS.  Podílel se na vývoji a implementaci komplexního informačního systému a jeho systémové integraci. 04/2012 – 12/2012
Technická správa komunikací hl. m.
Prahy, příspěvková organizace se sídlem: Řásnovka 770/8, 110 15 Praha 1 Řídící systém Dopravní řídicí ústředny hlavního města Prahy Pozice: Odpovědný architekt IS.  Podílel se na vývoji a implementaci komplexního informačního systému a jeho systémové integraci. 02/2008 – 02/2011
Ministerstvo dopravy ČR
Se sídlem: nábřeží Ludvíka Svobody 1222/12, 110 15 Praha 1
Informační systém pro podporu rozhodování v oblasti bezpečnosti silničního provozu (INFOBESI)
Pozice: Odpovědný architekt IS.  Podílel se na vývoji a implementaci komplexního informačního systému a jeho systémové integraci. 05/2004 – 06/2008</t>
  </si>
  <si>
    <t>Nad rámec povinné praxe:Brněnské komunikace a.s. se sídlem: Renneská třída 787/1a, 639 00 Brno Dopravní informační centrum Brno – 2. etapa Pozice: Hlavní projektový manažer.Měl na starost řízení projektového týmu a projektu spočívajícího v dodávce komplexního informačního systému zahrnujícího jeho vývoj a implementaci. 12/2015 – 06/2016
ELTODO, a.s. se sídlem: Novodvorská 1010/14, 142 00 Praha 4 koncovým objednatelem byla Technická správa komunikací hl. m.
Prahy, příspěvková organizace Modifikace režimu řízení městského silničního provozu z nadřízené úrovně včetně rozšíření preference veřejné hromadné dopravy osob Pozice: Hlavní projektový manažer.Měl na starost řízení projektového týmu a projektu spočívajícího v dodávce komplexního informačního systému zahrnujícího jeho vývoj a implementaci. 07/2015 – 12/2015, ELTODO, a.s. se sídlem: Novodvorská 1010/14, 142 00 Praha 4 koncovým objednatelem byla, Technická správa komunikací hl. m. Prahy, příspěvková organizace Úpravy pro řízení dopravy v HDŘÚ – revize B – varianta C+ Pozice: Hlavní projektový manažer. Měl na starost řízení projektového týmu a projektu spočívajícího v dodávce komplexního informačního systému zahrnujícího jeho vývoj a implementaci. 12/2013 – 05/2014, Karlovarský kraj se sídlem: Závodní 353/88, 360 06 Karlovy Vary Digitální mapa veřejné správy Karlovarského kraje Pozice: Hlavní projektový manažer.
Měl na starost řízení projektového týmu a projektu spočívajícího v dodávce komplexního informačního systému zahrnujícího jeho vývoj a implementaci. 03/2012 – 12/2013
Technická správa komunikací hl. m.
Prahy se sídlem: Řásnovka 770,110 00 Praha - Staré Město Harmonizace telematických systémů na městském okruhu a vybraných radiálách Pozice: Hlavní projektový manažer.
Měl na starost řízení projektového týmu a projektu spočívajícího v dodávce komplexního informačního systému zahrnujícího jeho vývoj a implementaci. 04/2012 – 12/2012
Technická správa komunikací hl. m.
Prahy, příspěvková organizace se sídlem: Řásnovka 770/8, 110 15 Praha 1 Řídicí systém Hlavní dopravní řídící ústředny TSK Pozice: Hlavní projektový manažer.
Měl na starost řízení projektového týmu a projektu spočívajícího v dodávce komplexního informačního systému zahrnujícího jeho vývoj a implementaci. 02/2008 – 02/2011
Ministerstvo dopravy ČR
se sídlem: nábřeží Ludvíka Svobody 1222/12, 110 15 Praha 1
Informační systém pro podporu rozhodování v oblasti bezpečnosti silničního provozu (INFOBESI)
Pozice: Hlavní projektový manažer.
Měl na starost řízení projektového týmu a projektu spočívajícího v dodávce komplexního informačního systému zahrnujícího jeho vývoj a implementaci. 05/2004 – 06/2008</t>
  </si>
  <si>
    <t>Nad rámec povinné praxe:Lesy České republiky, s.p. se sídlem: Přemyslova 1106/19, 500 08
Hradec Králové Poskytování služeb elektronických on-line aukcí, Pozice: Datový architekt. Podílela se na vytváření komplexních datových modelů, návrhu a realizaci datové architektury. 11/2013 – 2/2018
Povodí Moravy, s.p. se sídlem: Dřevařská 11, 602 00 Brno Automatizace výměny krizových dat v hydrologické oblasti povodí Moravy a Dyje Pozice: Datový architekt.  Podílela se na vytváření komplexních datových modelů, návrhu a realizaci datové architektury. 11/2013 – 03/2015
Ředitelství silnic a dálnic ČR se sídlem: Na Pankráci 546/56, 140 00 Praha 4
Rozvoj Centrální evidence uzavírek Pozice: Datový architekt. Podílela se na vytváření komplexních datových modelů, návrhu a realizaci datové architektury. 07/2013 – 12/2013
Krajský úřad Karlovarského kraje se sídlem: Závodní 353/88, 360 06 Karlovy Vary Digitální mapa veřejné správy (DMVS) Pozice: Datový architekt. Podílela se na vytváření komplexních datových modelů, návrhu a realizaci datové architektury. 03/2012 – 12/2013
Magistrát hl. m. Prahy se sídlem: Mariánské nám. 2/2, 110 01 Praha 1
Mapa dopravy Prahy Pozice: Datový architekt. Podílela se na vytváření komplexních datových modelů, návrhu a realizaci datové architektury. 01/2011 – 12/2012
Pražská plynárenská, a.s. se sídlem: Národní 37, 110 00 Praha 1 Softwarové řešení pro procesy zřizování věcných břemen a jeho provázání s geografickým informačním systémem GIS ESRI
Pozice: Datový architekt. Podílela se na vytváření komplexních datových modelů, návrhu a realizaci datové architektury. 05/2010 – 12/2010</t>
  </si>
  <si>
    <t>Nad rámec povinné praxe:Ředitelství silnic a dálnic ČR se sídlem: Na Pankráci 546/56, 140 00 Praha 4
Celostátní sčítání dopravy, Pozice: GIS expert.
Pracoval na návrhu a realizaci GIS řešení. 03/2017 – 06/2017
Povodí Moravy, s.p. se sídlem: Dřevařská 11, 602 00 Brno Automatizace výměny krizových dat v hydrologické oblasti povodí Moravy a Dyje Pozice: GIS expert.
Pracoval na návrhu a realizaci GIS řešení. 11/2013 – 03/2015
Krajský úřad Karlovarského kraje se sídlem: Závodní 353/88, 360 06 Karlovy Vary Digitální mapa veřejné správy (DMVS) Pozice: GIS expert.
Pracoval na návrhu a realizaci GIS řešení. 03/2012 – 12/2013
Magistrát hl. m. Prahy se sídlem: Mariánské nám. 2/2, 110 01 Praha 1
Mapa dopravy Prahy Pozice: GIS expert.
Pracoval na návrhu a realizaci GIS řešení. 01/2011 – 12/2012
Pražská plynárenská, a.s. se sídlem: Národní 37, 110 00 Praha 1 Softwarové řešení pro procesy zřizování věcných břemen a jeho provázání s geografickým informačním systémem GIS ESRI
Pozice: GIS expert.
Pracoval na návrhu a realizaci GIS řešení. 05/2010 – 12/2010</t>
  </si>
  <si>
    <t>1996-1997 Nitra, SR Plastika, a.s.
IČO: 00152781
Developer, System administrator
Vývoj účtovných a reportovacích aplikácií Sieťový a systémový administrátor
1997-1999 Vráble, SR Pal-Inalfa a.s.
IČO: 31 411 801
Developer, System administrator
Vývoj rozšírení podnikových aplikácií Sieťový a systémový administrátor
1999-2004 Nitra, SR InsData, s.r.o.
IČO: 34 145 311
iSeries (AS/400) RPG Developer, System administrator, Leader of Hardware/Software Group
Analýza a programovanie podnikového poisťovacieho systému Podpora vývoja pre RPG/LANSA vývojárov a PC/iSeries používateľov, 2004-2006 Viedeň, Rakúsko
Braintribe Technologies,– former Comprendium GmbH VAT:
ATU72652435
Java Developer, Senior iSeries (AS/400) Developer
Vývoj Braitribe i2z Document Management System – server, web admin IBM Tivoli Storage Manager Integration Vývoj DMS systému InfoStore Implementácia digitálneho podpisu pre DMS InfoStore
2006 -
doteraz
Trnava, SR YMS, a.s.
IČO: 36 224 278
Druh pracovného pomeru: trvalý pracovný pomer
Hlavný softvérový architekt, GIS architekt, dátový expert
Návrh a budovanie informačných systémov, architektúra softvérových riešení YMS</t>
  </si>
  <si>
    <t>0 - min. požadovaná kvalifikace</t>
  </si>
  <si>
    <t>2002- Trnava, SR YMS, a.s.
IČO: 36 224
278
IT konzultant/Projektový manažér / Manažér QA / Riadenie procesu IT služieb / Expert na integráciu IS
Riadenie projektov, tímov. Audit kvality.  Komunikácia so zákazníkom.
Zabezpečovanie prevádzky softvérových riešení, nastavenia a kontroly SLA parametrov, návrh a integrácia informačných systémov.
2015- Brestovany, SR
emfort s.r.o.
IČO: 48 067
555
IT konzultant Konzultačné a poradenské služby v oblasti IT, analýza a vývoj SW
2002 Bratislava, SR
Výskumný ústav pôdoznalectva a ochrany pôdy SR, Gagarinova 10, 827 13
Bratislava IČO: 42337402
Analytik Špecialista Geografického informačného systému (GIS) Budovanie komplexného informačného systému registra pôdy Verifikácia Registra obnovenej evidencie pôdy (ROEP)</t>
  </si>
  <si>
    <t>Předložen životopis v nestandartním fomátu (.asice), který zadavatel nedokázal otevřít resp. je potřeba speciální aplikaci, kterou Zadavatel nedisponuje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</si>
</sst>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2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3" fillId="0" borderId="4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4CB6C-646D-4DC8-AC14-491CDD4F51F9}">
  <dimension ref="A1:D16"/>
  <sheetViews>
    <sheetView tabSelected="1" workbookViewId="0" topLeftCell="A1">
      <selection activeCell="C21" sqref="C21"/>
    </sheetView>
  </sheetViews>
  <sheetFormatPr defaultColWidth="9.140625" defaultRowHeight="15"/>
  <cols>
    <col min="1" max="1" width="36.7109375" style="0" customWidth="1"/>
    <col min="2" max="2" width="15.140625" style="0" customWidth="1"/>
    <col min="3" max="3" width="16.421875" style="0" customWidth="1"/>
    <col min="4" max="4" width="15.140625" style="0" customWidth="1"/>
  </cols>
  <sheetData>
    <row r="1" spans="2:4" ht="15">
      <c r="B1" s="2" t="s">
        <v>10</v>
      </c>
      <c r="C1" s="3" t="s">
        <v>11</v>
      </c>
      <c r="D1" s="4" t="s">
        <v>12</v>
      </c>
    </row>
    <row r="3" ht="15">
      <c r="A3" s="5" t="s">
        <v>9</v>
      </c>
    </row>
    <row r="4" spans="1:4" ht="15">
      <c r="A4" s="6" t="s">
        <v>0</v>
      </c>
      <c r="B4" s="15">
        <v>60625000</v>
      </c>
      <c r="C4" s="15">
        <v>49336772</v>
      </c>
      <c r="D4" s="15">
        <v>99406625</v>
      </c>
    </row>
    <row r="5" spans="1:4" ht="15">
      <c r="A5" s="6" t="s">
        <v>1</v>
      </c>
      <c r="B5" s="35">
        <f>C4</f>
        <v>49336772</v>
      </c>
      <c r="C5" s="35"/>
      <c r="D5" s="35"/>
    </row>
    <row r="6" spans="1:4" ht="15">
      <c r="A6" s="6" t="s">
        <v>3</v>
      </c>
      <c r="B6" s="10">
        <f>ROUND(B5/B4*100,2)</f>
        <v>81.38</v>
      </c>
      <c r="C6" s="10">
        <f>ROUND(B5/C4*100,2)</f>
        <v>100</v>
      </c>
      <c r="D6" s="10">
        <f>ROUND(B5/D4*100,2)</f>
        <v>49.63</v>
      </c>
    </row>
    <row r="7" spans="1:4" ht="15">
      <c r="A7" s="6" t="s">
        <v>2</v>
      </c>
      <c r="B7" s="13">
        <f>ROUND(B6*0.7,2)</f>
        <v>56.97</v>
      </c>
      <c r="C7" s="13">
        <f>ROUND(C6*0.7,2)</f>
        <v>70</v>
      </c>
      <c r="D7" s="13">
        <f>ROUND(D6*0.7,2)</f>
        <v>34.74</v>
      </c>
    </row>
    <row r="8" spans="2:4" ht="15">
      <c r="B8" s="1"/>
      <c r="C8" s="1"/>
      <c r="D8" s="1"/>
    </row>
    <row r="9" spans="1:4" ht="15">
      <c r="A9" s="8" t="s">
        <v>8</v>
      </c>
      <c r="B9" s="1"/>
      <c r="C9" s="1"/>
      <c r="D9" s="1"/>
    </row>
    <row r="10" spans="1:4" ht="15">
      <c r="A10" s="9" t="s">
        <v>5</v>
      </c>
      <c r="B10" s="32">
        <f>'Zkušenosti realizačního týmu'!C31</f>
        <v>41</v>
      </c>
      <c r="C10" s="9">
        <f>'Zkušenosti realizačního týmu'!E31</f>
        <v>85</v>
      </c>
      <c r="D10" s="32">
        <f>'Zkušenosti realizačního týmu'!G31</f>
        <v>25</v>
      </c>
    </row>
    <row r="11" spans="1:4" ht="15">
      <c r="A11" s="9" t="s">
        <v>6</v>
      </c>
      <c r="B11" s="36">
        <v>85</v>
      </c>
      <c r="C11" s="36"/>
      <c r="D11" s="36"/>
    </row>
    <row r="12" spans="1:4" ht="15">
      <c r="A12" s="9" t="s">
        <v>13</v>
      </c>
      <c r="B12" s="9">
        <f>ROUND(B10/B11*100,2)</f>
        <v>48.24</v>
      </c>
      <c r="C12" s="9">
        <f>ROUND(C10/B11*100,2)</f>
        <v>100</v>
      </c>
      <c r="D12" s="9">
        <f>ROUND(D10/B11*100,2)</f>
        <v>29.41</v>
      </c>
    </row>
    <row r="13" spans="1:4" ht="15">
      <c r="A13" s="9" t="s">
        <v>2</v>
      </c>
      <c r="B13" s="14">
        <f>ROUND(B12*0.3,2)</f>
        <v>14.47</v>
      </c>
      <c r="C13" s="14">
        <f>ROUND(C12*0.3,2)</f>
        <v>30</v>
      </c>
      <c r="D13" s="14">
        <f>ROUND(D12*0.3,2)</f>
        <v>8.82</v>
      </c>
    </row>
    <row r="14" spans="1:4" ht="15">
      <c r="A14" s="8"/>
      <c r="B14" s="12"/>
      <c r="C14" s="12"/>
      <c r="D14" s="12"/>
    </row>
    <row r="15" spans="1:4" ht="15">
      <c r="A15" s="7" t="s">
        <v>4</v>
      </c>
      <c r="B15" s="10">
        <f>B13+B7</f>
        <v>71.44</v>
      </c>
      <c r="C15" s="10">
        <f>C13+C7</f>
        <v>100</v>
      </c>
      <c r="D15" s="10">
        <f>D13+D7</f>
        <v>43.56</v>
      </c>
    </row>
    <row r="16" spans="1:4" ht="15">
      <c r="A16" s="7" t="s">
        <v>7</v>
      </c>
      <c r="B16" s="11">
        <v>2</v>
      </c>
      <c r="C16" s="11">
        <v>1</v>
      </c>
      <c r="D16" s="11">
        <v>3</v>
      </c>
    </row>
  </sheetData>
  <mergeCells count="2">
    <mergeCell ref="B5:D5"/>
    <mergeCell ref="B11:D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F4B2F-D1B8-4378-8AFE-3705F1BF4097}">
  <dimension ref="A1:G31"/>
  <sheetViews>
    <sheetView zoomScale="85" zoomScaleNormal="85" workbookViewId="0" topLeftCell="A28">
      <selection activeCell="G31" sqref="G31"/>
    </sheetView>
  </sheetViews>
  <sheetFormatPr defaultColWidth="9.140625" defaultRowHeight="15"/>
  <cols>
    <col min="1" max="1" width="41.57421875" style="16" customWidth="1"/>
    <col min="2" max="2" width="41.28125" style="45" customWidth="1"/>
    <col min="3" max="3" width="24.00390625" style="17" customWidth="1"/>
    <col min="4" max="4" width="97.421875" style="41" customWidth="1"/>
    <col min="5" max="5" width="21.7109375" style="17" customWidth="1"/>
    <col min="6" max="6" width="48.7109375" style="45" customWidth="1"/>
    <col min="7" max="7" width="20.421875" style="17" customWidth="1"/>
    <col min="8" max="16384" width="9.140625" style="16" customWidth="1"/>
  </cols>
  <sheetData>
    <row r="1" spans="2:7" ht="15">
      <c r="B1" s="37" t="s">
        <v>10</v>
      </c>
      <c r="C1" s="37"/>
      <c r="D1" s="38" t="s">
        <v>11</v>
      </c>
      <c r="E1" s="38"/>
      <c r="F1" s="39" t="s">
        <v>12</v>
      </c>
      <c r="G1" s="39"/>
    </row>
    <row r="2" ht="15">
      <c r="A2" s="18" t="s">
        <v>8</v>
      </c>
    </row>
    <row r="3" ht="13.5" thickBot="1">
      <c r="A3" s="18"/>
    </row>
    <row r="4" spans="1:7" ht="15">
      <c r="A4" s="19" t="s">
        <v>14</v>
      </c>
      <c r="B4" s="46" t="s">
        <v>45</v>
      </c>
      <c r="C4" s="25" t="s">
        <v>15</v>
      </c>
      <c r="D4" s="42" t="s">
        <v>30</v>
      </c>
      <c r="E4" s="25" t="s">
        <v>15</v>
      </c>
      <c r="F4" s="46" t="s">
        <v>55</v>
      </c>
      <c r="G4" s="27" t="s">
        <v>15</v>
      </c>
    </row>
    <row r="5" spans="1:7" ht="409.5">
      <c r="A5" s="20" t="s">
        <v>23</v>
      </c>
      <c r="B5" s="40" t="s">
        <v>68</v>
      </c>
      <c r="C5" s="21">
        <v>1</v>
      </c>
      <c r="D5" s="40" t="s">
        <v>73</v>
      </c>
      <c r="E5" s="21">
        <v>10</v>
      </c>
      <c r="F5" s="40" t="s">
        <v>77</v>
      </c>
      <c r="G5" s="28">
        <v>10</v>
      </c>
    </row>
    <row r="6" spans="1:7" ht="140.25">
      <c r="A6" s="31" t="s">
        <v>19</v>
      </c>
      <c r="B6" s="40" t="s">
        <v>46</v>
      </c>
      <c r="C6" s="30" t="s">
        <v>72</v>
      </c>
      <c r="D6" s="40" t="s">
        <v>31</v>
      </c>
      <c r="E6" s="21">
        <v>5</v>
      </c>
      <c r="F6" s="40" t="s">
        <v>56</v>
      </c>
      <c r="G6" s="49" t="s">
        <v>78</v>
      </c>
    </row>
    <row r="7" spans="1:7" ht="102">
      <c r="A7" s="20"/>
      <c r="B7" s="40" t="s">
        <v>48</v>
      </c>
      <c r="C7" s="30" t="s">
        <v>72</v>
      </c>
      <c r="D7" s="40" t="s">
        <v>32</v>
      </c>
      <c r="E7" s="21">
        <v>5</v>
      </c>
      <c r="F7" s="40" t="s">
        <v>57</v>
      </c>
      <c r="G7" s="49" t="s">
        <v>78</v>
      </c>
    </row>
    <row r="8" spans="1:7" ht="141" thickBot="1">
      <c r="A8" s="20"/>
      <c r="B8" s="40" t="s">
        <v>47</v>
      </c>
      <c r="C8" s="21">
        <v>5</v>
      </c>
      <c r="D8" s="40" t="s">
        <v>33</v>
      </c>
      <c r="E8" s="21">
        <v>5</v>
      </c>
      <c r="F8" s="40"/>
      <c r="G8" s="28"/>
    </row>
    <row r="9" spans="1:7" ht="13.5" thickBot="1">
      <c r="A9" s="23" t="s">
        <v>17</v>
      </c>
      <c r="B9" s="47"/>
      <c r="C9" s="33">
        <v>6</v>
      </c>
      <c r="D9" s="43"/>
      <c r="E9" s="33">
        <f>E8+E7+E6+E5</f>
        <v>25</v>
      </c>
      <c r="F9" s="47"/>
      <c r="G9" s="34">
        <v>10</v>
      </c>
    </row>
    <row r="10" ht="13.5" thickBot="1"/>
    <row r="11" spans="1:7" ht="25.5">
      <c r="A11" s="22" t="s">
        <v>16</v>
      </c>
      <c r="B11" s="46" t="s">
        <v>49</v>
      </c>
      <c r="C11" s="25" t="s">
        <v>15</v>
      </c>
      <c r="D11" s="42" t="s">
        <v>34</v>
      </c>
      <c r="E11" s="25" t="s">
        <v>15</v>
      </c>
      <c r="F11" s="46" t="s">
        <v>58</v>
      </c>
      <c r="G11" s="27" t="s">
        <v>15</v>
      </c>
    </row>
    <row r="12" spans="1:7" ht="409.5">
      <c r="A12" s="20" t="s">
        <v>22</v>
      </c>
      <c r="B12" s="40" t="s">
        <v>69</v>
      </c>
      <c r="C12" s="21">
        <v>10</v>
      </c>
      <c r="D12" s="40" t="s">
        <v>74</v>
      </c>
      <c r="E12" s="21">
        <v>10</v>
      </c>
      <c r="F12" s="40" t="s">
        <v>79</v>
      </c>
      <c r="G12" s="28">
        <v>10</v>
      </c>
    </row>
    <row r="13" spans="1:7" ht="280.5" customHeight="1">
      <c r="A13" s="31" t="s">
        <v>18</v>
      </c>
      <c r="B13" s="40" t="s">
        <v>66</v>
      </c>
      <c r="C13" s="30" t="s">
        <v>72</v>
      </c>
      <c r="D13" s="40" t="s">
        <v>35</v>
      </c>
      <c r="E13" s="21">
        <v>5</v>
      </c>
      <c r="F13" s="40" t="s">
        <v>59</v>
      </c>
      <c r="G13" s="49" t="s">
        <v>78</v>
      </c>
    </row>
    <row r="14" spans="1:7" ht="216.75">
      <c r="A14" s="20"/>
      <c r="B14" s="40" t="s">
        <v>64</v>
      </c>
      <c r="C14" s="30" t="s">
        <v>72</v>
      </c>
      <c r="D14" s="40" t="s">
        <v>36</v>
      </c>
      <c r="E14" s="21">
        <v>5</v>
      </c>
      <c r="F14" s="40" t="s">
        <v>60</v>
      </c>
      <c r="G14" s="49" t="s">
        <v>78</v>
      </c>
    </row>
    <row r="15" spans="1:7" ht="243" thickBot="1">
      <c r="A15" s="20"/>
      <c r="B15" s="40" t="s">
        <v>65</v>
      </c>
      <c r="C15" s="21">
        <v>5</v>
      </c>
      <c r="D15" s="40" t="s">
        <v>37</v>
      </c>
      <c r="E15" s="21">
        <v>5</v>
      </c>
      <c r="F15" s="40"/>
      <c r="G15" s="28"/>
    </row>
    <row r="16" spans="1:7" ht="13.5" thickBot="1">
      <c r="A16" s="23" t="s">
        <v>17</v>
      </c>
      <c r="B16" s="47"/>
      <c r="C16" s="33">
        <v>15</v>
      </c>
      <c r="D16" s="43"/>
      <c r="E16" s="33">
        <v>25</v>
      </c>
      <c r="F16" s="47"/>
      <c r="G16" s="34">
        <v>10</v>
      </c>
    </row>
    <row r="17" ht="13.5" thickBot="1"/>
    <row r="18" spans="1:7" ht="15">
      <c r="A18" s="19" t="s">
        <v>20</v>
      </c>
      <c r="B18" s="46" t="s">
        <v>50</v>
      </c>
      <c r="C18" s="25" t="s">
        <v>15</v>
      </c>
      <c r="D18" s="42" t="s">
        <v>38</v>
      </c>
      <c r="E18" s="25"/>
      <c r="F18" s="46" t="s">
        <v>55</v>
      </c>
      <c r="G18" s="27" t="s">
        <v>15</v>
      </c>
    </row>
    <row r="19" spans="1:7" ht="242.25">
      <c r="A19" s="31" t="s">
        <v>21</v>
      </c>
      <c r="B19" s="40" t="s">
        <v>70</v>
      </c>
      <c r="C19" s="21">
        <v>5</v>
      </c>
      <c r="D19" s="40" t="s">
        <v>75</v>
      </c>
      <c r="E19" s="21">
        <v>5</v>
      </c>
      <c r="F19" s="40" t="s">
        <v>54</v>
      </c>
      <c r="G19" s="28">
        <v>5</v>
      </c>
    </row>
    <row r="20" spans="1:7" ht="187.5" customHeight="1">
      <c r="A20" s="31" t="s">
        <v>24</v>
      </c>
      <c r="B20" s="40" t="s">
        <v>51</v>
      </c>
      <c r="C20" s="21">
        <v>0</v>
      </c>
      <c r="D20" s="40" t="s">
        <v>39</v>
      </c>
      <c r="E20" s="21">
        <v>5</v>
      </c>
      <c r="F20" s="40" t="s">
        <v>61</v>
      </c>
      <c r="G20" s="28">
        <v>0</v>
      </c>
    </row>
    <row r="21" spans="1:7" ht="218.25" customHeight="1">
      <c r="A21" s="20"/>
      <c r="B21" s="40" t="s">
        <v>52</v>
      </c>
      <c r="C21" s="21">
        <v>5</v>
      </c>
      <c r="D21" s="40" t="s">
        <v>40</v>
      </c>
      <c r="E21" s="21">
        <v>5</v>
      </c>
      <c r="F21" s="40" t="s">
        <v>60</v>
      </c>
      <c r="G21" s="28">
        <v>0</v>
      </c>
    </row>
    <row r="22" spans="1:7" ht="128.25" thickBot="1">
      <c r="A22" s="20"/>
      <c r="B22" s="40" t="s">
        <v>47</v>
      </c>
      <c r="C22" s="21">
        <v>5</v>
      </c>
      <c r="D22" s="40" t="s">
        <v>67</v>
      </c>
      <c r="E22" s="21">
        <v>5</v>
      </c>
      <c r="F22" s="40"/>
      <c r="G22" s="28"/>
    </row>
    <row r="23" spans="1:7" ht="13.5" thickBot="1">
      <c r="A23" s="23" t="s">
        <v>25</v>
      </c>
      <c r="B23" s="47"/>
      <c r="C23" s="33">
        <f>C22+C21+C20+C19</f>
        <v>15</v>
      </c>
      <c r="D23" s="43"/>
      <c r="E23" s="33">
        <v>20</v>
      </c>
      <c r="F23" s="47"/>
      <c r="G23" s="34">
        <f>G21+G20+G19</f>
        <v>5</v>
      </c>
    </row>
    <row r="24" ht="13.5" thickBot="1"/>
    <row r="25" spans="1:7" ht="15">
      <c r="A25" s="19" t="s">
        <v>26</v>
      </c>
      <c r="B25" s="46" t="s">
        <v>53</v>
      </c>
      <c r="C25" s="25" t="s">
        <v>15</v>
      </c>
      <c r="D25" s="42" t="s">
        <v>41</v>
      </c>
      <c r="E25" s="25"/>
      <c r="F25" s="46" t="s">
        <v>62</v>
      </c>
      <c r="G25" s="27"/>
    </row>
    <row r="26" spans="1:7" ht="409.5">
      <c r="A26" s="31" t="s">
        <v>27</v>
      </c>
      <c r="B26" s="40" t="s">
        <v>71</v>
      </c>
      <c r="C26" s="21">
        <v>5</v>
      </c>
      <c r="D26" s="40" t="s">
        <v>76</v>
      </c>
      <c r="E26" s="21">
        <v>5</v>
      </c>
      <c r="F26" s="40" t="s">
        <v>80</v>
      </c>
      <c r="G26" s="28">
        <v>0</v>
      </c>
    </row>
    <row r="27" spans="1:7" ht="255">
      <c r="A27" s="31" t="s">
        <v>28</v>
      </c>
      <c r="B27" s="40" t="s">
        <v>66</v>
      </c>
      <c r="C27" s="21">
        <v>0</v>
      </c>
      <c r="D27" s="40" t="s">
        <v>42</v>
      </c>
      <c r="E27" s="21">
        <v>5</v>
      </c>
      <c r="F27" s="40" t="s">
        <v>63</v>
      </c>
      <c r="G27" s="49" t="s">
        <v>78</v>
      </c>
    </row>
    <row r="28" spans="1:7" ht="309.75" customHeight="1" thickBot="1">
      <c r="A28" s="20"/>
      <c r="B28" s="40" t="s">
        <v>64</v>
      </c>
      <c r="C28" s="21">
        <v>0</v>
      </c>
      <c r="D28" s="40" t="s">
        <v>43</v>
      </c>
      <c r="E28" s="21">
        <v>5</v>
      </c>
      <c r="F28" s="40" t="s">
        <v>60</v>
      </c>
      <c r="G28" s="28">
        <v>0</v>
      </c>
    </row>
    <row r="29" spans="1:7" ht="13.5" thickBot="1">
      <c r="A29" s="23" t="s">
        <v>44</v>
      </c>
      <c r="B29" s="47"/>
      <c r="C29" s="33">
        <f>C28+C27+C26</f>
        <v>5</v>
      </c>
      <c r="D29" s="43"/>
      <c r="E29" s="33">
        <v>15</v>
      </c>
      <c r="F29" s="47"/>
      <c r="G29" s="34">
        <v>0</v>
      </c>
    </row>
    <row r="30" ht="13.5" thickBot="1"/>
    <row r="31" spans="1:7" ht="13.5" thickBot="1">
      <c r="A31" s="24" t="s">
        <v>29</v>
      </c>
      <c r="B31" s="48"/>
      <c r="C31" s="26">
        <f>C29+C23+C16+C9</f>
        <v>41</v>
      </c>
      <c r="D31" s="44"/>
      <c r="E31" s="26">
        <f>E29+E23+E16+E9</f>
        <v>85</v>
      </c>
      <c r="F31" s="48"/>
      <c r="G31" s="29">
        <f>G29+G23+G16+G9</f>
        <v>25</v>
      </c>
    </row>
  </sheetData>
  <mergeCells count="3">
    <mergeCell ref="B1:C1"/>
    <mergeCell ref="D1:E1"/>
    <mergeCell ref="F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Nikl</dc:creator>
  <cp:keywords/>
  <dc:description/>
  <cp:lastModifiedBy>Balog Lukáš</cp:lastModifiedBy>
  <dcterms:created xsi:type="dcterms:W3CDTF">2023-05-23T15:08:05Z</dcterms:created>
  <dcterms:modified xsi:type="dcterms:W3CDTF">2024-02-28T23:14:22Z</dcterms:modified>
  <cp:category/>
  <cp:version/>
  <cp:contentType/>
  <cp:contentStatus/>
</cp:coreProperties>
</file>