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070_23\02_vys\5 reakce námitky\"/>
    </mc:Choice>
  </mc:AlternateContent>
  <xr:revisionPtr revIDLastSave="0" documentId="13_ncr:1_{4C3DF64E-9B3C-4E95-B1D5-496F31320F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26" i="2" l="1"/>
  <c r="G25" i="2"/>
  <c r="G31" i="2" l="1"/>
  <c r="G30" i="2"/>
  <c r="G29" i="2"/>
  <c r="G28" i="2"/>
  <c r="G27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 l="1"/>
  <c r="I24" i="1" l="1"/>
  <c r="I22" i="1"/>
  <c r="G32" i="2" l="1"/>
  <c r="G33" i="2" s="1"/>
  <c r="G34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<sst xmlns="http://schemas.openxmlformats.org/spreadsheetml/2006/main" count="159" uniqueCount="113">
  <si>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</si>
  <si>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</si>
  <si>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</si>
  <si>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</si>
  <si>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</si>
  <si>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</si>
  <si>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</si>
  <si>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</si>
  <si>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</si>
  <si>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</si>
  <si>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</si>
  <si>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</si>
  <si>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</si>
  <si>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</si>
  <si>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</si>
  <si>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</si>
  <si>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</si>
  <si>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</si>
  <si>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</si>
  <si>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</si>
  <si>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</si>
  <si>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</si>
  <si>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</si>
  <si>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</si>
  <si>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</si>
  <si>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</si>
  <si>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</si>
  <si>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</si>
  <si>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</si>
  <si>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</si>
  <si>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</si>
  <si>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</si>
  <si>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</si>
  <si>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</si>
  <si>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</si>
  <si>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</si>
  <si>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</si>
  <si>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</si>
  <si>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</si>
  <si>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</si>
  <si>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</si>
  <si>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</si>
  <si>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</si>
  <si>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</si>
  <si>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</si>
  <si>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</si>
  <si>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</si>
  <si>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</si>
  <si>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</si>
  <si>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</si>
  <si>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</si>
  <si>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</si>
  <si>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</si>
  <si>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</si>
  <si>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</si>
  <si>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</si>
  <si>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</si>
  <si>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</si>
  <si>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</si>
  <si>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</si>
  <si>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</si>
  <si>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</si>
  <si>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</si>
  <si>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</si>
  <si>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</si>
  <si>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</si>
  <si>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</si>
  <si>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</si>
  <si>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</si>
  <si>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</si>
  <si>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</si>
  <si>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</si>
  <si>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</si>
  <si>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</si>
  <si>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</si>
  <si>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</si>
  <si>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</si>
  <si>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</si>
  <si>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</si>
  <si>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</si>
  <si>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</si>
  <si>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</si>
  <si>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</si>
  <si>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</si>
  <si>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</si>
  <si>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</si>
  <si>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</si>
  <si>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</si>
  <si>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</si>
  <si>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</si>
  <si>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</si>
  <si>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</si>
  <si>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>VÝŠKOVÁ ÚPRAVA POKLOPŮ A MŘÍŽÍ</t>
  </si>
  <si>
    <t>VÝŠKOVÁ ÚPRAVA KRYCÍCH HRNCŮ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</si>
  <si>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</si>
  <si>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</si>
  <si>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</si>
  <si>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</si>
  <si>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</si>
  <si>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</si>
  <si>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</si>
  <si>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stavební sezona 2024</t>
  </si>
  <si>
    <t>VODOR DOPRAV ZNAČ PLASTEM STRUKTURÁLNÍ NEHLUČNÉ - DOD A POKLÁDKA - V4 vodící proužek 25cm, V2, V1a,b středová čára přerušovaná 12,5cm, V10g, V9a  ,V6b, V7 atd.</t>
  </si>
  <si>
    <t xml:space="preserve">ZPEVNĚNÍ KRAJNIC Z RECYKLÁTU DO TL. 100MM  </t>
  </si>
  <si>
    <t>ČIŠTĚNÍ KRAJNIC OD NÁNOSU TL. DO 100 MM S ODVOZEM NA SKLÁDKU</t>
  </si>
  <si>
    <t>Název akce : II/605 Žebrák - Bavoryně</t>
  </si>
  <si>
    <t>II/605 Žebrák - Bavoryně</t>
  </si>
  <si>
    <t xml:space="preserve">staničení silnice 27,002 - 31,876, délka opravy 4,874 km </t>
  </si>
  <si>
    <t xml:space="preserve">27,002 - 31,876, délka opravy 4,874 km </t>
  </si>
  <si>
    <t>OSTATNÍ POŽADAVKY - návrh a projednání DIO, GEODETICKÉ ZAMĚŘENÍ SKUTEČNÉHO PROVEDENÍ před a po dokončení včetně zaměření zesílení konstrukce, ZJIŠTENÍ A VYTYČENÍ INŽ. SÍTÍ</t>
  </si>
  <si>
    <t>Dopravně inženýrské opatření  preliminářová položka se souhlasem investora  
Pozn. stavební položky budou sestaveny a čerpány v rozsahu potřebném pro 
zajištění  přechodného dopravního značení v cenové hladině dle aktuálně platného ceníku OTSKP v době provádění těchto prací.</t>
  </si>
  <si>
    <t>preliminář</t>
  </si>
  <si>
    <t>žlutě zvýrazněná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</si>
</sst>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top"/>
    </xf>
    <xf numFmtId="164" fontId="12" fillId="0" borderId="6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I6" sqref="I6:I7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4" t="s">
        <v>1</v>
      </c>
      <c r="B2" s="95"/>
      <c r="C2" s="97" t="s">
        <v>106</v>
      </c>
      <c r="D2" s="95"/>
      <c r="E2" s="99" t="s">
        <v>2</v>
      </c>
      <c r="F2" s="100" t="s">
        <v>3</v>
      </c>
      <c r="G2" s="95"/>
      <c r="H2" s="99" t="s">
        <v>4</v>
      </c>
      <c r="I2" s="119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6"/>
      <c r="B3" s="87"/>
      <c r="C3" s="95"/>
      <c r="D3" s="95"/>
      <c r="E3" s="87"/>
      <c r="F3" s="87"/>
      <c r="G3" s="87"/>
      <c r="H3" s="87"/>
      <c r="I3" s="1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5" t="s">
        <v>5</v>
      </c>
      <c r="B4" s="87"/>
      <c r="C4" s="98" t="s">
        <v>7</v>
      </c>
      <c r="D4" s="87"/>
      <c r="E4" s="99" t="s">
        <v>8</v>
      </c>
      <c r="F4" s="99"/>
      <c r="G4" s="87"/>
      <c r="H4" s="99" t="s">
        <v>4</v>
      </c>
      <c r="I4" s="123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6"/>
      <c r="B5" s="87"/>
      <c r="C5" s="87"/>
      <c r="D5" s="87"/>
      <c r="E5" s="87"/>
      <c r="F5" s="87"/>
      <c r="G5" s="87"/>
      <c r="H5" s="87"/>
      <c r="I5" s="12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5" t="s">
        <v>14</v>
      </c>
      <c r="B6" s="87"/>
      <c r="C6" s="125" t="s">
        <v>108</v>
      </c>
      <c r="D6" s="95"/>
      <c r="E6" s="99" t="s">
        <v>19</v>
      </c>
      <c r="F6" s="126"/>
      <c r="G6" s="95"/>
      <c r="H6" s="99" t="s">
        <v>4</v>
      </c>
      <c r="I6" s="12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6"/>
      <c r="B7" s="87"/>
      <c r="C7" s="95"/>
      <c r="D7" s="95"/>
      <c r="E7" s="87"/>
      <c r="F7" s="95"/>
      <c r="G7" s="95"/>
      <c r="H7" s="87"/>
      <c r="I7" s="124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5" t="s">
        <v>21</v>
      </c>
      <c r="B8" s="87"/>
      <c r="C8" s="99" t="s">
        <v>101</v>
      </c>
      <c r="D8" s="87"/>
      <c r="E8" s="99" t="s">
        <v>22</v>
      </c>
      <c r="F8" s="99"/>
      <c r="G8" s="87"/>
      <c r="H8" s="99" t="s">
        <v>23</v>
      </c>
      <c r="I8" s="45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6"/>
      <c r="B9" s="87"/>
      <c r="C9" s="87"/>
      <c r="D9" s="87"/>
      <c r="E9" s="87"/>
      <c r="F9" s="87"/>
      <c r="G9" s="87"/>
      <c r="H9" s="87"/>
      <c r="I9" s="46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5" t="s">
        <v>24</v>
      </c>
      <c r="B10" s="87"/>
      <c r="C10" s="99" t="s">
        <v>9</v>
      </c>
      <c r="D10" s="87"/>
      <c r="E10" s="99" t="s">
        <v>25</v>
      </c>
      <c r="F10" s="99"/>
      <c r="G10" s="87"/>
      <c r="H10" s="99" t="s">
        <v>26</v>
      </c>
      <c r="I10" s="113" t="s">
        <v>9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1"/>
      <c r="B11" s="112"/>
      <c r="C11" s="112"/>
      <c r="D11" s="112"/>
      <c r="E11" s="112"/>
      <c r="F11" s="112"/>
      <c r="G11" s="112"/>
      <c r="H11" s="112"/>
      <c r="I11" s="114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9" t="s">
        <v>27</v>
      </c>
      <c r="B12" s="87"/>
      <c r="C12" s="87"/>
      <c r="D12" s="87"/>
      <c r="E12" s="87"/>
      <c r="F12" s="87"/>
      <c r="G12" s="87"/>
      <c r="H12" s="87"/>
      <c r="I12" s="110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7" t="s">
        <v>28</v>
      </c>
      <c r="B13" s="122" t="s">
        <v>29</v>
      </c>
      <c r="C13" s="102"/>
      <c r="D13" s="14" t="s">
        <v>31</v>
      </c>
      <c r="E13" s="122" t="s">
        <v>32</v>
      </c>
      <c r="F13" s="102"/>
      <c r="G13" s="14" t="s">
        <v>33</v>
      </c>
      <c r="H13" s="122" t="s">
        <v>34</v>
      </c>
      <c r="I13" s="12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">
      <c r="A14" s="48" t="s">
        <v>35</v>
      </c>
      <c r="B14" s="16" t="s">
        <v>36</v>
      </c>
      <c r="C14" s="17">
        <f>rozpočet!G32</f>
        <v>80000</v>
      </c>
      <c r="D14" s="111" t="s">
        <v>39</v>
      </c>
      <c r="E14" s="102"/>
      <c r="F14" s="17">
        <v>0</v>
      </c>
      <c r="G14" s="111" t="s">
        <v>42</v>
      </c>
      <c r="H14" s="102"/>
      <c r="I14" s="4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.25" customHeight="1" x14ac:dyDescent="0.2">
      <c r="A15" s="50" t="s">
        <v>9</v>
      </c>
      <c r="B15" s="16" t="s">
        <v>44</v>
      </c>
      <c r="C15" s="17">
        <v>0</v>
      </c>
      <c r="D15" s="111" t="s">
        <v>45</v>
      </c>
      <c r="E15" s="102"/>
      <c r="F15" s="17">
        <v>0</v>
      </c>
      <c r="G15" s="111" t="s">
        <v>46</v>
      </c>
      <c r="H15" s="102"/>
      <c r="I15" s="4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">
      <c r="A16" s="48" t="s">
        <v>47</v>
      </c>
      <c r="B16" s="16" t="s">
        <v>36</v>
      </c>
      <c r="C16" s="17">
        <v>0</v>
      </c>
      <c r="D16" s="111" t="s">
        <v>48</v>
      </c>
      <c r="E16" s="102"/>
      <c r="F16" s="17">
        <v>0</v>
      </c>
      <c r="G16" s="111" t="s">
        <v>49</v>
      </c>
      <c r="H16" s="102"/>
      <c r="I16" s="4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">
      <c r="A17" s="50" t="s">
        <v>9</v>
      </c>
      <c r="B17" s="16" t="s">
        <v>44</v>
      </c>
      <c r="C17" s="17">
        <v>0</v>
      </c>
      <c r="D17" s="111" t="s">
        <v>9</v>
      </c>
      <c r="E17" s="102"/>
      <c r="F17" s="18" t="s">
        <v>9</v>
      </c>
      <c r="G17" s="111" t="s">
        <v>50</v>
      </c>
      <c r="H17" s="102"/>
      <c r="I17" s="4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">
      <c r="A18" s="48" t="s">
        <v>51</v>
      </c>
      <c r="B18" s="16" t="s">
        <v>36</v>
      </c>
      <c r="C18" s="17">
        <v>0</v>
      </c>
      <c r="D18" s="111" t="s">
        <v>9</v>
      </c>
      <c r="E18" s="102"/>
      <c r="F18" s="18" t="s">
        <v>9</v>
      </c>
      <c r="G18" s="111" t="s">
        <v>52</v>
      </c>
      <c r="H18" s="102"/>
      <c r="I18" s="4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">
      <c r="A19" s="50" t="s">
        <v>9</v>
      </c>
      <c r="B19" s="16" t="s">
        <v>44</v>
      </c>
      <c r="C19" s="17">
        <v>0</v>
      </c>
      <c r="D19" s="111" t="s">
        <v>9</v>
      </c>
      <c r="E19" s="102"/>
      <c r="F19" s="18" t="s">
        <v>9</v>
      </c>
      <c r="G19" s="111" t="s">
        <v>53</v>
      </c>
      <c r="H19" s="102"/>
      <c r="I19" s="4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2">
      <c r="A20" s="106" t="s">
        <v>55</v>
      </c>
      <c r="B20" s="102"/>
      <c r="C20" s="17">
        <v>0</v>
      </c>
      <c r="D20" s="111" t="s">
        <v>9</v>
      </c>
      <c r="E20" s="102"/>
      <c r="F20" s="18" t="s">
        <v>9</v>
      </c>
      <c r="G20" s="111" t="s">
        <v>9</v>
      </c>
      <c r="H20" s="102"/>
      <c r="I20" s="51" t="s">
        <v>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thickBot="1" x14ac:dyDescent="0.25">
      <c r="A21" s="107" t="s">
        <v>56</v>
      </c>
      <c r="B21" s="108"/>
      <c r="C21" s="20">
        <v>0</v>
      </c>
      <c r="D21" s="127" t="s">
        <v>9</v>
      </c>
      <c r="E21" s="108"/>
      <c r="F21" s="21" t="s">
        <v>9</v>
      </c>
      <c r="G21" s="127" t="s">
        <v>9</v>
      </c>
      <c r="H21" s="108"/>
      <c r="I21" s="52" t="s">
        <v>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 x14ac:dyDescent="0.2">
      <c r="A22" s="106" t="s">
        <v>58</v>
      </c>
      <c r="B22" s="102"/>
      <c r="C22" s="17">
        <f>SUM(C14:C21)</f>
        <v>80000</v>
      </c>
      <c r="D22" s="101" t="s">
        <v>60</v>
      </c>
      <c r="E22" s="102"/>
      <c r="F22" s="17">
        <v>0</v>
      </c>
      <c r="G22" s="101" t="s">
        <v>61</v>
      </c>
      <c r="H22" s="102"/>
      <c r="I22" s="53">
        <f>SUM(I14:I19)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5">
      <c r="A23" s="54"/>
      <c r="B23" s="55"/>
      <c r="C23" s="55"/>
      <c r="D23" s="55"/>
      <c r="E23" s="55"/>
      <c r="F23" s="55"/>
      <c r="G23" s="55"/>
      <c r="H23" s="55"/>
      <c r="I23" s="5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05" t="s">
        <v>62</v>
      </c>
      <c r="B24" s="104"/>
      <c r="C24" s="22">
        <v>0</v>
      </c>
      <c r="D24" s="103" t="s">
        <v>64</v>
      </c>
      <c r="E24" s="104"/>
      <c r="F24" s="22">
        <v>0</v>
      </c>
      <c r="G24" s="103" t="s">
        <v>65</v>
      </c>
      <c r="H24" s="104"/>
      <c r="I24" s="57">
        <f>C24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thickBot="1" x14ac:dyDescent="0.25">
      <c r="A25" s="105" t="s">
        <v>66</v>
      </c>
      <c r="B25" s="104"/>
      <c r="C25" s="22">
        <f>C22+I22</f>
        <v>80000</v>
      </c>
      <c r="D25" s="103" t="s">
        <v>59</v>
      </c>
      <c r="E25" s="104"/>
      <c r="F25" s="22">
        <f>(C25*0.21)</f>
        <v>16800</v>
      </c>
      <c r="G25" s="103" t="s">
        <v>67</v>
      </c>
      <c r="H25" s="104"/>
      <c r="I25" s="57">
        <f>SUM(C25:F25)</f>
        <v>96800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">
      <c r="A26" s="80" t="s">
        <v>68</v>
      </c>
      <c r="B26" s="81"/>
      <c r="C26" s="82"/>
      <c r="D26" s="83" t="s">
        <v>69</v>
      </c>
      <c r="E26" s="81"/>
      <c r="F26" s="82"/>
      <c r="G26" s="84" t="s">
        <v>70</v>
      </c>
      <c r="H26" s="81"/>
      <c r="I26" s="8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2">
      <c r="A27" s="86"/>
      <c r="B27" s="87"/>
      <c r="C27" s="88"/>
      <c r="D27" s="89" t="s">
        <v>81</v>
      </c>
      <c r="E27" s="90"/>
      <c r="F27" s="91"/>
      <c r="G27" s="92" t="s">
        <v>9</v>
      </c>
      <c r="H27" s="90"/>
      <c r="I27" s="91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">
      <c r="A28" s="86"/>
      <c r="B28" s="87"/>
      <c r="C28" s="88"/>
      <c r="D28" s="89" t="s">
        <v>83</v>
      </c>
      <c r="E28" s="90"/>
      <c r="F28" s="91"/>
      <c r="G28" s="92" t="s">
        <v>9</v>
      </c>
      <c r="H28" s="90"/>
      <c r="I28" s="91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">
      <c r="A29" s="58"/>
      <c r="B29" s="59"/>
      <c r="C29" s="44"/>
      <c r="D29" s="89" t="s">
        <v>82</v>
      </c>
      <c r="E29" s="92"/>
      <c r="F29" s="93"/>
      <c r="G29" s="43"/>
      <c r="H29" s="59"/>
      <c r="I29" s="6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thickBot="1" x14ac:dyDescent="0.25">
      <c r="A30" s="75" t="s">
        <v>71</v>
      </c>
      <c r="B30" s="76"/>
      <c r="C30" s="77"/>
      <c r="D30" s="78" t="s">
        <v>72</v>
      </c>
      <c r="E30" s="76"/>
      <c r="F30" s="77"/>
      <c r="G30" s="78" t="s">
        <v>72</v>
      </c>
      <c r="H30" s="76"/>
      <c r="I30" s="79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9"/>
  <sheetViews>
    <sheetView tabSelected="1" workbookViewId="0">
      <selection activeCell="H36" sqref="H36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9" t="s">
        <v>6</v>
      </c>
      <c r="B1" s="130"/>
      <c r="C1" s="130"/>
      <c r="D1" s="130"/>
      <c r="E1" s="130"/>
      <c r="F1" s="130"/>
      <c r="G1" s="13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1" t="s">
        <v>105</v>
      </c>
      <c r="B3" s="130"/>
      <c r="C3" s="130"/>
      <c r="D3" s="130"/>
      <c r="E3" s="130"/>
      <c r="F3" s="130"/>
      <c r="G3" s="13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107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.25" customHeight="1" x14ac:dyDescent="0.25">
      <c r="A9" s="10">
        <v>1</v>
      </c>
      <c r="B9" s="73" t="s">
        <v>77</v>
      </c>
      <c r="C9" s="33" t="s">
        <v>109</v>
      </c>
      <c r="D9" s="24" t="s">
        <v>30</v>
      </c>
      <c r="E9" s="25">
        <v>1</v>
      </c>
      <c r="F9" s="62">
        <v>0</v>
      </c>
      <c r="G9" s="2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9.5" customHeight="1" x14ac:dyDescent="0.25">
      <c r="A10" s="10">
        <v>2</v>
      </c>
      <c r="B10" s="73" t="s">
        <v>111</v>
      </c>
      <c r="C10" s="33" t="s">
        <v>110</v>
      </c>
      <c r="D10" s="24" t="s">
        <v>30</v>
      </c>
      <c r="E10" s="25">
        <v>1</v>
      </c>
      <c r="F10" s="74">
        <v>80000</v>
      </c>
      <c r="G10" s="26">
        <f>E10*F10</f>
        <v>80000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3">
        <v>3</v>
      </c>
      <c r="B11" s="68">
        <v>113728</v>
      </c>
      <c r="C11" s="34" t="s">
        <v>37</v>
      </c>
      <c r="D11" s="40" t="s">
        <v>38</v>
      </c>
      <c r="E11" s="27">
        <v>3464</v>
      </c>
      <c r="F11" s="63">
        <v>0</v>
      </c>
      <c r="G11" s="28">
        <f t="shared" ref="G11:G31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A12" s="13">
        <v>4</v>
      </c>
      <c r="B12" s="68">
        <v>919111</v>
      </c>
      <c r="C12" s="34" t="s">
        <v>76</v>
      </c>
      <c r="D12" s="40" t="s">
        <v>74</v>
      </c>
      <c r="E12" s="27">
        <v>5150</v>
      </c>
      <c r="F12" s="63">
        <v>0</v>
      </c>
      <c r="G12" s="2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3">
        <v>5</v>
      </c>
      <c r="B13" s="69">
        <v>93818</v>
      </c>
      <c r="C13" s="41" t="s">
        <v>75</v>
      </c>
      <c r="D13" s="40" t="s">
        <v>43</v>
      </c>
      <c r="E13" s="42">
        <v>35520</v>
      </c>
      <c r="F13" s="63">
        <v>0</v>
      </c>
      <c r="G13" s="2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13">
        <v>6</v>
      </c>
      <c r="B14" s="69">
        <v>122738</v>
      </c>
      <c r="C14" s="41" t="s">
        <v>95</v>
      </c>
      <c r="D14" s="40" t="s">
        <v>38</v>
      </c>
      <c r="E14" s="42">
        <v>60</v>
      </c>
      <c r="F14" s="63">
        <v>0</v>
      </c>
      <c r="G14" s="2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13">
        <v>7</v>
      </c>
      <c r="B15" s="69">
        <v>572214</v>
      </c>
      <c r="C15" s="41" t="s">
        <v>80</v>
      </c>
      <c r="D15" s="40" t="s">
        <v>43</v>
      </c>
      <c r="E15" s="42">
        <v>69440</v>
      </c>
      <c r="F15" s="63">
        <v>0</v>
      </c>
      <c r="G15" s="2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3">
        <v>8</v>
      </c>
      <c r="B16" s="69">
        <v>56313</v>
      </c>
      <c r="C16" s="41" t="s">
        <v>94</v>
      </c>
      <c r="D16" s="40" t="s">
        <v>43</v>
      </c>
      <c r="E16" s="42">
        <v>400</v>
      </c>
      <c r="F16" s="63">
        <v>0</v>
      </c>
      <c r="G16" s="2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3">
        <v>9</v>
      </c>
      <c r="B17" s="69" t="s">
        <v>86</v>
      </c>
      <c r="C17" s="41" t="s">
        <v>87</v>
      </c>
      <c r="D17" s="40" t="s">
        <v>43</v>
      </c>
      <c r="E17" s="42">
        <v>800</v>
      </c>
      <c r="F17" s="63">
        <v>0</v>
      </c>
      <c r="G17" s="2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3">
        <v>10</v>
      </c>
      <c r="B18" s="69" t="s">
        <v>85</v>
      </c>
      <c r="C18" s="41" t="s">
        <v>100</v>
      </c>
      <c r="D18" s="40" t="s">
        <v>43</v>
      </c>
      <c r="E18" s="42">
        <v>33920</v>
      </c>
      <c r="F18" s="63">
        <v>0</v>
      </c>
      <c r="G18" s="2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5">
      <c r="A19" s="13">
        <v>11</v>
      </c>
      <c r="B19" s="69" t="s">
        <v>88</v>
      </c>
      <c r="C19" s="41" t="s">
        <v>84</v>
      </c>
      <c r="D19" s="40" t="s">
        <v>43</v>
      </c>
      <c r="E19" s="42">
        <v>34720</v>
      </c>
      <c r="F19" s="63">
        <v>0</v>
      </c>
      <c r="G19" s="2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3">
        <v>12</v>
      </c>
      <c r="B20" s="68">
        <v>113765</v>
      </c>
      <c r="C20" s="34" t="s">
        <v>40</v>
      </c>
      <c r="D20" s="40" t="s">
        <v>41</v>
      </c>
      <c r="E20" s="27">
        <v>5150</v>
      </c>
      <c r="F20" s="63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25">
      <c r="A21" s="13">
        <v>13</v>
      </c>
      <c r="B21" s="68">
        <v>931315</v>
      </c>
      <c r="C21" s="34" t="s">
        <v>54</v>
      </c>
      <c r="D21" s="40" t="s">
        <v>41</v>
      </c>
      <c r="E21" s="27">
        <v>5150</v>
      </c>
      <c r="F21" s="63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3">
        <v>14</v>
      </c>
      <c r="B22" s="70" t="s">
        <v>96</v>
      </c>
      <c r="C22" s="35" t="s">
        <v>97</v>
      </c>
      <c r="D22" s="66" t="s">
        <v>41</v>
      </c>
      <c r="E22" s="29">
        <v>350</v>
      </c>
      <c r="F22" s="64">
        <v>0</v>
      </c>
      <c r="G22" s="30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3">
        <v>15</v>
      </c>
      <c r="B23" s="70">
        <v>89921</v>
      </c>
      <c r="C23" s="35" t="s">
        <v>92</v>
      </c>
      <c r="D23" s="66" t="s">
        <v>91</v>
      </c>
      <c r="E23" s="29">
        <v>26</v>
      </c>
      <c r="F23" s="64">
        <v>0</v>
      </c>
      <c r="G23" s="30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3">
        <v>16</v>
      </c>
      <c r="B24" s="70">
        <v>89923</v>
      </c>
      <c r="C24" s="35" t="s">
        <v>93</v>
      </c>
      <c r="D24" s="66" t="s">
        <v>91</v>
      </c>
      <c r="E24" s="29">
        <v>9</v>
      </c>
      <c r="F24" s="64">
        <v>0</v>
      </c>
      <c r="G24" s="30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3">
        <v>17</v>
      </c>
      <c r="B25" s="70">
        <v>12922</v>
      </c>
      <c r="C25" s="35" t="s">
        <v>104</v>
      </c>
      <c r="D25" s="66" t="s">
        <v>43</v>
      </c>
      <c r="E25" s="29">
        <v>3365</v>
      </c>
      <c r="F25" s="64">
        <v>0</v>
      </c>
      <c r="G25" s="30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3">
        <v>18</v>
      </c>
      <c r="B26" s="70">
        <v>56962</v>
      </c>
      <c r="C26" s="35" t="s">
        <v>103</v>
      </c>
      <c r="D26" s="66" t="s">
        <v>43</v>
      </c>
      <c r="E26" s="29">
        <v>3365</v>
      </c>
      <c r="F26" s="64">
        <v>0</v>
      </c>
      <c r="G26" s="3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3">
        <v>19</v>
      </c>
      <c r="B27" s="70">
        <v>15111</v>
      </c>
      <c r="C27" s="35" t="s">
        <v>79</v>
      </c>
      <c r="D27" s="66" t="s">
        <v>20</v>
      </c>
      <c r="E27" s="29">
        <v>543</v>
      </c>
      <c r="F27" s="64">
        <v>0</v>
      </c>
      <c r="G27" s="3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3">
        <v>20</v>
      </c>
      <c r="B28" s="70">
        <v>915111</v>
      </c>
      <c r="C28" s="35" t="s">
        <v>78</v>
      </c>
      <c r="D28" s="66" t="s">
        <v>43</v>
      </c>
      <c r="E28" s="29">
        <v>1857</v>
      </c>
      <c r="F28" s="64">
        <v>0</v>
      </c>
      <c r="G28" s="3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3">
        <v>21</v>
      </c>
      <c r="B29" s="71" t="s">
        <v>98</v>
      </c>
      <c r="C29" s="35" t="s">
        <v>99</v>
      </c>
      <c r="D29" s="66" t="s">
        <v>91</v>
      </c>
      <c r="E29" s="29">
        <v>6</v>
      </c>
      <c r="F29" s="64">
        <v>0</v>
      </c>
      <c r="G29" s="3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23">
        <v>22</v>
      </c>
      <c r="B30" s="70" t="s">
        <v>89</v>
      </c>
      <c r="C30" s="35" t="s">
        <v>90</v>
      </c>
      <c r="D30" s="66" t="s">
        <v>91</v>
      </c>
      <c r="E30" s="29">
        <v>10</v>
      </c>
      <c r="F30" s="64">
        <v>0</v>
      </c>
      <c r="G30" s="30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 x14ac:dyDescent="0.25">
      <c r="A31" s="19">
        <v>23</v>
      </c>
      <c r="B31" s="72">
        <v>915221</v>
      </c>
      <c r="C31" s="36" t="s">
        <v>102</v>
      </c>
      <c r="D31" s="67" t="s">
        <v>43</v>
      </c>
      <c r="E31" s="31">
        <v>1857</v>
      </c>
      <c r="F31" s="65">
        <v>0</v>
      </c>
      <c r="G31" s="32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2" t="s">
        <v>57</v>
      </c>
      <c r="D32" s="112"/>
      <c r="E32" s="112"/>
      <c r="F32" s="133"/>
      <c r="G32" s="37">
        <f>SUM(G9:G31)</f>
        <v>80000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4" t="s">
        <v>59</v>
      </c>
      <c r="D33" s="135"/>
      <c r="E33" s="135"/>
      <c r="F33" s="136"/>
      <c r="G33" s="38">
        <f>G32*0.21</f>
        <v>16800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137" t="s">
        <v>63</v>
      </c>
      <c r="D34" s="138"/>
      <c r="E34" s="138"/>
      <c r="F34" s="108"/>
      <c r="G34" s="39">
        <f>G32+G33</f>
        <v>96800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61" t="s">
        <v>112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Tesař Josef</cp:lastModifiedBy>
  <cp:lastPrinted>2019-08-08T11:43:26Z</cp:lastPrinted>
  <dcterms:created xsi:type="dcterms:W3CDTF">2019-06-03T13:28:04Z</dcterms:created>
  <dcterms:modified xsi:type="dcterms:W3CDTF">2024-03-05T08:50:03Z</dcterms:modified>
</cp:coreProperties>
</file>