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28" yWindow="65428" windowWidth="23256" windowHeight="12456" activeTab="1"/>
  </bookViews>
  <sheets>
    <sheet name="Krycí list rozpočtu" sheetId="3" r:id="rId1"/>
    <sheet name="rozpočet" sheetId="1" r:id="rId2"/>
  </sheets>
  <definedNames>
    <definedName name="_xlnm.Print_Area" localSheetId="1">'rozpočet'!$A$4:$F$29</definedName>
  </definedNames>
  <calcPr calcId="191029"/>
  <extLst/>
</workbook>
</file>

<file path=xl/sharedStrings.xml><?xml version="1.0" encoding="utf-8"?>
<sst xmlns="http://schemas.openxmlformats.org/spreadsheetml/2006/main" count="128" uniqueCount="97">
  <si>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</si>
  <si>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</si>
  <si>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</si>
  <si>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</si>
  <si>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</si>
  <si>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</si>
  <si>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</si>
  <si>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</si>
  <si>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</si>
  <si>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</si>
  <si>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</si>
  <si>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</si>
  <si>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</si>
  <si>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</si>
  <si>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</si>
  <si>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</si>
  <si>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</si>
  <si>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</si>
  <si>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</si>
  <si>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</si>
  <si>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</si>
  <si>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</si>
  <si>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</si>
  <si>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</si>
  <si>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</si>
  <si>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</si>
  <si>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</si>
  <si>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</si>
  <si>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</si>
  <si>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</si>
  <si>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</si>
  <si>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</si>
  <si>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</si>
  <si>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</si>
  <si>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</si>
  <si>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</si>
  <si>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</si>
  <si>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</si>
  <si>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</si>
  <si>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</si>
  <si>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</si>
  <si>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</si>
  <si>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</si>
  <si>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</si>
  <si>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</si>
  <si>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</si>
  <si>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</si>
  <si>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</si>
  <si>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</si>
  <si>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</si>
  <si>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</si>
  <si>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</si>
  <si>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</si>
  <si>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</si>
  <si>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</si>
  <si>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</si>
  <si>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</si>
  <si>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</si>
  <si>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</si>
  <si>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</si>
  <si>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</si>
  <si>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</si>
  <si>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</si>
  <si>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</si>
  <si>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</si>
  <si>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</si>
  <si>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</si>
  <si>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</si>
  <si>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</si>
  <si>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</si>
  <si>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</si>
  <si>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</si>
  <si>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</si>
  <si>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</si>
  <si>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</si>
  <si>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</si>
  <si>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</si>
  <si>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</si>
  <si>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</si>
  <si>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</si>
  <si>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</si>
  <si>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</si>
  <si>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</si>
  <si>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</si>
  <si>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</si>
  <si>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</si>
  <si>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čištění příkopů od nánosu do 0,5m3/m</t>
  </si>
  <si>
    <t xml:space="preserve"> poplatky na likvidaci odpadů nekontaminovaných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</si>
  <si>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</si>
  <si>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</si>
  <si>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</si>
  <si>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</si>
  <si>
    <t>Stavba:   III/26828 Dolní Krupá – Bělá pod Bezdězem</t>
  </si>
  <si>
    <r>
      <t xml:space="preserve">Objekt:    sil.    </t>
    </r>
    <r>
      <rPr>
        <b/>
        <sz val="9"/>
        <rFont val="Arial CE"/>
        <family val="2"/>
      </rPr>
      <t>III/26828</t>
    </r>
    <r>
      <rPr>
        <b/>
        <sz val="9"/>
        <rFont val="Arial CE"/>
        <family val="2"/>
      </rPr>
      <t xml:space="preserve">            km  1,745 – 7,013 </t>
    </r>
  </si>
  <si>
    <r>
      <t>Datum:   19</t>
    </r>
    <r>
      <rPr>
        <sz val="9"/>
        <rFont val="Arial CE"/>
        <family val="2"/>
      </rPr>
      <t>.1.2024</t>
    </r>
  </si>
  <si>
    <t>III/26828 Dolní Krupá – Bělá pod Bezdězem</t>
  </si>
  <si>
    <t xml:space="preserve">staničení km  1,745 – 7,013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</si>
</sst>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0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name val="MS Sans Serif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4" fontId="20" fillId="0" borderId="6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39" fontId="10" fillId="4" borderId="9" xfId="0" applyNumberFormat="1" applyFont="1" applyFill="1" applyBorder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9" fontId="21" fillId="0" borderId="22" xfId="0" applyNumberFormat="1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49" fontId="25" fillId="0" borderId="2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27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1" fillId="5" borderId="28" xfId="0" applyNumberFormat="1" applyFont="1" applyFill="1" applyBorder="1" applyAlignment="1" applyProtection="1">
      <alignment horizontal="center" vertical="center"/>
      <protection/>
    </xf>
    <xf numFmtId="0" fontId="21" fillId="5" borderId="29" xfId="0" applyFont="1" applyFill="1" applyBorder="1" applyAlignment="1" applyProtection="1">
      <alignment horizontal="center" vertical="center"/>
      <protection/>
    </xf>
    <xf numFmtId="0" fontId="21" fillId="5" borderId="30" xfId="0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2" xfId="0" applyNumberFormat="1" applyFont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center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8" fillId="0" borderId="35" xfId="0" applyNumberFormat="1" applyFont="1" applyBorder="1" applyAlignment="1" applyProtection="1">
      <alignment horizontal="left" vertical="center"/>
      <protection/>
    </xf>
    <xf numFmtId="49" fontId="18" fillId="0" borderId="36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6" fillId="0" borderId="28" xfId="0" applyNumberFormat="1" applyFont="1" applyBorder="1" applyAlignment="1" applyProtection="1">
      <alignment horizontal="center" vertical="center"/>
      <protection/>
    </xf>
    <xf numFmtId="14" fontId="26" fillId="0" borderId="37" xfId="0" applyNumberFormat="1" applyFont="1" applyBorder="1" applyAlignment="1" applyProtection="1">
      <alignment horizontal="center" vertical="center"/>
      <protection/>
    </xf>
    <xf numFmtId="14" fontId="26" fillId="0" borderId="38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49" fontId="21" fillId="5" borderId="29" xfId="0" applyNumberFormat="1" applyFont="1" applyFill="1" applyBorder="1" applyAlignment="1" applyProtection="1">
      <alignment horizontal="center" vertical="center"/>
      <protection/>
    </xf>
    <xf numFmtId="49" fontId="21" fillId="5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0" fillId="0" borderId="42" xfId="0" applyNumberFormat="1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2" xfId="0" applyNumberFormat="1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K12" sqref="K12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65" customHeight="1" thickBot="1">
      <c r="A1" s="174" t="s">
        <v>18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6" t="s">
        <v>19</v>
      </c>
      <c r="B2" s="177"/>
      <c r="C2" s="178" t="s">
        <v>95</v>
      </c>
      <c r="D2" s="179"/>
      <c r="E2" s="182" t="s">
        <v>20</v>
      </c>
      <c r="F2" s="183" t="s">
        <v>74</v>
      </c>
      <c r="G2" s="184"/>
      <c r="H2" s="182" t="s">
        <v>21</v>
      </c>
      <c r="I2" s="189"/>
    </row>
    <row r="3" spans="1:9" ht="10.5">
      <c r="A3" s="145"/>
      <c r="B3" s="144"/>
      <c r="C3" s="180"/>
      <c r="D3" s="181"/>
      <c r="E3" s="144"/>
      <c r="F3" s="185"/>
      <c r="G3" s="186"/>
      <c r="H3" s="144"/>
      <c r="I3" s="188"/>
    </row>
    <row r="4" spans="1:9" ht="12.75" customHeight="1">
      <c r="A4" s="143" t="s">
        <v>22</v>
      </c>
      <c r="B4" s="144"/>
      <c r="C4" s="190" t="s">
        <v>79</v>
      </c>
      <c r="D4" s="191"/>
      <c r="E4" s="150" t="s">
        <v>23</v>
      </c>
      <c r="F4" s="150"/>
      <c r="G4" s="144"/>
      <c r="H4" s="150" t="s">
        <v>21</v>
      </c>
      <c r="I4" s="194"/>
    </row>
    <row r="5" spans="1:9" ht="12.75" customHeight="1">
      <c r="A5" s="145"/>
      <c r="B5" s="144"/>
      <c r="C5" s="192"/>
      <c r="D5" s="193"/>
      <c r="E5" s="144"/>
      <c r="F5" s="144"/>
      <c r="G5" s="144"/>
      <c r="H5" s="144"/>
      <c r="I5" s="142"/>
    </row>
    <row r="6" spans="1:9" ht="13.2" customHeight="1">
      <c r="A6" s="143" t="s">
        <v>24</v>
      </c>
      <c r="B6" s="144"/>
      <c r="C6" s="159" t="s">
        <v>96</v>
      </c>
      <c r="D6" s="160"/>
      <c r="E6" s="150" t="s">
        <v>25</v>
      </c>
      <c r="F6" s="157"/>
      <c r="G6" s="152"/>
      <c r="H6" s="150" t="s">
        <v>21</v>
      </c>
      <c r="I6" s="187"/>
    </row>
    <row r="7" spans="1:9" ht="10.5">
      <c r="A7" s="145"/>
      <c r="B7" s="144"/>
      <c r="C7" s="161"/>
      <c r="D7" s="162"/>
      <c r="E7" s="144"/>
      <c r="F7" s="152"/>
      <c r="G7" s="152"/>
      <c r="H7" s="144"/>
      <c r="I7" s="188"/>
    </row>
    <row r="8" spans="1:9" ht="10.5">
      <c r="A8" s="143" t="s">
        <v>75</v>
      </c>
      <c r="B8" s="144"/>
      <c r="C8" s="146"/>
      <c r="D8" s="147"/>
      <c r="E8" s="150" t="s">
        <v>76</v>
      </c>
      <c r="F8" s="151" t="s">
        <v>91</v>
      </c>
      <c r="G8" s="152"/>
      <c r="H8" s="153" t="s">
        <v>77</v>
      </c>
      <c r="I8" s="155"/>
    </row>
    <row r="9" spans="1:9" ht="10.5">
      <c r="A9" s="145"/>
      <c r="B9" s="144"/>
      <c r="C9" s="148"/>
      <c r="D9" s="149"/>
      <c r="E9" s="144"/>
      <c r="F9" s="152"/>
      <c r="G9" s="152"/>
      <c r="H9" s="154"/>
      <c r="I9" s="156"/>
    </row>
    <row r="10" spans="1:9" ht="10.5">
      <c r="A10" s="143" t="s">
        <v>78</v>
      </c>
      <c r="B10" s="144"/>
      <c r="C10" s="157"/>
      <c r="D10" s="152"/>
      <c r="E10" s="150" t="s">
        <v>26</v>
      </c>
      <c r="F10" s="158" t="s">
        <v>91</v>
      </c>
      <c r="G10" s="152"/>
      <c r="H10" s="150" t="s">
        <v>27</v>
      </c>
      <c r="I10" s="141"/>
    </row>
    <row r="11" spans="1:9" ht="10.5">
      <c r="A11" s="145"/>
      <c r="B11" s="144"/>
      <c r="C11" s="152"/>
      <c r="D11" s="152"/>
      <c r="E11" s="144"/>
      <c r="F11" s="152"/>
      <c r="G11" s="152"/>
      <c r="H11" s="144"/>
      <c r="I11" s="142"/>
    </row>
    <row r="12" spans="1:9" ht="23.4" customHeight="1" thickBot="1">
      <c r="A12" s="133" t="s">
        <v>28</v>
      </c>
      <c r="B12" s="134"/>
      <c r="C12" s="134"/>
      <c r="D12" s="134"/>
      <c r="E12" s="134"/>
      <c r="F12" s="134"/>
      <c r="G12" s="134"/>
      <c r="H12" s="134"/>
      <c r="I12" s="135"/>
    </row>
    <row r="13" spans="1:9" ht="26.4" customHeight="1">
      <c r="A13" s="38" t="s">
        <v>29</v>
      </c>
      <c r="B13" s="136" t="s">
        <v>30</v>
      </c>
      <c r="C13" s="137"/>
      <c r="D13" s="39" t="s">
        <v>31</v>
      </c>
      <c r="E13" s="138" t="s">
        <v>32</v>
      </c>
      <c r="F13" s="139"/>
      <c r="G13" s="39" t="s">
        <v>33</v>
      </c>
      <c r="H13" s="138" t="s">
        <v>34</v>
      </c>
      <c r="I13" s="140"/>
    </row>
    <row r="14" spans="1:9" ht="15.15" customHeight="1">
      <c r="A14" s="40" t="s">
        <v>35</v>
      </c>
      <c r="B14" s="41" t="s">
        <v>36</v>
      </c>
      <c r="C14" s="42">
        <f>SUM(rozpočet!F26)</f>
        <v>0</v>
      </c>
      <c r="D14" s="126" t="s">
        <v>37</v>
      </c>
      <c r="E14" s="127"/>
      <c r="F14" s="42">
        <v>0</v>
      </c>
      <c r="G14" s="128" t="s">
        <v>38</v>
      </c>
      <c r="H14" s="129"/>
      <c r="I14" s="43">
        <v>0</v>
      </c>
    </row>
    <row r="15" spans="1:11" ht="15.15" customHeight="1">
      <c r="A15" s="40"/>
      <c r="B15" s="41" t="s">
        <v>39</v>
      </c>
      <c r="C15" s="42">
        <v>0</v>
      </c>
      <c r="D15" s="126" t="s">
        <v>40</v>
      </c>
      <c r="E15" s="127"/>
      <c r="F15" s="42">
        <v>0</v>
      </c>
      <c r="G15" s="128" t="s">
        <v>41</v>
      </c>
      <c r="H15" s="129"/>
      <c r="I15" s="43">
        <v>0</v>
      </c>
      <c r="K15" s="44"/>
    </row>
    <row r="16" spans="1:9" ht="15.15" customHeight="1">
      <c r="A16" s="40" t="s">
        <v>42</v>
      </c>
      <c r="B16" s="41" t="s">
        <v>36</v>
      </c>
      <c r="C16" s="42">
        <v>0</v>
      </c>
      <c r="D16" s="126" t="s">
        <v>43</v>
      </c>
      <c r="E16" s="127"/>
      <c r="F16" s="42">
        <v>0</v>
      </c>
      <c r="G16" s="128" t="s">
        <v>44</v>
      </c>
      <c r="H16" s="129"/>
      <c r="I16" s="43">
        <v>0</v>
      </c>
    </row>
    <row r="17" spans="1:9" ht="15.15" customHeight="1">
      <c r="A17" s="40"/>
      <c r="B17" s="41" t="s">
        <v>39</v>
      </c>
      <c r="C17" s="42">
        <v>0</v>
      </c>
      <c r="D17" s="126"/>
      <c r="E17" s="127"/>
      <c r="F17" s="45"/>
      <c r="G17" s="128" t="s">
        <v>45</v>
      </c>
      <c r="H17" s="129"/>
      <c r="I17" s="43">
        <v>0</v>
      </c>
    </row>
    <row r="18" spans="1:9" ht="15.15" customHeight="1">
      <c r="A18" s="40" t="s">
        <v>46</v>
      </c>
      <c r="B18" s="41" t="s">
        <v>36</v>
      </c>
      <c r="C18" s="42">
        <v>0</v>
      </c>
      <c r="D18" s="126"/>
      <c r="E18" s="127"/>
      <c r="F18" s="45"/>
      <c r="G18" s="128" t="s">
        <v>47</v>
      </c>
      <c r="H18" s="129"/>
      <c r="I18" s="43">
        <v>0</v>
      </c>
    </row>
    <row r="19" spans="1:9" ht="15.15" customHeight="1">
      <c r="A19" s="40"/>
      <c r="B19" s="41" t="s">
        <v>39</v>
      </c>
      <c r="C19" s="42">
        <v>0</v>
      </c>
      <c r="D19" s="126"/>
      <c r="E19" s="127"/>
      <c r="F19" s="45"/>
      <c r="G19" s="128" t="s">
        <v>48</v>
      </c>
      <c r="H19" s="129"/>
      <c r="I19" s="43">
        <v>0</v>
      </c>
    </row>
    <row r="20" spans="1:9" ht="15.15" customHeight="1">
      <c r="A20" s="124" t="s">
        <v>49</v>
      </c>
      <c r="B20" s="125"/>
      <c r="C20" s="42">
        <v>0</v>
      </c>
      <c r="D20" s="126"/>
      <c r="E20" s="127"/>
      <c r="F20" s="45"/>
      <c r="G20" s="128"/>
      <c r="H20" s="129"/>
      <c r="I20" s="46"/>
    </row>
    <row r="21" spans="1:9" ht="15.15" customHeight="1">
      <c r="A21" s="124" t="s">
        <v>50</v>
      </c>
      <c r="B21" s="125"/>
      <c r="C21" s="42">
        <v>0</v>
      </c>
      <c r="D21" s="126"/>
      <c r="E21" s="127"/>
      <c r="F21" s="45"/>
      <c r="G21" s="128"/>
      <c r="H21" s="129"/>
      <c r="I21" s="46"/>
    </row>
    <row r="22" spans="1:9" ht="16.65" customHeight="1">
      <c r="A22" s="124" t="s">
        <v>51</v>
      </c>
      <c r="B22" s="125"/>
      <c r="C22" s="42">
        <f>SUM(C14:C21)</f>
        <v>0</v>
      </c>
      <c r="D22" s="130" t="s">
        <v>52</v>
      </c>
      <c r="E22" s="131"/>
      <c r="F22" s="42">
        <f>SUM(F14:F21)</f>
        <v>0</v>
      </c>
      <c r="G22" s="132" t="s">
        <v>53</v>
      </c>
      <c r="H22" s="125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15" customHeight="1">
      <c r="A24" s="114" t="s">
        <v>54</v>
      </c>
      <c r="B24" s="115"/>
      <c r="C24" s="50">
        <v>0</v>
      </c>
      <c r="I24" s="51"/>
    </row>
    <row r="25" spans="1:9" ht="15.15" customHeight="1">
      <c r="A25" s="114" t="s">
        <v>55</v>
      </c>
      <c r="B25" s="115"/>
      <c r="C25" s="50">
        <v>0</v>
      </c>
      <c r="D25" s="116" t="s">
        <v>56</v>
      </c>
      <c r="E25" s="117"/>
      <c r="F25" s="50">
        <f>ROUND(C25*(14/100),2)</f>
        <v>0</v>
      </c>
      <c r="G25" s="118" t="s">
        <v>13</v>
      </c>
      <c r="H25" s="115"/>
      <c r="I25" s="52">
        <f>SUM(C24:C26)</f>
        <v>0</v>
      </c>
    </row>
    <row r="26" spans="1:9" ht="15.15" customHeight="1">
      <c r="A26" s="114" t="s">
        <v>57</v>
      </c>
      <c r="B26" s="115"/>
      <c r="C26" s="50">
        <f>C22+F22*I22</f>
        <v>0</v>
      </c>
      <c r="D26" s="116" t="s">
        <v>6</v>
      </c>
      <c r="E26" s="117"/>
      <c r="F26" s="50">
        <f>ROUND(C26*(21/100),2)</f>
        <v>0</v>
      </c>
      <c r="G26" s="118" t="s">
        <v>58</v>
      </c>
      <c r="H26" s="115"/>
      <c r="I26" s="52">
        <f>SUM(F25:F26)+I25</f>
        <v>0</v>
      </c>
    </row>
    <row r="27" spans="1:9" ht="10.5">
      <c r="A27" s="53"/>
      <c r="I27" s="51"/>
    </row>
    <row r="28" spans="1:9" ht="14.4" customHeight="1">
      <c r="A28" s="165"/>
      <c r="B28" s="166"/>
      <c r="C28" s="167"/>
      <c r="D28" s="119"/>
      <c r="E28" s="163"/>
      <c r="F28" s="164"/>
      <c r="G28" s="119" t="s">
        <v>59</v>
      </c>
      <c r="H28" s="120"/>
      <c r="I28" s="121"/>
    </row>
    <row r="29" spans="1:9" ht="14.4" customHeight="1">
      <c r="A29" s="168"/>
      <c r="B29" s="169"/>
      <c r="C29" s="170"/>
      <c r="D29" s="111"/>
      <c r="E29" s="112"/>
      <c r="F29" s="113"/>
      <c r="G29" s="111"/>
      <c r="H29" s="109"/>
      <c r="I29" s="110"/>
    </row>
    <row r="30" spans="1:9" ht="14.4" customHeight="1">
      <c r="A30" s="168"/>
      <c r="B30" s="169"/>
      <c r="C30" s="170"/>
      <c r="D30" s="111"/>
      <c r="E30" s="112"/>
      <c r="F30" s="113"/>
      <c r="G30" s="108"/>
      <c r="H30" s="109"/>
      <c r="I30" s="110"/>
    </row>
    <row r="31" spans="1:9" ht="14.4" customHeight="1">
      <c r="A31" s="168"/>
      <c r="B31" s="169"/>
      <c r="C31" s="170"/>
      <c r="D31" s="111"/>
      <c r="E31" s="112"/>
      <c r="F31" s="113"/>
      <c r="G31" s="111"/>
      <c r="H31" s="109"/>
      <c r="I31" s="110"/>
    </row>
    <row r="32" spans="1:9" ht="26.25" customHeight="1" thickBot="1">
      <c r="A32" s="171"/>
      <c r="B32" s="172"/>
      <c r="C32" s="173"/>
      <c r="D32" s="105"/>
      <c r="E32" s="122"/>
      <c r="F32" s="123"/>
      <c r="G32" s="105"/>
      <c r="H32" s="106"/>
      <c r="I32" s="107"/>
    </row>
    <row r="34" spans="2:5" ht="10.5">
      <c r="B34" s="94"/>
      <c r="C34" s="94"/>
      <c r="D34" s="94"/>
      <c r="E34" s="94"/>
    </row>
    <row r="35" spans="1:5" ht="10.5">
      <c r="A35" s="95"/>
      <c r="B35" s="94"/>
      <c r="C35" s="94"/>
      <c r="D35" s="94"/>
      <c r="E35" s="94"/>
    </row>
    <row r="36" spans="1:5" ht="10.5">
      <c r="A36" s="96"/>
      <c r="B36" s="95"/>
      <c r="C36" s="95"/>
      <c r="D36" s="95"/>
      <c r="E36" s="95"/>
    </row>
    <row r="37" spans="1:5" ht="10.5">
      <c r="A37" s="96"/>
      <c r="B37" s="95"/>
      <c r="C37" s="95"/>
      <c r="D37" s="95"/>
      <c r="E37" s="95"/>
    </row>
    <row r="38" spans="1:5" ht="10.5">
      <c r="A38" s="96"/>
      <c r="B38" s="95"/>
      <c r="C38" s="95"/>
      <c r="D38" s="95"/>
      <c r="E38" s="95"/>
    </row>
    <row r="39" spans="1:5" ht="10.5">
      <c r="A39" s="96"/>
      <c r="B39" s="95"/>
      <c r="C39" s="95"/>
      <c r="D39" s="95"/>
      <c r="E39" s="95"/>
    </row>
    <row r="40" spans="1:5" ht="10.5">
      <c r="A40" s="96"/>
      <c r="B40" s="95"/>
      <c r="C40" s="95"/>
      <c r="D40" s="95"/>
      <c r="E40" s="95"/>
    </row>
    <row r="41" spans="2:5" ht="10.5">
      <c r="B41" s="94"/>
      <c r="C41" s="94"/>
      <c r="D41" s="94"/>
      <c r="E41" s="94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4"/>
  <sheetViews>
    <sheetView showGridLines="0" tabSelected="1" zoomScale="120" zoomScaleNormal="120" workbookViewId="0" topLeftCell="A1">
      <selection activeCell="O15" sqref="O1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5" t="s">
        <v>5</v>
      </c>
      <c r="B1" s="195"/>
      <c r="C1" s="195"/>
      <c r="D1" s="195"/>
      <c r="E1" s="195"/>
      <c r="F1" s="195"/>
      <c r="G1" s="1"/>
    </row>
    <row r="2" spans="1:7" ht="12.75" customHeight="1">
      <c r="A2" s="18" t="s">
        <v>92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93</v>
      </c>
      <c r="B3" s="6"/>
      <c r="C3" s="6"/>
      <c r="D3" s="6"/>
      <c r="E3" s="13"/>
      <c r="F3" s="6"/>
      <c r="G3" s="60"/>
    </row>
    <row r="4" spans="1:7" ht="13.2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90</v>
      </c>
      <c r="E7" s="13"/>
      <c r="F7" s="57" t="s">
        <v>5</v>
      </c>
      <c r="G7" s="62" t="s">
        <v>60</v>
      </c>
    </row>
    <row r="8" spans="1:7" ht="12.75" customHeight="1">
      <c r="A8" s="13" t="s">
        <v>89</v>
      </c>
      <c r="B8" s="14"/>
      <c r="C8" s="17"/>
      <c r="D8" s="13" t="s">
        <v>94</v>
      </c>
      <c r="E8" s="97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93" t="s">
        <v>73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7">
        <v>1</v>
      </c>
      <c r="E12" s="98"/>
      <c r="F12" s="78">
        <f aca="true" t="shared" si="0" ref="F12:F25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79">
        <v>2</v>
      </c>
      <c r="E13" s="99"/>
      <c r="F13" s="80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79">
        <v>30</v>
      </c>
      <c r="E14" s="99"/>
      <c r="F14" s="80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79">
        <v>52680</v>
      </c>
      <c r="E15" s="99"/>
      <c r="F15" s="80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80</v>
      </c>
      <c r="C16" s="29" t="s">
        <v>63</v>
      </c>
      <c r="D16" s="79">
        <v>1053.6</v>
      </c>
      <c r="E16" s="99"/>
      <c r="F16" s="80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79">
        <v>52680</v>
      </c>
      <c r="E17" s="99"/>
      <c r="F17" s="80">
        <f t="shared" si="0"/>
        <v>0</v>
      </c>
      <c r="G17" s="70"/>
      <c r="H17" s="73"/>
      <c r="I17" s="72"/>
      <c r="J17" s="56"/>
    </row>
    <row r="18" spans="1:10" s="54" customFormat="1" ht="15">
      <c r="A18" s="81" t="s">
        <v>64</v>
      </c>
      <c r="B18" s="82" t="s">
        <v>81</v>
      </c>
      <c r="C18" s="29" t="s">
        <v>2</v>
      </c>
      <c r="D18" s="83">
        <v>26340</v>
      </c>
      <c r="E18" s="100"/>
      <c r="F18" s="84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82</v>
      </c>
      <c r="C19" s="29" t="s">
        <v>4</v>
      </c>
      <c r="D19" s="79">
        <v>5298</v>
      </c>
      <c r="E19" s="99"/>
      <c r="F19" s="80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83</v>
      </c>
      <c r="C20" s="29" t="s">
        <v>4</v>
      </c>
      <c r="D20" s="79">
        <v>5298</v>
      </c>
      <c r="E20" s="99"/>
      <c r="F20" s="80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84</v>
      </c>
      <c r="C21" s="29" t="s">
        <v>2</v>
      </c>
      <c r="D21" s="79">
        <v>5268</v>
      </c>
      <c r="E21" s="101"/>
      <c r="F21" s="80">
        <f t="shared" si="0"/>
        <v>0</v>
      </c>
      <c r="G21" s="70">
        <v>0.126</v>
      </c>
      <c r="H21" s="71">
        <f>D21*G21</f>
        <v>663.768</v>
      </c>
      <c r="I21" s="72"/>
      <c r="J21" s="56"/>
    </row>
    <row r="22" spans="1:10" s="20" customFormat="1" ht="15">
      <c r="A22" s="27">
        <v>56962</v>
      </c>
      <c r="B22" s="28" t="s">
        <v>85</v>
      </c>
      <c r="C22" s="29" t="s">
        <v>2</v>
      </c>
      <c r="D22" s="79">
        <v>5268</v>
      </c>
      <c r="E22" s="101"/>
      <c r="F22" s="80">
        <f t="shared" si="0"/>
        <v>0</v>
      </c>
      <c r="G22" s="70"/>
      <c r="H22" s="73"/>
      <c r="I22" s="72"/>
      <c r="J22" s="56"/>
    </row>
    <row r="23" spans="1:12" s="20" customFormat="1" ht="15">
      <c r="A23" s="27">
        <v>12932</v>
      </c>
      <c r="B23" s="28" t="s">
        <v>86</v>
      </c>
      <c r="C23" s="29" t="s">
        <v>4</v>
      </c>
      <c r="D23" s="79">
        <v>3450</v>
      </c>
      <c r="E23" s="101"/>
      <c r="F23" s="80">
        <f t="shared" si="0"/>
        <v>0</v>
      </c>
      <c r="G23" s="70">
        <v>0.63</v>
      </c>
      <c r="H23" s="74">
        <f>D23*G23</f>
        <v>2173.5</v>
      </c>
      <c r="I23" s="72"/>
      <c r="J23" s="56"/>
      <c r="L23" s="104"/>
    </row>
    <row r="24" spans="1:10" s="20" customFormat="1" ht="15.75" customHeight="1">
      <c r="A24" s="85" t="s">
        <v>72</v>
      </c>
      <c r="B24" s="28" t="s">
        <v>87</v>
      </c>
      <c r="C24" s="29" t="s">
        <v>3</v>
      </c>
      <c r="D24" s="79">
        <v>3152.52</v>
      </c>
      <c r="E24" s="101"/>
      <c r="F24" s="80">
        <f t="shared" si="0"/>
        <v>0</v>
      </c>
      <c r="G24" s="70"/>
      <c r="H24" s="73"/>
      <c r="I24" s="72"/>
      <c r="J24" s="56"/>
    </row>
    <row r="25" spans="1:10" s="20" customFormat="1" ht="15.6" thickBot="1">
      <c r="A25" s="86">
        <v>915111</v>
      </c>
      <c r="B25" s="34" t="s">
        <v>88</v>
      </c>
      <c r="C25" s="87" t="s">
        <v>2</v>
      </c>
      <c r="D25" s="88">
        <v>1317</v>
      </c>
      <c r="E25" s="103"/>
      <c r="F25" s="89">
        <f t="shared" si="0"/>
        <v>0</v>
      </c>
      <c r="G25" s="67"/>
      <c r="H25" s="68"/>
      <c r="I25" s="69"/>
      <c r="J25" s="55"/>
    </row>
    <row r="26" spans="1:9" s="20" customFormat="1" ht="15">
      <c r="A26" s="90"/>
      <c r="B26" s="91" t="s">
        <v>13</v>
      </c>
      <c r="C26" s="91"/>
      <c r="D26" s="91"/>
      <c r="E26" s="92" t="s">
        <v>5</v>
      </c>
      <c r="F26" s="102">
        <f>SUM(F12:F25)</f>
        <v>0</v>
      </c>
      <c r="G26" s="75"/>
      <c r="H26" s="75"/>
      <c r="I26" s="76"/>
    </row>
    <row r="27" spans="1:9" s="20" customFormat="1" ht="15">
      <c r="A27" s="30"/>
      <c r="B27" s="28" t="s">
        <v>6</v>
      </c>
      <c r="C27" s="28"/>
      <c r="D27" s="28"/>
      <c r="E27" s="31" t="s">
        <v>5</v>
      </c>
      <c r="F27" s="32">
        <f>F26*0.21</f>
        <v>0</v>
      </c>
      <c r="G27" s="75"/>
      <c r="H27" s="75"/>
      <c r="I27" s="76"/>
    </row>
    <row r="28" spans="1:9" s="20" customFormat="1" ht="15.6" thickBot="1">
      <c r="A28" s="33"/>
      <c r="B28" s="34" t="s">
        <v>14</v>
      </c>
      <c r="C28" s="34"/>
      <c r="D28" s="34"/>
      <c r="E28" s="35" t="s">
        <v>5</v>
      </c>
      <c r="F28" s="36">
        <f>F27+F26</f>
        <v>0</v>
      </c>
      <c r="G28" s="75"/>
      <c r="H28" s="75"/>
      <c r="I28" s="76"/>
    </row>
    <row r="29" spans="7:10" ht="24" customHeight="1">
      <c r="G29" s="75"/>
      <c r="H29" s="75"/>
      <c r="I29" s="76"/>
      <c r="J29" s="20"/>
    </row>
    <row r="30" spans="7:10" ht="12" customHeight="1">
      <c r="G30" s="75"/>
      <c r="H30" s="75"/>
      <c r="I30" s="76"/>
      <c r="J30" s="20"/>
    </row>
    <row r="31" spans="7:10" ht="12" customHeight="1">
      <c r="G31" s="75"/>
      <c r="H31" s="75"/>
      <c r="I31" s="76"/>
      <c r="J31" s="20"/>
    </row>
    <row r="32" spans="7:10" ht="12" customHeight="1">
      <c r="G32" s="75"/>
      <c r="H32" s="75"/>
      <c r="I32" s="20"/>
      <c r="J32" s="20"/>
    </row>
    <row r="33" spans="7:10" ht="12" customHeight="1">
      <c r="G33" s="75"/>
      <c r="H33" s="75"/>
      <c r="I33" s="20"/>
      <c r="J33" s="20"/>
    </row>
    <row r="34" spans="7:10" ht="12" customHeight="1">
      <c r="G34" s="75"/>
      <c r="H34" s="75"/>
      <c r="I34" s="20"/>
      <c r="J34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2024-02-13T12:38:46Z</dcterms:modified>
  <cp:category/>
  <cp:version/>
  <cp:contentType/>
  <cp:contentStatus/>
</cp:coreProperties>
</file>