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28680" yWindow="65416" windowWidth="29040" windowHeight="17520" activeTab="1"/>
  </bookViews>
  <sheets>
    <sheet name="Krycí list rozpočtu" sheetId="3" r:id="rId1"/>
    <sheet name="rozpočet" sheetId="1" r:id="rId2"/>
  </sheets>
  <definedNames>
    <definedName name="_xlnm.Print_Area" localSheetId="1">'rozpočet'!$A$4:$F$30</definedName>
  </definedNames>
  <calcPr calcId="191029"/>
  <extLst/>
</workbook>
</file>

<file path=xl/sharedStrings.xml><?xml version="1.0" encoding="utf-8"?>
<sst xmlns="http://schemas.openxmlformats.org/spreadsheetml/2006/main" count="130" uniqueCount="99">
  <si>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</si>
  <si>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</si>
  <si>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</si>
  <si>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</si>
  <si>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</si>
  <si>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</si>
  <si>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</si>
  <si>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</si>
  <si>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</si>
  <si>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</si>
  <si>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</si>
  <si>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</si>
  <si>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</si>
  <si>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</si>
  <si>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</si>
  <si>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</si>
  <si>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</si>
  <si>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</si>
  <si>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</si>
  <si>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</si>
  <si>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</si>
  <si>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</si>
  <si>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</si>
  <si>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</si>
  <si>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</si>
  <si>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</si>
  <si>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</si>
  <si>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</si>
  <si>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</si>
  <si>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</si>
  <si>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</si>
  <si>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</si>
  <si>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</si>
  <si>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</si>
  <si>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</si>
  <si>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</si>
  <si>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</si>
  <si>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</si>
  <si>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</si>
  <si>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</si>
  <si>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</si>
  <si>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</si>
  <si>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</si>
  <si>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</si>
  <si>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</si>
  <si>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</si>
  <si>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</si>
  <si>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</si>
  <si>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</si>
  <si>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</si>
  <si>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</si>
  <si>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</si>
  <si>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</si>
  <si>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</si>
  <si>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</si>
  <si>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</si>
  <si>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</si>
  <si>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</si>
  <si>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</si>
  <si>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</si>
  <si>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</si>
  <si>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</si>
  <si>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</si>
  <si>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</si>
  <si>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</si>
  <si>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</si>
  <si>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</si>
  <si>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</si>
  <si>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</si>
  <si>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</si>
  <si>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</si>
  <si>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</si>
  <si>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</si>
  <si>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</si>
  <si>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</si>
  <si>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</si>
  <si>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</si>
  <si>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</si>
  <si>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</si>
  <si>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</si>
  <si>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</si>
  <si>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 xml:space="preserve">asfalt. beton ACO 11+, 11S  50/70 tl. 50 mm,  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</si>
  <si>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</si>
  <si>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</si>
  <si>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</si>
  <si>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</si>
  <si>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 xml:space="preserve"> poplatky na likvidaci odpadů nekontaminovaných</t>
  </si>
  <si>
    <t>VDZ - barvou hladké - dodávka a pokládka</t>
  </si>
  <si>
    <t>rozpočet:  OTSKP 2023</t>
  </si>
  <si>
    <r>
      <t xml:space="preserve">Zpracoval:  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>Tomáš Pecka</t>
    </r>
  </si>
  <si>
    <t>Tomáš Pecka</t>
  </si>
  <si>
    <t>Datum:   8.1.2024</t>
  </si>
  <si>
    <t>Stavba:   III/27213 Benátky nad Jizerou - Dražice</t>
  </si>
  <si>
    <t>Objekt:    silnice III/27213                    km  0,274 - 1,807 km</t>
  </si>
  <si>
    <t>III/27213 Benátky nad Jizerou - Dražice</t>
  </si>
  <si>
    <t xml:space="preserve">staničení km 0,274 - 1,807 </t>
  </si>
  <si>
    <t>výšková úprava poklopů</t>
  </si>
  <si>
    <t>ks</t>
  </si>
  <si>
    <t>výšková úprava  krycích hrnců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</si>
</sst>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9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9"/>
      <color indexed="10"/>
      <name val="Arial CE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3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horizontal="center" vertical="center"/>
      <protection/>
    </xf>
    <xf numFmtId="4" fontId="10" fillId="0" borderId="5" xfId="0" applyNumberFormat="1" applyFont="1" applyBorder="1" applyAlignment="1" applyProtection="1">
      <alignment vertical="top"/>
      <protection/>
    </xf>
    <xf numFmtId="4" fontId="10" fillId="0" borderId="6" xfId="0" applyNumberFormat="1" applyFont="1" applyBorder="1" applyAlignment="1" applyProtection="1">
      <alignment horizontal="right"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0" fillId="0" borderId="8" xfId="0" applyNumberFormat="1" applyFont="1" applyBorder="1" applyAlignment="1" applyProtection="1">
      <alignment vertical="top"/>
      <protection/>
    </xf>
    <xf numFmtId="0" fontId="11" fillId="0" borderId="9" xfId="0" applyFont="1" applyBorder="1" applyAlignment="1" applyProtection="1">
      <alignment vertical="top"/>
      <protection/>
    </xf>
    <xf numFmtId="4" fontId="10" fillId="0" borderId="9" xfId="0" applyNumberFormat="1" applyFont="1" applyBorder="1" applyAlignment="1" applyProtection="1">
      <alignment horizontal="right" vertical="top"/>
      <protection/>
    </xf>
    <xf numFmtId="4" fontId="11" fillId="0" borderId="10" xfId="0" applyNumberFormat="1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7" fillId="3" borderId="4" xfId="0" applyNumberFormat="1" applyFont="1" applyFill="1" applyBorder="1" applyAlignment="1" applyProtection="1">
      <alignment horizontal="center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4" fontId="10" fillId="0" borderId="6" xfId="0" applyNumberFormat="1" applyFont="1" applyBorder="1" applyAlignment="1" applyProtection="1">
      <alignment horizontal="right" vertical="center"/>
      <protection/>
    </xf>
    <xf numFmtId="4" fontId="10" fillId="0" borderId="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6" xfId="0" applyNumberFormat="1" applyFont="1" applyBorder="1" applyAlignment="1" applyProtection="1">
      <alignment horizontal="right" vertical="center"/>
      <protection/>
    </xf>
    <xf numFmtId="49" fontId="10" fillId="0" borderId="7" xfId="0" applyNumberFormat="1" applyFont="1" applyBorder="1" applyAlignment="1" applyProtection="1">
      <alignment horizontal="right" vertical="center"/>
      <protection/>
    </xf>
    <xf numFmtId="0" fontId="14" fillId="0" borderId="11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vertical="center"/>
      <protection/>
    </xf>
    <xf numFmtId="4" fontId="19" fillId="3" borderId="6" xfId="0" applyNumberFormat="1" applyFont="1" applyFill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vertical="center"/>
      <protection/>
    </xf>
    <xf numFmtId="4" fontId="19" fillId="3" borderId="7" xfId="0" applyNumberFormat="1" applyFont="1" applyFill="1" applyBorder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6" xfId="0" applyBorder="1" applyAlignment="1" applyProtection="1">
      <alignment vertical="top"/>
      <protection/>
    </xf>
    <xf numFmtId="0" fontId="20" fillId="0" borderId="6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6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6" xfId="0" applyBorder="1" applyAlignment="1" applyProtection="1">
      <alignment horizontal="center" vertical="top"/>
      <protection/>
    </xf>
    <xf numFmtId="3" fontId="0" fillId="0" borderId="6" xfId="0" applyNumberFormat="1" applyBorder="1" applyAlignment="1" applyProtection="1">
      <alignment vertical="top"/>
      <protection/>
    </xf>
    <xf numFmtId="0" fontId="20" fillId="0" borderId="16" xfId="0" applyFont="1" applyBorder="1" applyAlignment="1" applyProtection="1">
      <alignment horizontal="center" vertical="top"/>
      <protection/>
    </xf>
    <xf numFmtId="2" fontId="20" fillId="0" borderId="6" xfId="0" applyNumberFormat="1" applyFont="1" applyBorder="1" applyAlignment="1" applyProtection="1">
      <alignment horizontal="center" vertical="top"/>
      <protection/>
    </xf>
    <xf numFmtId="3" fontId="20" fillId="0" borderId="6" xfId="0" applyNumberFormat="1" applyFont="1" applyBorder="1" applyAlignment="1" applyProtection="1">
      <alignment vertical="top"/>
      <protection/>
    </xf>
    <xf numFmtId="0" fontId="20" fillId="0" borderId="6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2" fontId="10" fillId="0" borderId="4" xfId="0" applyNumberFormat="1" applyFont="1" applyBorder="1" applyAlignment="1" applyProtection="1">
      <alignment vertical="top"/>
      <protection/>
    </xf>
    <xf numFmtId="4" fontId="10" fillId="0" borderId="17" xfId="0" applyNumberFormat="1" applyFont="1" applyBorder="1" applyAlignment="1" applyProtection="1">
      <alignment vertical="top"/>
      <protection/>
    </xf>
    <xf numFmtId="2" fontId="10" fillId="0" borderId="6" xfId="0" applyNumberFormat="1" applyFont="1" applyBorder="1" applyAlignment="1" applyProtection="1">
      <alignment vertical="top"/>
      <protection/>
    </xf>
    <xf numFmtId="4" fontId="10" fillId="0" borderId="7" xfId="0" applyNumberFormat="1" applyFont="1" applyBorder="1" applyAlignment="1" applyProtection="1">
      <alignment vertical="top"/>
      <protection/>
    </xf>
    <xf numFmtId="1" fontId="11" fillId="0" borderId="5" xfId="0" applyNumberFormat="1" applyFont="1" applyBorder="1" applyAlignment="1" applyProtection="1">
      <alignment horizontal="center" vertical="center" wrapText="1"/>
      <protection/>
    </xf>
    <xf numFmtId="0" fontId="11" fillId="0" borderId="6" xfId="0" applyFont="1" applyBorder="1" applyAlignment="1" applyProtection="1">
      <alignment vertical="center"/>
      <protection/>
    </xf>
    <xf numFmtId="4" fontId="10" fillId="0" borderId="7" xfId="0" applyNumberFormat="1" applyFont="1" applyBorder="1" applyAlignment="1" applyProtection="1">
      <alignment vertical="center"/>
      <protection/>
    </xf>
    <xf numFmtId="49" fontId="11" fillId="0" borderId="5" xfId="0" applyNumberFormat="1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vertical="top"/>
      <protection/>
    </xf>
    <xf numFmtId="4" fontId="10" fillId="0" borderId="10" xfId="0" applyNumberFormat="1" applyFont="1" applyBorder="1" applyAlignment="1" applyProtection="1">
      <alignment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1" fillId="0" borderId="19" xfId="0" applyFont="1" applyBorder="1" applyAlignment="1" applyProtection="1">
      <alignment vertical="top"/>
      <protection/>
    </xf>
    <xf numFmtId="4" fontId="10" fillId="0" borderId="19" xfId="0" applyNumberFormat="1" applyFont="1" applyBorder="1" applyAlignment="1" applyProtection="1">
      <alignment horizontal="right" vertical="top"/>
      <protection/>
    </xf>
    <xf numFmtId="0" fontId="11" fillId="2" borderId="20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164" fontId="7" fillId="0" borderId="0" xfId="0" applyNumberFormat="1" applyFont="1" applyAlignment="1" applyProtection="1">
      <alignment horizontal="left"/>
      <protection/>
    </xf>
    <xf numFmtId="4" fontId="10" fillId="4" borderId="4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top"/>
      <protection/>
    </xf>
    <xf numFmtId="4" fontId="10" fillId="4" borderId="6" xfId="0" applyNumberFormat="1" applyFont="1" applyFill="1" applyBorder="1" applyAlignment="1" applyProtection="1">
      <alignment vertical="center"/>
      <protection/>
    </xf>
    <xf numFmtId="39" fontId="10" fillId="4" borderId="6" xfId="0" applyNumberFormat="1" applyFont="1" applyFill="1" applyBorder="1" applyAlignment="1" applyProtection="1">
      <alignment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39" fontId="10" fillId="4" borderId="9" xfId="0" applyNumberFormat="1" applyFont="1" applyFill="1" applyBorder="1" applyAlignment="1" applyProtection="1">
      <alignment vertical="top"/>
      <protection/>
    </xf>
    <xf numFmtId="49" fontId="21" fillId="5" borderId="22" xfId="0" applyNumberFormat="1" applyFont="1" applyFill="1" applyBorder="1" applyAlignment="1" applyProtection="1">
      <alignment horizontal="center" vertical="center"/>
      <protection/>
    </xf>
    <xf numFmtId="49" fontId="21" fillId="5" borderId="23" xfId="0" applyNumberFormat="1" applyFont="1" applyFill="1" applyBorder="1" applyAlignment="1" applyProtection="1">
      <alignment horizontal="center" vertical="center"/>
      <protection/>
    </xf>
    <xf numFmtId="49" fontId="21" fillId="5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6" xfId="0" applyFont="1" applyBorder="1" applyAlignment="1" applyProtection="1">
      <alignment horizontal="left" vertical="center"/>
      <protection/>
    </xf>
    <xf numFmtId="49" fontId="28" fillId="0" borderId="30" xfId="0" applyNumberFormat="1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5" fillId="0" borderId="30" xfId="0" applyNumberFormat="1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49" fontId="26" fillId="0" borderId="7" xfId="0" applyNumberFormat="1" applyFont="1" applyBorder="1" applyAlignment="1" applyProtection="1">
      <alignment horizontal="left" vertical="center"/>
      <protection/>
    </xf>
    <xf numFmtId="0" fontId="26" fillId="0" borderId="7" xfId="0" applyFont="1" applyBorder="1" applyAlignment="1" applyProtection="1">
      <alignment horizontal="left" vertical="center"/>
      <protection/>
    </xf>
    <xf numFmtId="49" fontId="26" fillId="0" borderId="17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0" fontId="26" fillId="0" borderId="24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horizontal="center" vertical="center"/>
      <protection/>
    </xf>
    <xf numFmtId="0" fontId="26" fillId="0" borderId="33" xfId="0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left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49" fontId="20" fillId="0" borderId="22" xfId="0" applyNumberFormat="1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49" fontId="26" fillId="0" borderId="6" xfId="0" applyNumberFormat="1" applyFont="1" applyBorder="1" applyAlignment="1" applyProtection="1">
      <alignment horizontal="left" vertical="center"/>
      <protection/>
    </xf>
    <xf numFmtId="0" fontId="26" fillId="0" borderId="6" xfId="0" applyFont="1" applyBorder="1" applyAlignment="1" applyProtection="1">
      <alignment horizontal="left" vertical="center"/>
      <protection/>
    </xf>
    <xf numFmtId="14" fontId="14" fillId="0" borderId="7" xfId="0" applyNumberFormat="1" applyFont="1" applyBorder="1" applyAlignment="1" applyProtection="1">
      <alignment horizontal="left" vertical="center"/>
      <protection/>
    </xf>
    <xf numFmtId="14" fontId="26" fillId="0" borderId="22" xfId="0" applyNumberFormat="1" applyFont="1" applyBorder="1" applyAlignment="1" applyProtection="1">
      <alignment horizontal="center" vertical="center"/>
      <protection/>
    </xf>
    <xf numFmtId="14" fontId="26" fillId="0" borderId="24" xfId="0" applyNumberFormat="1" applyFont="1" applyBorder="1" applyAlignment="1" applyProtection="1">
      <alignment horizontal="center" vertical="center"/>
      <protection/>
    </xf>
    <xf numFmtId="14" fontId="26" fillId="0" borderId="32" xfId="0" applyNumberFormat="1" applyFont="1" applyBorder="1" applyAlignment="1" applyProtection="1">
      <alignment horizontal="center" vertical="center"/>
      <protection/>
    </xf>
    <xf numFmtId="14" fontId="26" fillId="0" borderId="33" xfId="0" applyNumberFormat="1" applyFont="1" applyBorder="1" applyAlignment="1" applyProtection="1">
      <alignment horizontal="center" vertical="center"/>
      <protection/>
    </xf>
    <xf numFmtId="0" fontId="20" fillId="0" borderId="6" xfId="0" applyFont="1" applyBorder="1" applyAlignment="1" applyProtection="1">
      <alignment horizontal="left" vertical="center"/>
      <protection/>
    </xf>
    <xf numFmtId="49" fontId="1" fillId="0" borderId="6" xfId="0" applyNumberFormat="1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49" fontId="27" fillId="0" borderId="7" xfId="0" applyNumberFormat="1" applyFont="1" applyBorder="1" applyAlignment="1" applyProtection="1">
      <alignment horizontal="left" vertical="center"/>
      <protection/>
    </xf>
    <xf numFmtId="0" fontId="27" fillId="0" borderId="7" xfId="0" applyFont="1" applyBorder="1" applyAlignment="1" applyProtection="1">
      <alignment horizontal="left" vertical="center"/>
      <protection/>
    </xf>
    <xf numFmtId="49" fontId="20" fillId="0" borderId="6" xfId="0" applyNumberFormat="1" applyFont="1" applyBorder="1" applyAlignment="1" applyProtection="1">
      <alignment horizontal="left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36" xfId="0" applyNumberFormat="1" applyFont="1" applyBorder="1" applyAlignment="1" applyProtection="1">
      <alignment horizontal="center" vertical="center"/>
      <protection/>
    </xf>
    <xf numFmtId="49" fontId="18" fillId="0" borderId="37" xfId="0" applyNumberFormat="1" applyFont="1" applyBorder="1" applyAlignment="1" applyProtection="1">
      <alignment horizontal="left" vertical="center"/>
      <protection/>
    </xf>
    <xf numFmtId="49" fontId="18" fillId="0" borderId="38" xfId="0" applyNumberFormat="1" applyFont="1" applyBorder="1" applyAlignment="1" applyProtection="1">
      <alignment horizontal="left" vertical="center"/>
      <protection/>
    </xf>
    <xf numFmtId="49" fontId="18" fillId="0" borderId="4" xfId="0" applyNumberFormat="1" applyFont="1" applyBorder="1" applyAlignment="1" applyProtection="1">
      <alignment horizontal="left"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18" fillId="0" borderId="17" xfId="0" applyFont="1" applyBorder="1" applyAlignment="1" applyProtection="1">
      <alignment horizontal="left" vertical="center"/>
      <protection/>
    </xf>
    <xf numFmtId="49" fontId="10" fillId="0" borderId="39" xfId="0" applyNumberFormat="1" applyFont="1" applyBorder="1" applyAlignment="1" applyProtection="1">
      <alignment horizontal="left" vertical="center"/>
      <protection/>
    </xf>
    <xf numFmtId="49" fontId="10" fillId="0" borderId="16" xfId="0" applyNumberFormat="1" applyFont="1" applyBorder="1" applyAlignment="1" applyProtection="1">
      <alignment horizontal="left" vertical="center"/>
      <protection/>
    </xf>
    <xf numFmtId="49" fontId="10" fillId="0" borderId="6" xfId="0" applyNumberFormat="1" applyFont="1" applyBorder="1" applyAlignment="1" applyProtection="1">
      <alignment horizontal="left" vertical="center"/>
      <protection/>
    </xf>
    <xf numFmtId="0" fontId="10" fillId="0" borderId="6" xfId="0" applyFont="1" applyBorder="1" applyAlignment="1" applyProtection="1">
      <alignment horizontal="left" vertical="center"/>
      <protection/>
    </xf>
    <xf numFmtId="49" fontId="19" fillId="0" borderId="5" xfId="0" applyNumberFormat="1" applyFont="1" applyBorder="1" applyAlignment="1" applyProtection="1">
      <alignment horizontal="left"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49" fontId="19" fillId="0" borderId="39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6" xfId="0" applyNumberFormat="1" applyFont="1" applyBorder="1" applyAlignment="1" applyProtection="1">
      <alignment horizontal="left" vertical="center"/>
      <protection/>
    </xf>
    <xf numFmtId="49" fontId="21" fillId="0" borderId="40" xfId="0" applyNumberFormat="1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/>
      <protection/>
    </xf>
    <xf numFmtId="0" fontId="21" fillId="0" borderId="41" xfId="0" applyFont="1" applyBorder="1" applyAlignment="1" applyProtection="1">
      <alignment horizontal="left" vertical="center"/>
      <protection/>
    </xf>
    <xf numFmtId="49" fontId="25" fillId="0" borderId="42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49" fontId="21" fillId="0" borderId="42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5" xfId="0" applyNumberFormat="1" applyFont="1" applyFill="1" applyBorder="1" applyAlignment="1" applyProtection="1">
      <alignment horizontal="left" vertical="center"/>
      <protection/>
    </xf>
    <xf numFmtId="0" fontId="19" fillId="3" borderId="6" xfId="0" applyFont="1" applyFill="1" applyBorder="1" applyAlignment="1" applyProtection="1">
      <alignment horizontal="left" vertical="center"/>
      <protection/>
    </xf>
    <xf numFmtId="49" fontId="19" fillId="3" borderId="39" xfId="0" applyNumberFormat="1" applyFont="1" applyFill="1" applyBorder="1" applyAlignment="1" applyProtection="1">
      <alignment horizontal="left" vertical="center"/>
      <protection/>
    </xf>
    <xf numFmtId="49" fontId="19" fillId="3" borderId="16" xfId="0" applyNumberFormat="1" applyFont="1" applyFill="1" applyBorder="1" applyAlignment="1" applyProtection="1">
      <alignment horizontal="left" vertical="center"/>
      <protection/>
    </xf>
    <xf numFmtId="49" fontId="19" fillId="3" borderId="6" xfId="0" applyNumberFormat="1" applyFont="1" applyFill="1" applyBorder="1" applyAlignment="1" applyProtection="1">
      <alignment horizontal="left" vertical="center"/>
      <protection/>
    </xf>
    <xf numFmtId="0" fontId="21" fillId="5" borderId="23" xfId="0" applyFont="1" applyFill="1" applyBorder="1" applyAlignment="1" applyProtection="1">
      <alignment horizontal="center" vertical="center"/>
      <protection/>
    </xf>
    <xf numFmtId="0" fontId="21" fillId="5" borderId="43" xfId="0" applyFont="1" applyFill="1" applyBorder="1" applyAlignment="1" applyProtection="1">
      <alignment horizontal="center" vertical="center"/>
      <protection/>
    </xf>
    <xf numFmtId="49" fontId="21" fillId="0" borderId="28" xfId="0" applyNumberFormat="1" applyFont="1" applyBorder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30</xdr:row>
      <xdr:rowOff>57150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8">
      <selection activeCell="I26" sqref="I26"/>
    </sheetView>
  </sheetViews>
  <sheetFormatPr defaultColWidth="13.33203125" defaultRowHeight="10.5"/>
  <cols>
    <col min="1" max="1" width="13.33203125" style="37" customWidth="1"/>
    <col min="2" max="2" width="11.83203125" style="37" customWidth="1"/>
    <col min="3" max="3" width="25.33203125" style="37" customWidth="1"/>
    <col min="4" max="4" width="11.83203125" style="37" customWidth="1"/>
    <col min="5" max="5" width="17.5" style="37" customWidth="1"/>
    <col min="6" max="6" width="26.33203125" style="37" customWidth="1"/>
    <col min="7" max="7" width="13.33203125" style="37" customWidth="1"/>
    <col min="8" max="8" width="13.83203125" style="37" customWidth="1"/>
    <col min="9" max="9" width="26.16015625" style="37" customWidth="1"/>
    <col min="10" max="10" width="13.33203125" style="37" customWidth="1"/>
    <col min="11" max="11" width="13.66015625" style="37" bestFit="1" customWidth="1"/>
    <col min="12" max="16384" width="13.33203125" style="37" customWidth="1"/>
  </cols>
  <sheetData>
    <row r="1" spans="1:9" ht="28.7" customHeight="1" thickBot="1">
      <c r="A1" s="114" t="s">
        <v>18</v>
      </c>
      <c r="B1" s="115"/>
      <c r="C1" s="115"/>
      <c r="D1" s="115"/>
      <c r="E1" s="115"/>
      <c r="F1" s="115"/>
      <c r="G1" s="115"/>
      <c r="H1" s="115"/>
      <c r="I1" s="115"/>
    </row>
    <row r="2" spans="1:9" ht="12.75" customHeight="1">
      <c r="A2" s="116" t="s">
        <v>19</v>
      </c>
      <c r="B2" s="117"/>
      <c r="C2" s="120" t="s">
        <v>94</v>
      </c>
      <c r="D2" s="121"/>
      <c r="E2" s="124" t="s">
        <v>20</v>
      </c>
      <c r="F2" s="125" t="s">
        <v>74</v>
      </c>
      <c r="G2" s="126"/>
      <c r="H2" s="124" t="s">
        <v>21</v>
      </c>
      <c r="I2" s="131"/>
    </row>
    <row r="3" spans="1:9" ht="10.5">
      <c r="A3" s="118"/>
      <c r="B3" s="119"/>
      <c r="C3" s="122"/>
      <c r="D3" s="123"/>
      <c r="E3" s="119"/>
      <c r="F3" s="127"/>
      <c r="G3" s="128"/>
      <c r="H3" s="119"/>
      <c r="I3" s="130"/>
    </row>
    <row r="4" spans="1:9" ht="12.75" customHeight="1">
      <c r="A4" s="132" t="s">
        <v>22</v>
      </c>
      <c r="B4" s="119"/>
      <c r="C4" s="133" t="s">
        <v>79</v>
      </c>
      <c r="D4" s="134"/>
      <c r="E4" s="137" t="s">
        <v>23</v>
      </c>
      <c r="F4" s="137"/>
      <c r="G4" s="119"/>
      <c r="H4" s="137" t="s">
        <v>21</v>
      </c>
      <c r="I4" s="138"/>
    </row>
    <row r="5" spans="1:9" ht="12.75" customHeight="1">
      <c r="A5" s="118"/>
      <c r="B5" s="119"/>
      <c r="C5" s="135"/>
      <c r="D5" s="136"/>
      <c r="E5" s="119"/>
      <c r="F5" s="119"/>
      <c r="G5" s="119"/>
      <c r="H5" s="119"/>
      <c r="I5" s="139"/>
    </row>
    <row r="6" spans="1:9" ht="13.15" customHeight="1">
      <c r="A6" s="132" t="s">
        <v>24</v>
      </c>
      <c r="B6" s="119"/>
      <c r="C6" s="140" t="s">
        <v>95</v>
      </c>
      <c r="D6" s="141"/>
      <c r="E6" s="137" t="s">
        <v>25</v>
      </c>
      <c r="F6" s="144"/>
      <c r="G6" s="145"/>
      <c r="H6" s="137" t="s">
        <v>21</v>
      </c>
      <c r="I6" s="129"/>
    </row>
    <row r="7" spans="1:9" ht="10.5">
      <c r="A7" s="118"/>
      <c r="B7" s="119"/>
      <c r="C7" s="142"/>
      <c r="D7" s="143"/>
      <c r="E7" s="119"/>
      <c r="F7" s="145"/>
      <c r="G7" s="145"/>
      <c r="H7" s="119"/>
      <c r="I7" s="130"/>
    </row>
    <row r="8" spans="1:9" ht="10.5">
      <c r="A8" s="132" t="s">
        <v>75</v>
      </c>
      <c r="B8" s="119"/>
      <c r="C8" s="147"/>
      <c r="D8" s="148"/>
      <c r="E8" s="137" t="s">
        <v>76</v>
      </c>
      <c r="F8" s="151" t="s">
        <v>90</v>
      </c>
      <c r="G8" s="145"/>
      <c r="H8" s="152" t="s">
        <v>77</v>
      </c>
      <c r="I8" s="154"/>
    </row>
    <row r="9" spans="1:9" ht="10.5">
      <c r="A9" s="118"/>
      <c r="B9" s="119"/>
      <c r="C9" s="149"/>
      <c r="D9" s="150"/>
      <c r="E9" s="119"/>
      <c r="F9" s="145"/>
      <c r="G9" s="145"/>
      <c r="H9" s="153"/>
      <c r="I9" s="155"/>
    </row>
    <row r="10" spans="1:9" ht="10.5">
      <c r="A10" s="132" t="s">
        <v>78</v>
      </c>
      <c r="B10" s="119"/>
      <c r="C10" s="144"/>
      <c r="D10" s="145"/>
      <c r="E10" s="137" t="s">
        <v>26</v>
      </c>
      <c r="F10" s="156" t="s">
        <v>90</v>
      </c>
      <c r="G10" s="145"/>
      <c r="H10" s="137" t="s">
        <v>27</v>
      </c>
      <c r="I10" s="146"/>
    </row>
    <row r="11" spans="1:9" ht="10.5">
      <c r="A11" s="118"/>
      <c r="B11" s="119"/>
      <c r="C11" s="145"/>
      <c r="D11" s="145"/>
      <c r="E11" s="119"/>
      <c r="F11" s="145"/>
      <c r="G11" s="145"/>
      <c r="H11" s="119"/>
      <c r="I11" s="139"/>
    </row>
    <row r="12" spans="1:9" ht="23.45" customHeight="1" thickBot="1">
      <c r="A12" s="157" t="s">
        <v>28</v>
      </c>
      <c r="B12" s="158"/>
      <c r="C12" s="158"/>
      <c r="D12" s="158"/>
      <c r="E12" s="158"/>
      <c r="F12" s="158"/>
      <c r="G12" s="158"/>
      <c r="H12" s="158"/>
      <c r="I12" s="159"/>
    </row>
    <row r="13" spans="1:9" ht="26.45" customHeight="1">
      <c r="A13" s="38" t="s">
        <v>29</v>
      </c>
      <c r="B13" s="160" t="s">
        <v>30</v>
      </c>
      <c r="C13" s="161"/>
      <c r="D13" s="39" t="s">
        <v>31</v>
      </c>
      <c r="E13" s="162" t="s">
        <v>32</v>
      </c>
      <c r="F13" s="163"/>
      <c r="G13" s="39" t="s">
        <v>33</v>
      </c>
      <c r="H13" s="162" t="s">
        <v>34</v>
      </c>
      <c r="I13" s="164"/>
    </row>
    <row r="14" spans="1:9" ht="15.2" customHeight="1">
      <c r="A14" s="40" t="s">
        <v>35</v>
      </c>
      <c r="B14" s="41" t="s">
        <v>36</v>
      </c>
      <c r="C14" s="42">
        <f>SUM(rozpočet!F27)</f>
        <v>0</v>
      </c>
      <c r="D14" s="165" t="s">
        <v>37</v>
      </c>
      <c r="E14" s="166"/>
      <c r="F14" s="42">
        <v>0</v>
      </c>
      <c r="G14" s="167" t="s">
        <v>38</v>
      </c>
      <c r="H14" s="168"/>
      <c r="I14" s="43">
        <v>0</v>
      </c>
    </row>
    <row r="15" spans="1:11" ht="15.2" customHeight="1">
      <c r="A15" s="40"/>
      <c r="B15" s="41" t="s">
        <v>39</v>
      </c>
      <c r="C15" s="42">
        <v>0</v>
      </c>
      <c r="D15" s="165" t="s">
        <v>40</v>
      </c>
      <c r="E15" s="166"/>
      <c r="F15" s="42">
        <v>0</v>
      </c>
      <c r="G15" s="167" t="s">
        <v>41</v>
      </c>
      <c r="H15" s="168"/>
      <c r="I15" s="43">
        <v>0</v>
      </c>
      <c r="K15" s="44"/>
    </row>
    <row r="16" spans="1:9" ht="15.2" customHeight="1">
      <c r="A16" s="40" t="s">
        <v>42</v>
      </c>
      <c r="B16" s="41" t="s">
        <v>36</v>
      </c>
      <c r="C16" s="42">
        <v>0</v>
      </c>
      <c r="D16" s="165" t="s">
        <v>43</v>
      </c>
      <c r="E16" s="166"/>
      <c r="F16" s="42">
        <v>0</v>
      </c>
      <c r="G16" s="167" t="s">
        <v>44</v>
      </c>
      <c r="H16" s="168"/>
      <c r="I16" s="43">
        <v>0</v>
      </c>
    </row>
    <row r="17" spans="1:9" ht="15.2" customHeight="1">
      <c r="A17" s="40"/>
      <c r="B17" s="41" t="s">
        <v>39</v>
      </c>
      <c r="C17" s="42">
        <v>0</v>
      </c>
      <c r="D17" s="165"/>
      <c r="E17" s="166"/>
      <c r="F17" s="45"/>
      <c r="G17" s="167" t="s">
        <v>45</v>
      </c>
      <c r="H17" s="168"/>
      <c r="I17" s="43">
        <v>0</v>
      </c>
    </row>
    <row r="18" spans="1:9" ht="15.2" customHeight="1">
      <c r="A18" s="40" t="s">
        <v>46</v>
      </c>
      <c r="B18" s="41" t="s">
        <v>36</v>
      </c>
      <c r="C18" s="42">
        <v>0</v>
      </c>
      <c r="D18" s="165"/>
      <c r="E18" s="166"/>
      <c r="F18" s="45"/>
      <c r="G18" s="167" t="s">
        <v>47</v>
      </c>
      <c r="H18" s="168"/>
      <c r="I18" s="43">
        <v>0</v>
      </c>
    </row>
    <row r="19" spans="1:9" ht="15.2" customHeight="1">
      <c r="A19" s="40"/>
      <c r="B19" s="41" t="s">
        <v>39</v>
      </c>
      <c r="C19" s="42">
        <v>0</v>
      </c>
      <c r="D19" s="165"/>
      <c r="E19" s="166"/>
      <c r="F19" s="45"/>
      <c r="G19" s="167" t="s">
        <v>48</v>
      </c>
      <c r="H19" s="168"/>
      <c r="I19" s="43">
        <v>0</v>
      </c>
    </row>
    <row r="20" spans="1:9" ht="15.2" customHeight="1">
      <c r="A20" s="169" t="s">
        <v>49</v>
      </c>
      <c r="B20" s="170"/>
      <c r="C20" s="42">
        <v>0</v>
      </c>
      <c r="D20" s="165"/>
      <c r="E20" s="166"/>
      <c r="F20" s="45"/>
      <c r="G20" s="167"/>
      <c r="H20" s="168"/>
      <c r="I20" s="46"/>
    </row>
    <row r="21" spans="1:9" ht="15.2" customHeight="1">
      <c r="A21" s="169" t="s">
        <v>50</v>
      </c>
      <c r="B21" s="170"/>
      <c r="C21" s="42">
        <v>0</v>
      </c>
      <c r="D21" s="165"/>
      <c r="E21" s="166"/>
      <c r="F21" s="45"/>
      <c r="G21" s="167"/>
      <c r="H21" s="168"/>
      <c r="I21" s="46"/>
    </row>
    <row r="22" spans="1:9" ht="16.7" customHeight="1">
      <c r="A22" s="169" t="s">
        <v>51</v>
      </c>
      <c r="B22" s="170"/>
      <c r="C22" s="42">
        <f>SUM(C14:C21)</f>
        <v>0</v>
      </c>
      <c r="D22" s="171" t="s">
        <v>52</v>
      </c>
      <c r="E22" s="172"/>
      <c r="F22" s="42">
        <f>SUM(F14:F21)</f>
        <v>0</v>
      </c>
      <c r="G22" s="173" t="s">
        <v>53</v>
      </c>
      <c r="H22" s="170"/>
      <c r="I22" s="43">
        <f>SUM(I14:I21)</f>
        <v>0</v>
      </c>
    </row>
    <row r="23" spans="1:9" ht="10.5">
      <c r="A23" s="47"/>
      <c r="B23" s="48"/>
      <c r="C23" s="48"/>
      <c r="D23" s="48"/>
      <c r="E23" s="48"/>
      <c r="F23" s="48"/>
      <c r="G23" s="48"/>
      <c r="H23" s="48"/>
      <c r="I23" s="49"/>
    </row>
    <row r="24" spans="1:9" ht="15.2" customHeight="1">
      <c r="A24" s="183" t="s">
        <v>54</v>
      </c>
      <c r="B24" s="184"/>
      <c r="C24" s="50">
        <v>0</v>
      </c>
      <c r="I24" s="51"/>
    </row>
    <row r="25" spans="1:9" ht="15.2" customHeight="1">
      <c r="A25" s="183" t="s">
        <v>55</v>
      </c>
      <c r="B25" s="184"/>
      <c r="C25" s="50">
        <v>0</v>
      </c>
      <c r="D25" s="185" t="s">
        <v>56</v>
      </c>
      <c r="E25" s="186"/>
      <c r="F25" s="50">
        <f>ROUND(C25*(14/100),2)</f>
        <v>0</v>
      </c>
      <c r="G25" s="187" t="s">
        <v>13</v>
      </c>
      <c r="H25" s="184"/>
      <c r="I25" s="52">
        <f>SUM(C24:C26)</f>
        <v>0</v>
      </c>
    </row>
    <row r="26" spans="1:9" ht="15.2" customHeight="1">
      <c r="A26" s="183" t="s">
        <v>57</v>
      </c>
      <c r="B26" s="184"/>
      <c r="C26" s="50">
        <f>C22+F22*I22</f>
        <v>0</v>
      </c>
      <c r="D26" s="185" t="s">
        <v>6</v>
      </c>
      <c r="E26" s="186"/>
      <c r="F26" s="50">
        <f>ROUND(C26*(21/100),2)</f>
        <v>0</v>
      </c>
      <c r="G26" s="187" t="s">
        <v>58</v>
      </c>
      <c r="H26" s="184"/>
      <c r="I26" s="52">
        <f>SUM(F25:F26)+I25</f>
        <v>0</v>
      </c>
    </row>
    <row r="27" spans="1:9" ht="10.5">
      <c r="A27" s="53"/>
      <c r="I27" s="51"/>
    </row>
    <row r="28" spans="1:9" ht="14.45" customHeight="1">
      <c r="A28" s="105"/>
      <c r="B28" s="106"/>
      <c r="C28" s="107"/>
      <c r="D28" s="102"/>
      <c r="E28" s="103"/>
      <c r="F28" s="104"/>
      <c r="G28" s="102" t="s">
        <v>59</v>
      </c>
      <c r="H28" s="188"/>
      <c r="I28" s="189"/>
    </row>
    <row r="29" spans="1:9" ht="14.45" customHeight="1">
      <c r="A29" s="108"/>
      <c r="B29" s="109"/>
      <c r="C29" s="110"/>
      <c r="D29" s="180"/>
      <c r="E29" s="181"/>
      <c r="F29" s="182"/>
      <c r="G29" s="180"/>
      <c r="H29" s="178"/>
      <c r="I29" s="179"/>
    </row>
    <row r="30" spans="1:9" ht="27.75" customHeight="1">
      <c r="A30" s="108"/>
      <c r="B30" s="109"/>
      <c r="C30" s="110"/>
      <c r="D30" s="180"/>
      <c r="E30" s="181"/>
      <c r="F30" s="182"/>
      <c r="G30" s="177"/>
      <c r="H30" s="178"/>
      <c r="I30" s="179"/>
    </row>
    <row r="31" spans="1:9" ht="14.45" customHeight="1">
      <c r="A31" s="108"/>
      <c r="B31" s="109"/>
      <c r="C31" s="110"/>
      <c r="D31" s="180"/>
      <c r="E31" s="181"/>
      <c r="F31" s="182"/>
      <c r="G31" s="180"/>
      <c r="H31" s="178"/>
      <c r="I31" s="179"/>
    </row>
    <row r="32" spans="1:9" ht="14.45" customHeight="1" thickBot="1">
      <c r="A32" s="111"/>
      <c r="B32" s="112"/>
      <c r="C32" s="113"/>
      <c r="D32" s="174"/>
      <c r="E32" s="190"/>
      <c r="F32" s="191"/>
      <c r="G32" s="174"/>
      <c r="H32" s="175"/>
      <c r="I32" s="176"/>
    </row>
    <row r="34" spans="2:5" ht="10.5">
      <c r="B34" s="92"/>
      <c r="C34" s="92"/>
      <c r="D34" s="92"/>
      <c r="E34" s="92"/>
    </row>
    <row r="35" spans="1:5" ht="10.5">
      <c r="A35" s="93"/>
      <c r="B35" s="92"/>
      <c r="C35" s="92"/>
      <c r="D35" s="92"/>
      <c r="E35" s="92"/>
    </row>
    <row r="36" spans="1:5" ht="10.5">
      <c r="A36" s="94"/>
      <c r="B36" s="93"/>
      <c r="C36" s="93"/>
      <c r="D36" s="93"/>
      <c r="E36" s="93"/>
    </row>
    <row r="37" spans="1:5" ht="10.5">
      <c r="A37" s="94"/>
      <c r="B37" s="93"/>
      <c r="C37" s="93"/>
      <c r="D37" s="93"/>
      <c r="E37" s="93"/>
    </row>
    <row r="38" spans="1:5" ht="10.5">
      <c r="A38" s="94"/>
      <c r="B38" s="93"/>
      <c r="C38" s="93"/>
      <c r="D38" s="93"/>
      <c r="E38" s="93"/>
    </row>
    <row r="39" spans="1:5" ht="10.5">
      <c r="A39" s="94"/>
      <c r="B39" s="93"/>
      <c r="C39" s="93"/>
      <c r="D39" s="93"/>
      <c r="E39" s="93"/>
    </row>
    <row r="40" spans="1:5" ht="10.5">
      <c r="A40" s="94"/>
      <c r="B40" s="93"/>
      <c r="C40" s="93"/>
      <c r="D40" s="93"/>
      <c r="E40" s="93"/>
    </row>
    <row r="41" spans="2:5" ht="10.5">
      <c r="B41" s="92"/>
      <c r="C41" s="92"/>
      <c r="D41" s="92"/>
      <c r="E41" s="92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abSelected="1" zoomScale="120" zoomScaleNormal="120" workbookViewId="0" topLeftCell="A8">
      <selection activeCell="D32" sqref="D32"/>
    </sheetView>
  </sheetViews>
  <sheetFormatPr defaultColWidth="10.5" defaultRowHeight="12" customHeight="1"/>
  <cols>
    <col min="1" max="1" width="16.33203125" style="2" customWidth="1"/>
    <col min="2" max="2" width="104.8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1" style="5" customWidth="1"/>
    <col min="7" max="7" width="14.33203125" style="64" hidden="1" customWidth="1"/>
    <col min="8" max="8" width="10.5" style="59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2" t="s">
        <v>5</v>
      </c>
      <c r="B1" s="192"/>
      <c r="C1" s="192"/>
      <c r="D1" s="192"/>
      <c r="E1" s="192"/>
      <c r="F1" s="192"/>
      <c r="G1" s="1"/>
    </row>
    <row r="2" spans="1:7" ht="12.75" customHeight="1">
      <c r="A2" s="18" t="s">
        <v>92</v>
      </c>
      <c r="B2" s="6"/>
      <c r="C2" s="19" t="s">
        <v>5</v>
      </c>
      <c r="D2" s="6"/>
      <c r="E2" s="6"/>
      <c r="F2" s="6"/>
      <c r="G2" s="60"/>
    </row>
    <row r="3" spans="1:7" ht="12.75" customHeight="1">
      <c r="A3" s="18" t="s">
        <v>93</v>
      </c>
      <c r="B3" s="6"/>
      <c r="C3" s="6"/>
      <c r="D3" s="6"/>
      <c r="E3" s="13"/>
      <c r="F3" s="6"/>
      <c r="G3" s="60"/>
    </row>
    <row r="4" spans="1:7" ht="13.15" customHeight="1">
      <c r="A4" s="7"/>
      <c r="B4" s="6"/>
      <c r="C4" s="7"/>
      <c r="D4" s="6"/>
      <c r="E4" s="6"/>
      <c r="F4" s="6"/>
      <c r="G4" s="60"/>
    </row>
    <row r="5" spans="1:7" ht="1.5" customHeight="1">
      <c r="A5" s="8"/>
      <c r="B5" s="9"/>
      <c r="C5" s="10"/>
      <c r="D5" s="9"/>
      <c r="E5" s="11"/>
      <c r="F5" s="12"/>
      <c r="G5" s="61"/>
    </row>
    <row r="6" spans="1:7" ht="20.25" customHeight="1">
      <c r="A6" s="13" t="s">
        <v>15</v>
      </c>
      <c r="B6" s="13"/>
      <c r="C6" s="16"/>
      <c r="D6" s="13"/>
      <c r="E6" s="13"/>
      <c r="F6" s="13"/>
      <c r="G6" s="62"/>
    </row>
    <row r="7" spans="1:7" ht="12.75" customHeight="1">
      <c r="A7" s="13" t="s">
        <v>1</v>
      </c>
      <c r="B7" s="13"/>
      <c r="C7" s="16"/>
      <c r="D7" s="13" t="s">
        <v>89</v>
      </c>
      <c r="E7" s="13"/>
      <c r="F7" s="57" t="s">
        <v>5</v>
      </c>
      <c r="G7" s="62" t="s">
        <v>60</v>
      </c>
    </row>
    <row r="8" spans="1:7" ht="12.75" customHeight="1">
      <c r="A8" s="13" t="s">
        <v>88</v>
      </c>
      <c r="B8" s="14"/>
      <c r="C8" s="17"/>
      <c r="D8" s="13" t="s">
        <v>91</v>
      </c>
      <c r="E8" s="95" t="s">
        <v>5</v>
      </c>
      <c r="F8" s="58" t="s">
        <v>5</v>
      </c>
      <c r="G8" s="62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63"/>
    </row>
    <row r="10" ht="24" customHeight="1" thickBot="1"/>
    <row r="11" spans="1:10" s="20" customFormat="1" ht="52.5" customHeight="1" thickBot="1">
      <c r="A11" s="91" t="s">
        <v>73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65" t="s">
        <v>69</v>
      </c>
      <c r="H11" s="66" t="s">
        <v>70</v>
      </c>
      <c r="I11" s="55"/>
      <c r="J11" s="55" t="s">
        <v>62</v>
      </c>
    </row>
    <row r="12" spans="1:10" s="20" customFormat="1" ht="15">
      <c r="A12" s="24" t="s">
        <v>11</v>
      </c>
      <c r="B12" s="25" t="s">
        <v>16</v>
      </c>
      <c r="C12" s="26" t="s">
        <v>12</v>
      </c>
      <c r="D12" s="76">
        <v>1</v>
      </c>
      <c r="E12" s="96"/>
      <c r="F12" s="77">
        <f aca="true" t="shared" si="0" ref="F12:F26">E12*D12</f>
        <v>0</v>
      </c>
      <c r="G12" s="67"/>
      <c r="H12" s="68"/>
      <c r="I12" s="69"/>
      <c r="J12" s="55"/>
    </row>
    <row r="13" spans="1:10" s="20" customFormat="1" ht="15">
      <c r="A13" s="27">
        <v>113728</v>
      </c>
      <c r="B13" s="28" t="s">
        <v>68</v>
      </c>
      <c r="C13" s="29" t="s">
        <v>63</v>
      </c>
      <c r="D13" s="78">
        <v>405.06</v>
      </c>
      <c r="E13" s="97"/>
      <c r="F13" s="79">
        <f t="shared" si="0"/>
        <v>0</v>
      </c>
      <c r="G13" s="70" t="s">
        <v>5</v>
      </c>
      <c r="H13" s="71" t="s">
        <v>5</v>
      </c>
      <c r="I13" s="72"/>
      <c r="J13" s="56"/>
    </row>
    <row r="14" spans="1:10" s="20" customFormat="1" ht="15">
      <c r="A14" s="27">
        <v>919111</v>
      </c>
      <c r="B14" s="28" t="s">
        <v>67</v>
      </c>
      <c r="C14" s="29" t="s">
        <v>17</v>
      </c>
      <c r="D14" s="78">
        <v>120</v>
      </c>
      <c r="E14" s="97"/>
      <c r="F14" s="79">
        <f t="shared" si="0"/>
        <v>0</v>
      </c>
      <c r="G14" s="70"/>
      <c r="H14" s="73"/>
      <c r="I14" s="72"/>
      <c r="J14" s="56" t="s">
        <v>5</v>
      </c>
    </row>
    <row r="15" spans="1:10" s="20" customFormat="1" ht="15">
      <c r="A15" s="27">
        <v>93818</v>
      </c>
      <c r="B15" s="28" t="s">
        <v>66</v>
      </c>
      <c r="C15" s="29" t="s">
        <v>2</v>
      </c>
      <c r="D15" s="78">
        <v>17782.8</v>
      </c>
      <c r="E15" s="97"/>
      <c r="F15" s="79">
        <f t="shared" si="0"/>
        <v>0</v>
      </c>
      <c r="G15" s="70"/>
      <c r="H15" s="73"/>
      <c r="I15" s="72"/>
      <c r="J15" s="56" t="s">
        <v>5</v>
      </c>
    </row>
    <row r="16" spans="1:10" s="20" customFormat="1" ht="15">
      <c r="A16" s="27" t="s">
        <v>71</v>
      </c>
      <c r="B16" s="28" t="s">
        <v>80</v>
      </c>
      <c r="C16" s="29" t="s">
        <v>63</v>
      </c>
      <c r="D16" s="78">
        <v>355.65</v>
      </c>
      <c r="E16" s="97"/>
      <c r="F16" s="79">
        <f t="shared" si="0"/>
        <v>0</v>
      </c>
      <c r="G16" s="70"/>
      <c r="H16" s="73"/>
      <c r="I16" s="72"/>
      <c r="J16" s="56"/>
    </row>
    <row r="17" spans="1:10" s="20" customFormat="1" ht="15">
      <c r="A17" s="27">
        <v>572223</v>
      </c>
      <c r="B17" s="28" t="s">
        <v>65</v>
      </c>
      <c r="C17" s="29" t="s">
        <v>2</v>
      </c>
      <c r="D17" s="78">
        <v>17782.8</v>
      </c>
      <c r="E17" s="97"/>
      <c r="F17" s="79">
        <f t="shared" si="0"/>
        <v>0</v>
      </c>
      <c r="G17" s="70"/>
      <c r="H17" s="73"/>
      <c r="I17" s="72"/>
      <c r="J17" s="56"/>
    </row>
    <row r="18" spans="1:10" s="54" customFormat="1" ht="15">
      <c r="A18" s="80" t="s">
        <v>64</v>
      </c>
      <c r="B18" s="81" t="s">
        <v>81</v>
      </c>
      <c r="C18" s="29" t="s">
        <v>2</v>
      </c>
      <c r="D18" s="78">
        <v>8891.4</v>
      </c>
      <c r="E18" s="98"/>
      <c r="F18" s="82">
        <f t="shared" si="0"/>
        <v>0</v>
      </c>
      <c r="G18" s="70"/>
      <c r="H18" s="73"/>
      <c r="I18" s="72"/>
      <c r="J18" s="56"/>
    </row>
    <row r="19" spans="1:10" s="20" customFormat="1" ht="15">
      <c r="A19" s="27">
        <v>113761</v>
      </c>
      <c r="B19" s="28" t="s">
        <v>82</v>
      </c>
      <c r="C19" s="29" t="s">
        <v>4</v>
      </c>
      <c r="D19" s="78">
        <v>1653</v>
      </c>
      <c r="E19" s="97"/>
      <c r="F19" s="79">
        <f t="shared" si="0"/>
        <v>0</v>
      </c>
      <c r="G19" s="70"/>
      <c r="H19" s="73"/>
      <c r="I19" s="72"/>
      <c r="J19" s="56" t="s">
        <v>5</v>
      </c>
    </row>
    <row r="20" spans="1:10" s="20" customFormat="1" ht="15">
      <c r="A20" s="27">
        <v>931311</v>
      </c>
      <c r="B20" s="28" t="s">
        <v>83</v>
      </c>
      <c r="C20" s="29" t="s">
        <v>4</v>
      </c>
      <c r="D20" s="78">
        <v>1653</v>
      </c>
      <c r="E20" s="97"/>
      <c r="F20" s="79">
        <f t="shared" si="0"/>
        <v>0</v>
      </c>
      <c r="G20" s="70"/>
      <c r="H20" s="73"/>
      <c r="I20" s="72"/>
      <c r="J20" s="56" t="s">
        <v>5</v>
      </c>
    </row>
    <row r="21" spans="1:10" s="20" customFormat="1" ht="15">
      <c r="A21" s="27">
        <v>12922</v>
      </c>
      <c r="B21" s="28" t="s">
        <v>84</v>
      </c>
      <c r="C21" s="29" t="s">
        <v>2</v>
      </c>
      <c r="D21" s="78">
        <v>1400</v>
      </c>
      <c r="E21" s="99"/>
      <c r="F21" s="79">
        <f t="shared" si="0"/>
        <v>0</v>
      </c>
      <c r="G21" s="70">
        <v>0.126</v>
      </c>
      <c r="H21" s="71">
        <f>D21*G21</f>
        <v>176.4</v>
      </c>
      <c r="I21" s="72"/>
      <c r="J21" s="56"/>
    </row>
    <row r="22" spans="1:10" s="20" customFormat="1" ht="15">
      <c r="A22" s="27">
        <v>56962</v>
      </c>
      <c r="B22" s="28" t="s">
        <v>85</v>
      </c>
      <c r="C22" s="29" t="s">
        <v>2</v>
      </c>
      <c r="D22" s="78">
        <v>1400</v>
      </c>
      <c r="E22" s="99"/>
      <c r="F22" s="79">
        <f t="shared" si="0"/>
        <v>0</v>
      </c>
      <c r="G22" s="70"/>
      <c r="H22" s="73"/>
      <c r="I22" s="72"/>
      <c r="J22" s="56"/>
    </row>
    <row r="23" spans="1:10" s="20" customFormat="1" ht="15">
      <c r="A23" s="27">
        <v>89921</v>
      </c>
      <c r="B23" s="28" t="s">
        <v>96</v>
      </c>
      <c r="C23" s="29" t="s">
        <v>97</v>
      </c>
      <c r="D23" s="78">
        <v>2</v>
      </c>
      <c r="E23" s="97"/>
      <c r="F23" s="79">
        <f t="shared" si="0"/>
        <v>0</v>
      </c>
      <c r="G23" s="70"/>
      <c r="H23" s="73"/>
      <c r="I23" s="72"/>
      <c r="J23" s="56"/>
    </row>
    <row r="24" spans="1:10" s="20" customFormat="1" ht="15">
      <c r="A24" s="27">
        <v>89923</v>
      </c>
      <c r="B24" s="28" t="s">
        <v>98</v>
      </c>
      <c r="C24" s="29" t="s">
        <v>97</v>
      </c>
      <c r="D24" s="78">
        <v>2</v>
      </c>
      <c r="E24" s="97"/>
      <c r="F24" s="79">
        <f t="shared" si="0"/>
        <v>0</v>
      </c>
      <c r="G24" s="70"/>
      <c r="H24" s="73"/>
      <c r="I24" s="72"/>
      <c r="J24" s="56"/>
    </row>
    <row r="25" spans="1:10" s="20" customFormat="1" ht="15.75" customHeight="1">
      <c r="A25" s="83" t="s">
        <v>72</v>
      </c>
      <c r="B25" s="28" t="s">
        <v>86</v>
      </c>
      <c r="C25" s="29" t="s">
        <v>3</v>
      </c>
      <c r="D25" s="78">
        <v>140</v>
      </c>
      <c r="E25" s="99"/>
      <c r="F25" s="79">
        <f t="shared" si="0"/>
        <v>0</v>
      </c>
      <c r="G25" s="70"/>
      <c r="H25" s="73"/>
      <c r="I25" s="72"/>
      <c r="J25" s="56"/>
    </row>
    <row r="26" spans="1:10" s="20" customFormat="1" ht="15.75" thickBot="1">
      <c r="A26" s="84">
        <v>915111</v>
      </c>
      <c r="B26" s="34" t="s">
        <v>87</v>
      </c>
      <c r="C26" s="85" t="s">
        <v>2</v>
      </c>
      <c r="D26" s="86">
        <v>383.25</v>
      </c>
      <c r="E26" s="101"/>
      <c r="F26" s="87">
        <f t="shared" si="0"/>
        <v>0</v>
      </c>
      <c r="G26" s="67"/>
      <c r="H26" s="68"/>
      <c r="I26" s="69"/>
      <c r="J26" s="55"/>
    </row>
    <row r="27" spans="1:9" s="20" customFormat="1" ht="15">
      <c r="A27" s="88"/>
      <c r="B27" s="89" t="s">
        <v>13</v>
      </c>
      <c r="C27" s="89"/>
      <c r="D27" s="89"/>
      <c r="E27" s="90" t="s">
        <v>5</v>
      </c>
      <c r="F27" s="100">
        <f>SUM(F12:F26)</f>
        <v>0</v>
      </c>
      <c r="G27" s="74"/>
      <c r="H27" s="74"/>
      <c r="I27" s="75"/>
    </row>
    <row r="28" spans="1:9" s="20" customFormat="1" ht="15">
      <c r="A28" s="30"/>
      <c r="B28" s="28" t="s">
        <v>6</v>
      </c>
      <c r="C28" s="28"/>
      <c r="D28" s="28"/>
      <c r="E28" s="31" t="s">
        <v>5</v>
      </c>
      <c r="F28" s="32">
        <f>F27*0.21</f>
        <v>0</v>
      </c>
      <c r="G28" s="74"/>
      <c r="H28" s="74"/>
      <c r="I28" s="75"/>
    </row>
    <row r="29" spans="1:9" s="20" customFormat="1" ht="15.75" thickBot="1">
      <c r="A29" s="33"/>
      <c r="B29" s="34" t="s">
        <v>14</v>
      </c>
      <c r="C29" s="34"/>
      <c r="D29" s="34"/>
      <c r="E29" s="35" t="s">
        <v>5</v>
      </c>
      <c r="F29" s="36">
        <f>F28+F27</f>
        <v>0</v>
      </c>
      <c r="G29" s="74"/>
      <c r="H29" s="74"/>
      <c r="I29" s="75"/>
    </row>
    <row r="30" spans="7:10" ht="24" customHeight="1">
      <c r="G30" s="74"/>
      <c r="H30" s="74"/>
      <c r="I30" s="75"/>
      <c r="J30" s="20"/>
    </row>
    <row r="31" spans="7:10" ht="12" customHeight="1">
      <c r="G31" s="74"/>
      <c r="H31" s="74"/>
      <c r="I31" s="75"/>
      <c r="J31" s="20"/>
    </row>
    <row r="32" spans="7:10" ht="12" customHeight="1">
      <c r="G32" s="74"/>
      <c r="H32" s="74"/>
      <c r="I32" s="75"/>
      <c r="J32" s="20"/>
    </row>
    <row r="33" spans="7:10" ht="12" customHeight="1">
      <c r="G33" s="74"/>
      <c r="H33" s="74"/>
      <c r="I33" s="20"/>
      <c r="J33" s="20"/>
    </row>
    <row r="34" spans="7:10" ht="12" customHeight="1">
      <c r="G34" s="74"/>
      <c r="H34" s="74"/>
      <c r="I34" s="20"/>
      <c r="J34" s="20"/>
    </row>
    <row r="35" spans="7:10" ht="12" customHeight="1">
      <c r="G35" s="74"/>
      <c r="H35" s="74"/>
      <c r="I35" s="20"/>
      <c r="J35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2024-01-09T07:21:40Z</dcterms:modified>
  <cp:category/>
  <cp:version/>
  <cp:contentType/>
  <cp:contentStatus/>
</cp:coreProperties>
</file>