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Rámcová dohoda na právní služby\7 Oznámení a výzva\"/>
    </mc:Choice>
  </mc:AlternateContent>
  <xr:revisionPtr revIDLastSave="0" documentId="13_ncr:1_{EE6B45B6-CFD3-4A1E-88B7-2D0051A69C09}" xr6:coauthVersionLast="36" xr6:coauthVersionMax="36" xr10:uidLastSave="{00000000-0000-0000-0000-000000000000}"/>
  <bookViews>
    <workbookView xWindow="0" yWindow="0" windowWidth="19005" windowHeight="9060" xr2:uid="{05908607-04EA-4135-A9C4-8BEE945F92D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C12" i="1"/>
  <c r="D12" i="1"/>
  <c r="E12" i="1"/>
  <c r="F12" i="1"/>
  <c r="G12" i="1"/>
  <c r="B12" i="1"/>
  <c r="C18" i="1"/>
  <c r="D18" i="1"/>
  <c r="E18" i="1"/>
  <c r="F18" i="1"/>
  <c r="G18" i="1"/>
  <c r="B18" i="1"/>
  <c r="G24" i="1"/>
  <c r="C24" i="1"/>
  <c r="D24" i="1"/>
  <c r="E24" i="1"/>
  <c r="F24" i="1"/>
  <c r="B24" i="1"/>
  <c r="C25" i="1" l="1"/>
  <c r="D25" i="1"/>
  <c r="E25" i="1"/>
  <c r="F25" i="1"/>
  <c r="G25" i="1"/>
  <c r="B25" i="1"/>
  <c r="C19" i="1"/>
  <c r="D19" i="1"/>
  <c r="E19" i="1"/>
  <c r="F19" i="1"/>
  <c r="G19" i="1"/>
  <c r="B19" i="1"/>
  <c r="C13" i="1"/>
  <c r="D13" i="1"/>
  <c r="E13" i="1"/>
  <c r="F13" i="1"/>
  <c r="G13" i="1"/>
  <c r="B13" i="1"/>
  <c r="C7" i="1"/>
  <c r="D7" i="1"/>
  <c r="E7" i="1"/>
  <c r="F7" i="1"/>
  <c r="G7" i="1"/>
  <c r="B7" i="1"/>
  <c r="G28" i="1" l="1"/>
  <c r="D28" i="1"/>
  <c r="C28" i="1" l="1"/>
  <c r="E28" i="1"/>
  <c r="B28" i="1"/>
  <c r="F28" i="1"/>
</calcChain>
</file>

<file path=xl/sharedStrings.xml><?xml version="1.0" encoding="utf-8"?>
<sst xmlns="http://schemas.openxmlformats.org/spreadsheetml/2006/main" count="28" uniqueCount="22">
  <si>
    <t>Podaná cenová nabídka</t>
  </si>
  <si>
    <t>Fiala, Tejkal</t>
  </si>
  <si>
    <t>Chrenek + MT</t>
  </si>
  <si>
    <t>Brož</t>
  </si>
  <si>
    <t>Rowan</t>
  </si>
  <si>
    <t>Havel</t>
  </si>
  <si>
    <t>Nejnižší nabídka</t>
  </si>
  <si>
    <t>Body dle váhy kritéria</t>
  </si>
  <si>
    <t>AKVT-Karolas</t>
  </si>
  <si>
    <t>Body za cenu</t>
  </si>
  <si>
    <t>Body za zkušenosti realizačního týmu vč. bonifikace</t>
  </si>
  <si>
    <t>Nejvyšší počet bodů</t>
  </si>
  <si>
    <t>Výpočet přidělených bodů</t>
  </si>
  <si>
    <t>Celkem</t>
  </si>
  <si>
    <t>Kritérium č. 1 - cena 40%</t>
  </si>
  <si>
    <t>Kritérium č. 2 - kvalita vzorové práce A - 15%</t>
  </si>
  <si>
    <t>Kritérium č. 3 - kvalita vzorové práce B - 15%</t>
  </si>
  <si>
    <t>Kritérium č. 4 - zkušenosti členů realizačního týmu - 30%</t>
  </si>
  <si>
    <t>Počet bodů</t>
  </si>
  <si>
    <t>nejvyšší počet bodů</t>
  </si>
  <si>
    <t>Body za vzorovou práci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</si>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</sst>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  <xf numFmtId="2" fontId="0" fillId="0" borderId="1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CB6C-646D-4DC8-AC14-491CDD4F51F9}">
  <dimension ref="A1:G29"/>
  <sheetViews>
    <sheetView tabSelected="1" workbookViewId="0">
      <selection activeCell="H14" sqref="H14"/>
    </sheetView>
  </sheetViews>
  <sheetFormatPr defaultRowHeight="15" x14ac:dyDescent="0.25"/>
  <cols>
    <col min="1" max="1" width="36.7109375" customWidth="1"/>
    <col min="2" max="7" width="10.7109375" customWidth="1"/>
  </cols>
  <sheetData>
    <row r="1" spans="1:7" x14ac:dyDescent="0.25">
      <c r="B1" s="2" t="s">
        <v>1</v>
      </c>
      <c r="C1" s="3" t="s">
        <v>2</v>
      </c>
      <c r="D1" s="4" t="s">
        <v>8</v>
      </c>
      <c r="E1" s="5" t="s">
        <v>3</v>
      </c>
      <c r="F1" s="7" t="s">
        <v>4</v>
      </c>
      <c r="G1" s="6" t="s">
        <v>5</v>
      </c>
    </row>
    <row r="3" spans="1:7" x14ac:dyDescent="0.25">
      <c r="A3" s="8" t="s">
        <v>14</v>
      </c>
    </row>
    <row r="4" spans="1:7" x14ac:dyDescent="0.25">
      <c r="A4" s="9" t="s">
        <v>0</v>
      </c>
      <c r="B4" s="10">
        <v>1500</v>
      </c>
      <c r="C4" s="10">
        <v>1800</v>
      </c>
      <c r="D4" s="10">
        <v>1500</v>
      </c>
      <c r="E4" s="10">
        <v>1500</v>
      </c>
      <c r="F4" s="10">
        <v>2000</v>
      </c>
      <c r="G4" s="10">
        <v>1500</v>
      </c>
    </row>
    <row r="5" spans="1:7" x14ac:dyDescent="0.25">
      <c r="A5" s="9" t="s">
        <v>6</v>
      </c>
      <c r="B5" s="23">
        <v>1500</v>
      </c>
      <c r="C5" s="23"/>
      <c r="D5" s="23"/>
      <c r="E5" s="23"/>
      <c r="F5" s="23"/>
      <c r="G5" s="23"/>
    </row>
    <row r="6" spans="1:7" x14ac:dyDescent="0.25">
      <c r="A6" s="9" t="s">
        <v>9</v>
      </c>
      <c r="B6" s="15">
        <f>ROUND(1500/B4*100,2)</f>
        <v>100</v>
      </c>
      <c r="C6" s="15">
        <f t="shared" ref="C6:G6" si="0">ROUND(1500/C4*100,2)</f>
        <v>83.33</v>
      </c>
      <c r="D6" s="15">
        <f t="shared" si="0"/>
        <v>100</v>
      </c>
      <c r="E6" s="15">
        <f t="shared" si="0"/>
        <v>100</v>
      </c>
      <c r="F6" s="15">
        <f t="shared" si="0"/>
        <v>75</v>
      </c>
      <c r="G6" s="15">
        <f t="shared" si="0"/>
        <v>100</v>
      </c>
    </row>
    <row r="7" spans="1:7" x14ac:dyDescent="0.25">
      <c r="A7" s="9" t="s">
        <v>7</v>
      </c>
      <c r="B7" s="21">
        <f>ROUND(B6*0.4,2)</f>
        <v>40</v>
      </c>
      <c r="C7" s="21">
        <f t="shared" ref="C7:G7" si="1">ROUND(C6*0.4,2)</f>
        <v>33.33</v>
      </c>
      <c r="D7" s="21">
        <f t="shared" si="1"/>
        <v>40</v>
      </c>
      <c r="E7" s="21">
        <f t="shared" si="1"/>
        <v>40</v>
      </c>
      <c r="F7" s="21">
        <f t="shared" si="1"/>
        <v>30</v>
      </c>
      <c r="G7" s="21">
        <f t="shared" si="1"/>
        <v>40</v>
      </c>
    </row>
    <row r="8" spans="1:7" x14ac:dyDescent="0.25">
      <c r="B8" s="1"/>
      <c r="C8" s="1"/>
      <c r="D8" s="1"/>
      <c r="E8" s="1"/>
      <c r="F8" s="1"/>
      <c r="G8" s="1"/>
    </row>
    <row r="9" spans="1:7" x14ac:dyDescent="0.25">
      <c r="A9" s="13" t="s">
        <v>15</v>
      </c>
      <c r="B9" s="1"/>
      <c r="C9" s="1"/>
      <c r="D9" s="1"/>
      <c r="E9" s="1"/>
      <c r="F9" s="1"/>
      <c r="G9" s="1"/>
    </row>
    <row r="10" spans="1:7" x14ac:dyDescent="0.25">
      <c r="A10" s="14" t="s">
        <v>18</v>
      </c>
      <c r="B10" s="28">
        <v>1041</v>
      </c>
      <c r="C10" s="14">
        <v>1500</v>
      </c>
      <c r="D10" s="28">
        <v>940.5</v>
      </c>
      <c r="E10" s="14">
        <v>1500</v>
      </c>
      <c r="F10" s="14">
        <v>1350</v>
      </c>
      <c r="G10" s="14">
        <v>1245</v>
      </c>
    </row>
    <row r="11" spans="1:7" x14ac:dyDescent="0.25">
      <c r="A11" s="14" t="s">
        <v>19</v>
      </c>
      <c r="B11" s="27">
        <v>1500</v>
      </c>
      <c r="C11" s="27"/>
      <c r="D11" s="27"/>
      <c r="E11" s="27"/>
      <c r="F11" s="27"/>
      <c r="G11" s="27"/>
    </row>
    <row r="12" spans="1:7" x14ac:dyDescent="0.25">
      <c r="A12" s="14" t="s">
        <v>20</v>
      </c>
      <c r="B12" s="20">
        <f>ROUND(B10/1500*100,2)</f>
        <v>69.400000000000006</v>
      </c>
      <c r="C12" s="20">
        <f t="shared" ref="C12:G12" si="2">ROUND(C10/1500*100,2)</f>
        <v>100</v>
      </c>
      <c r="D12" s="20">
        <f t="shared" si="2"/>
        <v>62.7</v>
      </c>
      <c r="E12" s="20">
        <f t="shared" si="2"/>
        <v>100</v>
      </c>
      <c r="F12" s="20">
        <f t="shared" si="2"/>
        <v>90</v>
      </c>
      <c r="G12" s="20">
        <f t="shared" si="2"/>
        <v>83</v>
      </c>
    </row>
    <row r="13" spans="1:7" x14ac:dyDescent="0.25">
      <c r="A13" s="14" t="s">
        <v>7</v>
      </c>
      <c r="B13" s="22">
        <f>ROUND(B12*0.15,2)</f>
        <v>10.41</v>
      </c>
      <c r="C13" s="22">
        <f t="shared" ref="C13:G13" si="3">ROUND(C12*0.15,2)</f>
        <v>15</v>
      </c>
      <c r="D13" s="22">
        <f t="shared" si="3"/>
        <v>9.41</v>
      </c>
      <c r="E13" s="22">
        <f t="shared" si="3"/>
        <v>15</v>
      </c>
      <c r="F13" s="22">
        <f t="shared" si="3"/>
        <v>13.5</v>
      </c>
      <c r="G13" s="22">
        <f t="shared" si="3"/>
        <v>12.45</v>
      </c>
    </row>
    <row r="14" spans="1:7" x14ac:dyDescent="0.25">
      <c r="A14" s="13"/>
      <c r="B14" s="18"/>
      <c r="C14" s="18"/>
      <c r="D14" s="18"/>
      <c r="E14" s="18"/>
      <c r="F14" s="18"/>
      <c r="G14" s="18"/>
    </row>
    <row r="15" spans="1:7" x14ac:dyDescent="0.25">
      <c r="A15" s="13" t="s">
        <v>16</v>
      </c>
      <c r="B15" s="18"/>
      <c r="C15" s="18"/>
      <c r="D15" s="18"/>
      <c r="E15" s="18"/>
      <c r="F15" s="18"/>
      <c r="G15" s="18"/>
    </row>
    <row r="16" spans="1:7" x14ac:dyDescent="0.25">
      <c r="A16" s="14" t="s">
        <v>18</v>
      </c>
      <c r="B16" s="14">
        <v>1041</v>
      </c>
      <c r="C16" s="14">
        <v>1500</v>
      </c>
      <c r="D16" s="14">
        <v>990</v>
      </c>
      <c r="E16" s="14">
        <v>1500</v>
      </c>
      <c r="F16" s="14">
        <v>891</v>
      </c>
      <c r="G16" s="14">
        <v>1500</v>
      </c>
    </row>
    <row r="17" spans="1:7" x14ac:dyDescent="0.25">
      <c r="A17" s="14" t="s">
        <v>19</v>
      </c>
      <c r="B17" s="27">
        <v>1500</v>
      </c>
      <c r="C17" s="27"/>
      <c r="D17" s="27"/>
      <c r="E17" s="27"/>
      <c r="F17" s="27"/>
      <c r="G17" s="27"/>
    </row>
    <row r="18" spans="1:7" x14ac:dyDescent="0.25">
      <c r="A18" s="14" t="s">
        <v>20</v>
      </c>
      <c r="B18" s="20">
        <f>ROUND(B16/1500*100,2)</f>
        <v>69.400000000000006</v>
      </c>
      <c r="C18" s="20">
        <f t="shared" ref="C18:G18" si="4">ROUND(C16/1500*100,2)</f>
        <v>100</v>
      </c>
      <c r="D18" s="20">
        <f t="shared" si="4"/>
        <v>66</v>
      </c>
      <c r="E18" s="20">
        <f t="shared" si="4"/>
        <v>100</v>
      </c>
      <c r="F18" s="20">
        <f t="shared" si="4"/>
        <v>59.4</v>
      </c>
      <c r="G18" s="20">
        <f t="shared" si="4"/>
        <v>100</v>
      </c>
    </row>
    <row r="19" spans="1:7" x14ac:dyDescent="0.25">
      <c r="A19" s="14" t="s">
        <v>7</v>
      </c>
      <c r="B19" s="22">
        <f>ROUND(B18*0.15,2)</f>
        <v>10.41</v>
      </c>
      <c r="C19" s="22">
        <f t="shared" ref="C19:G19" si="5">ROUND(C18*0.15,2)</f>
        <v>15</v>
      </c>
      <c r="D19" s="22">
        <f t="shared" si="5"/>
        <v>9.9</v>
      </c>
      <c r="E19" s="22">
        <f t="shared" si="5"/>
        <v>15</v>
      </c>
      <c r="F19" s="22">
        <f t="shared" si="5"/>
        <v>8.91</v>
      </c>
      <c r="G19" s="22">
        <f t="shared" si="5"/>
        <v>15</v>
      </c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19" t="s">
        <v>17</v>
      </c>
      <c r="B21" s="1"/>
      <c r="C21" s="1"/>
      <c r="D21" s="1"/>
      <c r="E21" s="1"/>
      <c r="F21" s="1"/>
      <c r="G21" s="1"/>
    </row>
    <row r="22" spans="1:7" ht="30" x14ac:dyDescent="0.25">
      <c r="A22" s="11" t="s">
        <v>10</v>
      </c>
      <c r="B22" s="10">
        <v>40</v>
      </c>
      <c r="C22" s="10">
        <v>24</v>
      </c>
      <c r="D22" s="10">
        <v>41.5</v>
      </c>
      <c r="E22" s="10">
        <v>35</v>
      </c>
      <c r="F22" s="10">
        <v>40</v>
      </c>
      <c r="G22" s="10">
        <v>45</v>
      </c>
    </row>
    <row r="23" spans="1:7" x14ac:dyDescent="0.25">
      <c r="A23" s="9" t="s">
        <v>11</v>
      </c>
      <c r="B23" s="24">
        <v>45</v>
      </c>
      <c r="C23" s="25"/>
      <c r="D23" s="25"/>
      <c r="E23" s="25"/>
      <c r="F23" s="25"/>
      <c r="G23" s="26"/>
    </row>
    <row r="24" spans="1:7" x14ac:dyDescent="0.25">
      <c r="A24" s="1" t="s">
        <v>12</v>
      </c>
      <c r="B24" s="15">
        <f>ROUND(B22/45*100,2)</f>
        <v>88.89</v>
      </c>
      <c r="C24" s="15">
        <f t="shared" ref="C24:F24" si="6">ROUND(C22/45*100,2)</f>
        <v>53.33</v>
      </c>
      <c r="D24" s="15">
        <f t="shared" si="6"/>
        <v>92.22</v>
      </c>
      <c r="E24" s="15">
        <f t="shared" si="6"/>
        <v>77.78</v>
      </c>
      <c r="F24" s="15">
        <f t="shared" si="6"/>
        <v>88.89</v>
      </c>
      <c r="G24" s="15">
        <f>ROUND(G22/45*100,2)</f>
        <v>100</v>
      </c>
    </row>
    <row r="25" spans="1:7" x14ac:dyDescent="0.25">
      <c r="A25" s="9" t="s">
        <v>7</v>
      </c>
      <c r="B25" s="21">
        <f>ROUND(B24*0.3,2)</f>
        <v>26.67</v>
      </c>
      <c r="C25" s="21">
        <f t="shared" ref="C25:G25" si="7">ROUND(C24*0.3,2)</f>
        <v>16</v>
      </c>
      <c r="D25" s="21">
        <f t="shared" si="7"/>
        <v>27.67</v>
      </c>
      <c r="E25" s="21">
        <f t="shared" si="7"/>
        <v>23.33</v>
      </c>
      <c r="F25" s="21">
        <f t="shared" si="7"/>
        <v>26.67</v>
      </c>
      <c r="G25" s="21">
        <f t="shared" si="7"/>
        <v>30</v>
      </c>
    </row>
    <row r="26" spans="1:7" x14ac:dyDescent="0.25">
      <c r="B26" s="1"/>
      <c r="C26" s="1"/>
      <c r="D26" s="1"/>
      <c r="E26" s="1"/>
      <c r="F26" s="1"/>
      <c r="G26" s="1"/>
    </row>
    <row r="27" spans="1:7" x14ac:dyDescent="0.25">
      <c r="B27" s="1"/>
      <c r="C27" s="1"/>
      <c r="D27" s="1"/>
      <c r="E27" s="1"/>
      <c r="F27" s="1"/>
      <c r="G27" s="1"/>
    </row>
    <row r="28" spans="1:7" x14ac:dyDescent="0.25">
      <c r="A28" s="12" t="s">
        <v>13</v>
      </c>
      <c r="B28" s="15">
        <f>B7+B13+B19+B25</f>
        <v>87.49</v>
      </c>
      <c r="C28" s="15">
        <f t="shared" ref="C28:G28" si="8">C7+C13+C19+C25</f>
        <v>79.33</v>
      </c>
      <c r="D28" s="15">
        <f t="shared" si="8"/>
        <v>86.97999999999999</v>
      </c>
      <c r="E28" s="15">
        <f t="shared" si="8"/>
        <v>93.33</v>
      </c>
      <c r="F28" s="15">
        <f t="shared" si="8"/>
        <v>79.08</v>
      </c>
      <c r="G28" s="15">
        <f t="shared" si="8"/>
        <v>97.45</v>
      </c>
    </row>
    <row r="29" spans="1:7" x14ac:dyDescent="0.25">
      <c r="A29" s="12" t="s">
        <v>21</v>
      </c>
      <c r="B29" s="16">
        <v>3</v>
      </c>
      <c r="C29" s="17">
        <v>5</v>
      </c>
      <c r="D29" s="17">
        <v>4</v>
      </c>
      <c r="E29" s="16">
        <v>2</v>
      </c>
      <c r="F29" s="17">
        <v>6</v>
      </c>
      <c r="G29" s="16">
        <v>1</v>
      </c>
    </row>
  </sheetData>
  <mergeCells count="4">
    <mergeCell ref="B5:G5"/>
    <mergeCell ref="B23:G23"/>
    <mergeCell ref="B11:G11"/>
    <mergeCell ref="B17:G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Nikl</dc:creator>
  <cp:lastModifiedBy>Balog Lukáš</cp:lastModifiedBy>
  <dcterms:created xsi:type="dcterms:W3CDTF">2023-05-23T15:08:05Z</dcterms:created>
  <dcterms:modified xsi:type="dcterms:W3CDTF">2023-12-19T09:33:53Z</dcterms:modified>
</cp:coreProperties>
</file>