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1"/>
  </bookViews>
  <sheets>
    <sheet name="List1" sheetId="1" r:id="rId1"/>
    <sheet name="NOO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<sst xmlns="http://schemas.openxmlformats.org/spreadsheetml/2006/main" count="121" uniqueCount="53">
  <si>
    <t>číslo</t>
  </si>
  <si>
    <t>latinský název</t>
  </si>
  <si>
    <t>český název</t>
  </si>
  <si>
    <t>obvod kmene</t>
  </si>
  <si>
    <t>Populus tremula</t>
  </si>
  <si>
    <t>topol osika</t>
  </si>
  <si>
    <t>Betula pendula</t>
  </si>
  <si>
    <t>dub</t>
  </si>
  <si>
    <t>bříza bělokorá</t>
  </si>
  <si>
    <t>Robinia pseudoaccacia</t>
  </si>
  <si>
    <t>Populus sp.</t>
  </si>
  <si>
    <t>Quercus sp.</t>
  </si>
  <si>
    <t>trnovník akát</t>
  </si>
  <si>
    <t xml:space="preserve">topol  </t>
  </si>
  <si>
    <t>Prunus sp.</t>
  </si>
  <si>
    <t>třešeň</t>
  </si>
  <si>
    <t>topol</t>
  </si>
  <si>
    <t>LE11c</t>
  </si>
  <si>
    <r>
      <rPr>
        <sz val="11"/>
        <color theme="1"/>
        <rFont val="Calibri"/>
        <family val="2"/>
        <scheme val="minor"/>
      </rPr>
      <t>Přibližování a vyklizování - mechanizace (UKT, SLKT)</t>
    </r>
  </si>
  <si>
    <r>
      <t>m</t>
    </r>
    <r>
      <rPr>
        <vertAlign val="superscript"/>
        <sz val="10"/>
        <color rgb="FF000000"/>
        <rFont val="Arial"/>
        <family val="2"/>
      </rPr>
      <t>3</t>
    </r>
  </si>
  <si>
    <t xml:space="preserve">navýšení </t>
  </si>
  <si>
    <t>odvozní místo nad 300 m 15%, svažitost terénu 25%</t>
  </si>
  <si>
    <t>LE15i</t>
  </si>
  <si>
    <r>
      <rPr>
        <sz val="11"/>
        <color theme="1"/>
        <rFont val="Calibri"/>
        <family val="2"/>
        <scheme val="minor"/>
      </rPr>
      <t>Štěpkování klestu</t>
    </r>
  </si>
  <si>
    <t>LE23c</t>
  </si>
  <si>
    <r>
      <rPr>
        <sz val="11"/>
        <color theme="1"/>
        <rFont val="Calibri"/>
        <family val="2"/>
        <scheme val="minor"/>
      </rPr>
      <t>Těžba hroubí</t>
    </r>
  </si>
  <si>
    <t>svažitost terénu 25%</t>
  </si>
  <si>
    <t>jednotka</t>
  </si>
  <si>
    <t>cena za jednotku Kč</t>
  </si>
  <si>
    <t>zkratka</t>
  </si>
  <si>
    <t>akce</t>
  </si>
  <si>
    <t>odhadované množství</t>
  </si>
  <si>
    <t>cena</t>
  </si>
  <si>
    <t>Celkem suma Kč</t>
  </si>
  <si>
    <t>cena po navýšení za jednotku</t>
  </si>
  <si>
    <t>kompenzační opatření druh</t>
  </si>
  <si>
    <t>ks</t>
  </si>
  <si>
    <t>100-150</t>
  </si>
  <si>
    <t>kompenzační opatření velikost cm</t>
  </si>
  <si>
    <t>cena dle Metodiky AOPK (Kč)</t>
  </si>
  <si>
    <t>průměr kmene</t>
  </si>
  <si>
    <t>hodnota kompenzace</t>
  </si>
  <si>
    <r>
      <t xml:space="preserve">dub zimní - </t>
    </r>
    <r>
      <rPr>
        <i/>
        <sz val="10"/>
        <color theme="1"/>
        <rFont val="Calibri"/>
        <family val="2"/>
        <scheme val="minor"/>
      </rPr>
      <t>Quercus petraea</t>
    </r>
  </si>
  <si>
    <t>ZE11a</t>
  </si>
  <si>
    <r>
      <rPr>
        <sz val="11"/>
        <color theme="1"/>
        <rFont val="Calibri"/>
        <family val="2"/>
        <scheme val="minor"/>
      </rPr>
      <t>Odstranění pařezů frézováním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</si>
  <si>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</si>
  <si>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svažitost terénu 25%, skeletovitost 10%</t>
  </si>
  <si>
    <t>Jméno, příjmení a funkce</t>
  </si>
  <si>
    <t>osoby oprávněné podepisovat nabídku</t>
  </si>
  <si>
    <t>Podpis</t>
  </si>
  <si>
    <t>"doplní uchazeč"</t>
  </si>
  <si>
    <t>Celkem s DPH</t>
  </si>
  <si>
    <t>II/240 a II/101 Přeložka silnic v úseku D7-D8, II. etapa, archeologický výzkum - kácení dřevin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</si>
</sst>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 CE"/>
      <family val="2"/>
    </font>
    <font>
      <sz val="8"/>
      <name val="Arial"/>
      <family val="2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180" wrapText="1"/>
    </xf>
    <xf numFmtId="0" fontId="2" fillId="0" borderId="1" xfId="0" applyFont="1" applyFill="1" applyBorder="1" applyAlignment="1">
      <alignment horizontal="center" textRotation="180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2" xfId="0" applyFont="1" applyBorder="1" applyAlignment="1">
      <alignment textRotation="180" wrapText="1"/>
    </xf>
    <xf numFmtId="0" fontId="5" fillId="0" borderId="3" xfId="0" applyFont="1" applyBorder="1" applyAlignment="1">
      <alignment textRotation="180" wrapText="1"/>
    </xf>
    <xf numFmtId="0" fontId="5" fillId="0" borderId="3" xfId="0" applyFont="1" applyFill="1" applyBorder="1" applyAlignment="1">
      <alignment textRotation="180" wrapText="1"/>
    </xf>
    <xf numFmtId="0" fontId="5" fillId="0" borderId="1" xfId="0" applyFont="1" applyFill="1" applyBorder="1" applyAlignment="1">
      <alignment textRotation="180" wrapText="1"/>
    </xf>
    <xf numFmtId="0" fontId="0" fillId="0" borderId="2" xfId="0" applyFill="1" applyBorder="1" applyAlignment="1">
      <alignment horizontal="left" inden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0" fillId="2" borderId="1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2" fillId="0" borderId="4" xfId="0" applyFont="1" applyFill="1" applyBorder="1"/>
    <xf numFmtId="0" fontId="0" fillId="2" borderId="0" xfId="0" applyFill="1"/>
    <xf numFmtId="0" fontId="1" fillId="0" borderId="0" xfId="20" applyFont="1" applyFill="1" applyBorder="1" applyAlignment="1">
      <alignment vertical="center"/>
      <protection/>
    </xf>
    <xf numFmtId="0" fontId="0" fillId="2" borderId="0" xfId="0" applyFont="1" applyFill="1" applyBorder="1" applyAlignment="1">
      <alignment/>
    </xf>
    <xf numFmtId="0" fontId="1" fillId="2" borderId="0" xfId="20" applyFont="1" applyFill="1" applyBorder="1" applyAlignment="1">
      <alignment vertical="center"/>
      <protection/>
    </xf>
    <xf numFmtId="0" fontId="1" fillId="2" borderId="0" xfId="20" applyFont="1" applyFill="1" applyBorder="1" applyAlignment="1">
      <alignment horizontal="center" vertical="center"/>
      <protection/>
    </xf>
    <xf numFmtId="0" fontId="8" fillId="2" borderId="0" xfId="20" applyFont="1" applyFill="1" applyBorder="1" applyAlignment="1">
      <alignment vertical="center"/>
      <protection/>
    </xf>
    <xf numFmtId="0" fontId="7" fillId="0" borderId="0" xfId="20" applyFont="1" applyBorder="1" applyAlignment="1">
      <alignment vertical="center" wrapText="1"/>
      <protection/>
    </xf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J21"/>
    </sheetView>
  </sheetViews>
  <sheetFormatPr defaultColWidth="9.140625" defaultRowHeight="15"/>
  <cols>
    <col min="1" max="1" width="4.00390625" style="0" bestFit="1" customWidth="1"/>
    <col min="2" max="2" width="19.8515625" style="0" bestFit="1" customWidth="1"/>
    <col min="3" max="3" width="12.57421875" style="0" bestFit="1" customWidth="1"/>
    <col min="4" max="4" width="4.00390625" style="0" bestFit="1" customWidth="1"/>
    <col min="5" max="5" width="4.00390625" style="0" customWidth="1"/>
    <col min="6" max="6" width="6.00390625" style="0" bestFit="1" customWidth="1"/>
    <col min="7" max="7" width="14.57421875" style="0" customWidth="1"/>
    <col min="8" max="8" width="7.7109375" style="0" bestFit="1" customWidth="1"/>
    <col min="9" max="9" width="3.57421875" style="0" bestFit="1" customWidth="1"/>
    <col min="10" max="10" width="6.00390625" style="0" bestFit="1" customWidth="1"/>
  </cols>
  <sheetData>
    <row r="1" spans="1:10" ht="93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40</v>
      </c>
      <c r="F1" s="14" t="s">
        <v>39</v>
      </c>
      <c r="G1" s="14" t="s">
        <v>35</v>
      </c>
      <c r="H1" s="14" t="s">
        <v>38</v>
      </c>
      <c r="I1" s="14" t="s">
        <v>36</v>
      </c>
      <c r="J1" s="15" t="s">
        <v>41</v>
      </c>
    </row>
    <row r="2" spans="1:10" ht="26.25">
      <c r="A2" s="7">
        <v>461</v>
      </c>
      <c r="B2" s="8" t="s">
        <v>4</v>
      </c>
      <c r="C2" s="7" t="s">
        <v>5</v>
      </c>
      <c r="D2" s="7">
        <v>82</v>
      </c>
      <c r="E2" s="7">
        <f>D2/3.14</f>
        <v>26.11464968152866</v>
      </c>
      <c r="F2" s="7">
        <v>8135</v>
      </c>
      <c r="G2" s="9" t="s">
        <v>42</v>
      </c>
      <c r="H2" s="7" t="s">
        <v>37</v>
      </c>
      <c r="I2" s="7">
        <v>1</v>
      </c>
      <c r="J2" s="7">
        <v>8240</v>
      </c>
    </row>
    <row r="3" spans="1:10" ht="26.25">
      <c r="A3" s="7">
        <v>462</v>
      </c>
      <c r="B3" s="8" t="s">
        <v>4</v>
      </c>
      <c r="C3" s="7" t="s">
        <v>5</v>
      </c>
      <c r="D3" s="7">
        <v>82</v>
      </c>
      <c r="E3" s="7">
        <f aca="true" t="shared" si="0" ref="E3:E21">D3/3.14</f>
        <v>26.11464968152866</v>
      </c>
      <c r="F3" s="7">
        <v>8135</v>
      </c>
      <c r="G3" s="9" t="s">
        <v>42</v>
      </c>
      <c r="H3" s="7" t="s">
        <v>37</v>
      </c>
      <c r="I3" s="7">
        <v>1</v>
      </c>
      <c r="J3" s="7">
        <v>8240</v>
      </c>
    </row>
    <row r="4" spans="1:10" ht="26.25">
      <c r="A4" s="7">
        <v>463</v>
      </c>
      <c r="B4" s="8" t="s">
        <v>4</v>
      </c>
      <c r="C4" s="7" t="s">
        <v>5</v>
      </c>
      <c r="D4" s="7">
        <v>85</v>
      </c>
      <c r="E4" s="7">
        <f t="shared" si="0"/>
        <v>27.070063694267514</v>
      </c>
      <c r="F4" s="7">
        <v>8135</v>
      </c>
      <c r="G4" s="9" t="s">
        <v>42</v>
      </c>
      <c r="H4" s="7" t="s">
        <v>37</v>
      </c>
      <c r="I4" s="7">
        <v>1</v>
      </c>
      <c r="J4" s="7">
        <v>8240</v>
      </c>
    </row>
    <row r="5" spans="1:10" ht="26.25">
      <c r="A5" s="7">
        <v>464</v>
      </c>
      <c r="B5" s="8" t="s">
        <v>4</v>
      </c>
      <c r="C5" s="7" t="s">
        <v>5</v>
      </c>
      <c r="D5" s="7">
        <v>85</v>
      </c>
      <c r="E5" s="7">
        <f t="shared" si="0"/>
        <v>27.070063694267514</v>
      </c>
      <c r="F5" s="7">
        <v>8135</v>
      </c>
      <c r="G5" s="9" t="s">
        <v>42</v>
      </c>
      <c r="H5" s="7" t="s">
        <v>37</v>
      </c>
      <c r="I5" s="7">
        <v>1</v>
      </c>
      <c r="J5" s="7">
        <v>8240</v>
      </c>
    </row>
    <row r="6" spans="1:10" ht="26.25">
      <c r="A6" s="7">
        <v>465</v>
      </c>
      <c r="B6" s="8" t="s">
        <v>11</v>
      </c>
      <c r="C6" s="7" t="s">
        <v>7</v>
      </c>
      <c r="D6" s="7">
        <v>104</v>
      </c>
      <c r="E6" s="7">
        <f t="shared" si="0"/>
        <v>33.12101910828025</v>
      </c>
      <c r="F6" s="7">
        <v>11271</v>
      </c>
      <c r="G6" s="9" t="s">
        <v>42</v>
      </c>
      <c r="H6" s="7" t="s">
        <v>37</v>
      </c>
      <c r="I6" s="7">
        <v>2</v>
      </c>
      <c r="J6" s="7">
        <v>16479</v>
      </c>
    </row>
    <row r="7" spans="1:10" ht="26.25">
      <c r="A7" s="7">
        <v>466</v>
      </c>
      <c r="B7" s="8" t="s">
        <v>11</v>
      </c>
      <c r="C7" s="7" t="s">
        <v>7</v>
      </c>
      <c r="D7" s="7">
        <v>122</v>
      </c>
      <c r="E7" s="7">
        <f t="shared" si="0"/>
        <v>38.853503184713375</v>
      </c>
      <c r="F7" s="7">
        <v>14945</v>
      </c>
      <c r="G7" s="9" t="s">
        <v>42</v>
      </c>
      <c r="H7" s="7" t="s">
        <v>37</v>
      </c>
      <c r="I7" s="7">
        <v>2</v>
      </c>
      <c r="J7" s="7">
        <v>16479</v>
      </c>
    </row>
    <row r="8" spans="1:10" ht="26.25">
      <c r="A8" s="7">
        <v>467</v>
      </c>
      <c r="B8" s="8" t="s">
        <v>11</v>
      </c>
      <c r="C8" s="7" t="s">
        <v>7</v>
      </c>
      <c r="D8" s="7">
        <v>82</v>
      </c>
      <c r="E8" s="7">
        <f t="shared" si="0"/>
        <v>26.11464968152866</v>
      </c>
      <c r="F8" s="7">
        <v>8135</v>
      </c>
      <c r="G8" s="9" t="s">
        <v>42</v>
      </c>
      <c r="H8" s="7" t="s">
        <v>37</v>
      </c>
      <c r="I8" s="7">
        <v>1</v>
      </c>
      <c r="J8" s="7">
        <v>8240</v>
      </c>
    </row>
    <row r="9" spans="1:10" ht="26.25">
      <c r="A9" s="7">
        <v>468</v>
      </c>
      <c r="B9" s="8" t="s">
        <v>6</v>
      </c>
      <c r="C9" s="7" t="s">
        <v>8</v>
      </c>
      <c r="D9" s="7">
        <v>116</v>
      </c>
      <c r="E9" s="7">
        <f t="shared" si="0"/>
        <v>36.94267515923567</v>
      </c>
      <c r="F9" s="7">
        <v>14945</v>
      </c>
      <c r="G9" s="9" t="s">
        <v>42</v>
      </c>
      <c r="H9" s="7" t="s">
        <v>37</v>
      </c>
      <c r="I9" s="7">
        <v>2</v>
      </c>
      <c r="J9" s="7">
        <v>16479</v>
      </c>
    </row>
    <row r="10" spans="1:10" ht="26.25">
      <c r="A10" s="10">
        <v>476</v>
      </c>
      <c r="B10" s="11" t="s">
        <v>9</v>
      </c>
      <c r="C10" s="10" t="s">
        <v>12</v>
      </c>
      <c r="D10" s="7">
        <v>100</v>
      </c>
      <c r="E10" s="7">
        <f t="shared" si="0"/>
        <v>31.84713375796178</v>
      </c>
      <c r="F10" s="7">
        <v>1126</v>
      </c>
      <c r="G10" s="9" t="s">
        <v>42</v>
      </c>
      <c r="H10" s="7" t="s">
        <v>37</v>
      </c>
      <c r="I10" s="7">
        <v>1</v>
      </c>
      <c r="J10" s="7">
        <v>8240</v>
      </c>
    </row>
    <row r="11" spans="1:10" ht="26.25">
      <c r="A11" s="10">
        <v>477</v>
      </c>
      <c r="B11" s="11" t="s">
        <v>10</v>
      </c>
      <c r="C11" s="10" t="s">
        <v>13</v>
      </c>
      <c r="D11" s="7">
        <v>82</v>
      </c>
      <c r="E11" s="7">
        <f t="shared" si="0"/>
        <v>26.11464968152866</v>
      </c>
      <c r="F11" s="7">
        <v>8135</v>
      </c>
      <c r="G11" s="9" t="s">
        <v>42</v>
      </c>
      <c r="H11" s="7" t="s">
        <v>37</v>
      </c>
      <c r="I11" s="7">
        <v>1</v>
      </c>
      <c r="J11" s="7">
        <v>8240</v>
      </c>
    </row>
    <row r="12" spans="1:10" ht="26.25">
      <c r="A12" s="10">
        <v>478</v>
      </c>
      <c r="B12" s="11" t="s">
        <v>9</v>
      </c>
      <c r="C12" s="10" t="s">
        <v>12</v>
      </c>
      <c r="D12" s="7">
        <v>100</v>
      </c>
      <c r="E12" s="7">
        <f t="shared" si="0"/>
        <v>31.84713375796178</v>
      </c>
      <c r="F12" s="7">
        <v>1126</v>
      </c>
      <c r="G12" s="9" t="s">
        <v>42</v>
      </c>
      <c r="H12" s="7" t="s">
        <v>37</v>
      </c>
      <c r="I12" s="7">
        <v>1</v>
      </c>
      <c r="J12" s="7">
        <v>8240</v>
      </c>
    </row>
    <row r="13" spans="1:10" ht="26.25">
      <c r="A13" s="10">
        <v>482</v>
      </c>
      <c r="B13" s="11" t="s">
        <v>6</v>
      </c>
      <c r="C13" s="10" t="s">
        <v>8</v>
      </c>
      <c r="D13" s="10">
        <v>129</v>
      </c>
      <c r="E13" s="7">
        <f t="shared" si="0"/>
        <v>41.0828025477707</v>
      </c>
      <c r="F13" s="7">
        <v>14945</v>
      </c>
      <c r="G13" s="9" t="s">
        <v>42</v>
      </c>
      <c r="H13" s="7" t="s">
        <v>37</v>
      </c>
      <c r="I13" s="7">
        <v>2</v>
      </c>
      <c r="J13" s="7">
        <v>16479</v>
      </c>
    </row>
    <row r="14" spans="1:10" ht="26.25">
      <c r="A14" s="10">
        <v>515</v>
      </c>
      <c r="B14" s="11" t="s">
        <v>9</v>
      </c>
      <c r="C14" s="10" t="s">
        <v>12</v>
      </c>
      <c r="D14" s="7">
        <v>91</v>
      </c>
      <c r="E14" s="7">
        <f t="shared" si="0"/>
        <v>28.980891719745223</v>
      </c>
      <c r="F14" s="7">
        <v>1126</v>
      </c>
      <c r="G14" s="9" t="s">
        <v>42</v>
      </c>
      <c r="H14" s="7" t="s">
        <v>37</v>
      </c>
      <c r="I14" s="7">
        <v>1</v>
      </c>
      <c r="J14" s="7">
        <v>8240</v>
      </c>
    </row>
    <row r="15" spans="1:10" ht="26.25">
      <c r="A15" s="10">
        <v>516</v>
      </c>
      <c r="B15" s="11" t="s">
        <v>9</v>
      </c>
      <c r="C15" s="10" t="s">
        <v>12</v>
      </c>
      <c r="D15" s="7">
        <v>100</v>
      </c>
      <c r="E15" s="7">
        <f t="shared" si="0"/>
        <v>31.84713375796178</v>
      </c>
      <c r="F15" s="7">
        <v>1126</v>
      </c>
      <c r="G15" s="9" t="s">
        <v>42</v>
      </c>
      <c r="H15" s="7" t="s">
        <v>37</v>
      </c>
      <c r="I15" s="7">
        <v>1</v>
      </c>
      <c r="J15" s="7">
        <v>8240</v>
      </c>
    </row>
    <row r="16" spans="1:10" ht="26.25">
      <c r="A16" s="10">
        <v>517</v>
      </c>
      <c r="B16" s="11" t="s">
        <v>14</v>
      </c>
      <c r="C16" s="10" t="s">
        <v>15</v>
      </c>
      <c r="D16" s="7">
        <v>82</v>
      </c>
      <c r="E16" s="7">
        <f t="shared" si="0"/>
        <v>26.11464968152866</v>
      </c>
      <c r="F16" s="7">
        <v>8135</v>
      </c>
      <c r="G16" s="9" t="s">
        <v>42</v>
      </c>
      <c r="H16" s="7" t="s">
        <v>37</v>
      </c>
      <c r="I16" s="7">
        <v>1</v>
      </c>
      <c r="J16" s="7">
        <v>8240</v>
      </c>
    </row>
    <row r="17" spans="1:10" ht="26.25">
      <c r="A17" s="10">
        <v>518</v>
      </c>
      <c r="B17" s="11" t="s">
        <v>10</v>
      </c>
      <c r="C17" s="10" t="s">
        <v>16</v>
      </c>
      <c r="D17" s="7">
        <v>82</v>
      </c>
      <c r="E17" s="7">
        <f t="shared" si="0"/>
        <v>26.11464968152866</v>
      </c>
      <c r="F17" s="7">
        <v>8135</v>
      </c>
      <c r="G17" s="9" t="s">
        <v>42</v>
      </c>
      <c r="H17" s="7" t="s">
        <v>37</v>
      </c>
      <c r="I17" s="7">
        <v>1</v>
      </c>
      <c r="J17" s="7">
        <v>8240</v>
      </c>
    </row>
    <row r="18" spans="1:10" ht="26.25">
      <c r="A18" s="10">
        <v>519</v>
      </c>
      <c r="B18" s="11" t="s">
        <v>10</v>
      </c>
      <c r="C18" s="10" t="s">
        <v>16</v>
      </c>
      <c r="D18" s="7">
        <v>94</v>
      </c>
      <c r="E18" s="7">
        <f t="shared" si="0"/>
        <v>29.936305732484076</v>
      </c>
      <c r="F18" s="7">
        <v>8135</v>
      </c>
      <c r="G18" s="9" t="s">
        <v>42</v>
      </c>
      <c r="H18" s="7" t="s">
        <v>37</v>
      </c>
      <c r="I18" s="7">
        <v>1</v>
      </c>
      <c r="J18" s="7">
        <v>8240</v>
      </c>
    </row>
    <row r="19" spans="1:10" ht="26.25">
      <c r="A19" s="10">
        <v>520</v>
      </c>
      <c r="B19" s="11" t="s">
        <v>6</v>
      </c>
      <c r="C19" s="10" t="s">
        <v>8</v>
      </c>
      <c r="D19" s="7">
        <v>104</v>
      </c>
      <c r="E19" s="7">
        <f t="shared" si="0"/>
        <v>33.12101910828025</v>
      </c>
      <c r="F19" s="7">
        <v>14945</v>
      </c>
      <c r="G19" s="9" t="s">
        <v>42</v>
      </c>
      <c r="H19" s="7" t="s">
        <v>37</v>
      </c>
      <c r="I19" s="7">
        <v>2</v>
      </c>
      <c r="J19" s="7">
        <v>16479</v>
      </c>
    </row>
    <row r="20" spans="1:10" ht="26.25">
      <c r="A20" s="10">
        <v>522</v>
      </c>
      <c r="B20" s="11" t="s">
        <v>11</v>
      </c>
      <c r="C20" s="10" t="s">
        <v>7</v>
      </c>
      <c r="D20" s="7">
        <v>94</v>
      </c>
      <c r="E20" s="7">
        <f t="shared" si="0"/>
        <v>29.936305732484076</v>
      </c>
      <c r="F20" s="7">
        <v>11271</v>
      </c>
      <c r="G20" s="9" t="s">
        <v>42</v>
      </c>
      <c r="H20" s="7" t="s">
        <v>37</v>
      </c>
      <c r="I20" s="7">
        <v>2</v>
      </c>
      <c r="J20" s="7">
        <v>16479</v>
      </c>
    </row>
    <row r="21" spans="1:10" ht="26.25">
      <c r="A21" s="10">
        <v>525</v>
      </c>
      <c r="B21" s="11" t="s">
        <v>6</v>
      </c>
      <c r="C21" s="10" t="s">
        <v>8</v>
      </c>
      <c r="D21" s="7">
        <v>91</v>
      </c>
      <c r="E21" s="7">
        <f t="shared" si="0"/>
        <v>28.980891719745223</v>
      </c>
      <c r="F21" s="7">
        <v>14945</v>
      </c>
      <c r="G21" s="9" t="s">
        <v>42</v>
      </c>
      <c r="H21" s="7" t="s">
        <v>37</v>
      </c>
      <c r="I21" s="7">
        <v>2</v>
      </c>
      <c r="J21" s="7">
        <v>16479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selection activeCell="I1" sqref="I1"/>
    </sheetView>
  </sheetViews>
  <sheetFormatPr defaultColWidth="9.140625" defaultRowHeight="15"/>
  <cols>
    <col min="1" max="1" width="7.421875" style="0" bestFit="1" customWidth="1"/>
    <col min="2" max="2" width="18.421875" style="0" customWidth="1"/>
    <col min="3" max="3" width="6.57421875" style="0" customWidth="1"/>
    <col min="4" max="4" width="7.8515625" style="0" bestFit="1" customWidth="1"/>
    <col min="5" max="5" width="21.57421875" style="0" customWidth="1"/>
    <col min="6" max="6" width="5.00390625" style="0" bestFit="1" customWidth="1"/>
    <col min="7" max="7" width="18.421875" style="0" customWidth="1"/>
    <col min="8" max="8" width="11.28125" style="0" customWidth="1"/>
    <col min="9" max="9" width="14.28125" style="0" customWidth="1"/>
    <col min="10" max="10" width="14.140625" style="0" customWidth="1"/>
  </cols>
  <sheetData>
    <row r="1" spans="1:8" ht="58.5" customHeight="1">
      <c r="A1" s="36" t="s">
        <v>52</v>
      </c>
      <c r="B1" s="36"/>
      <c r="C1" s="36"/>
      <c r="D1" s="36"/>
      <c r="E1" s="36"/>
      <c r="F1" s="36"/>
      <c r="G1" s="36"/>
      <c r="H1" s="36"/>
    </row>
    <row r="2" spans="1:8" ht="150">
      <c r="A2" s="5" t="s">
        <v>29</v>
      </c>
      <c r="B2" s="5" t="s">
        <v>30</v>
      </c>
      <c r="C2" s="5" t="s">
        <v>27</v>
      </c>
      <c r="D2" s="6" t="s">
        <v>28</v>
      </c>
      <c r="E2" s="6" t="s">
        <v>20</v>
      </c>
      <c r="F2" s="5" t="s">
        <v>34</v>
      </c>
      <c r="G2" s="5" t="s">
        <v>31</v>
      </c>
      <c r="H2" s="5" t="s">
        <v>32</v>
      </c>
    </row>
    <row r="3" spans="1:8" ht="60">
      <c r="A3" s="2" t="s">
        <v>17</v>
      </c>
      <c r="B3" s="3" t="s">
        <v>18</v>
      </c>
      <c r="C3" s="4" t="s">
        <v>19</v>
      </c>
      <c r="D3" s="21"/>
      <c r="E3" s="3" t="s">
        <v>21</v>
      </c>
      <c r="F3" s="1">
        <f>D3*1.4</f>
        <v>0</v>
      </c>
      <c r="G3" s="1">
        <v>150</v>
      </c>
      <c r="H3" s="23">
        <f>F3*G3</f>
        <v>0</v>
      </c>
    </row>
    <row r="4" spans="1:8" ht="27.75" customHeight="1">
      <c r="A4" s="2" t="s">
        <v>22</v>
      </c>
      <c r="B4" s="3" t="s">
        <v>23</v>
      </c>
      <c r="C4" s="4" t="s">
        <v>19</v>
      </c>
      <c r="D4" s="21"/>
      <c r="E4" s="3" t="s">
        <v>26</v>
      </c>
      <c r="F4" s="1">
        <f>D4*1.25</f>
        <v>0</v>
      </c>
      <c r="G4" s="1">
        <v>150</v>
      </c>
      <c r="H4" s="23">
        <f aca="true" t="shared" si="0" ref="H4:H5">F4*G4</f>
        <v>0</v>
      </c>
    </row>
    <row r="5" spans="1:8" ht="27.75" customHeight="1">
      <c r="A5" s="2" t="s">
        <v>24</v>
      </c>
      <c r="B5" s="3" t="s">
        <v>25</v>
      </c>
      <c r="C5" s="4" t="s">
        <v>19</v>
      </c>
      <c r="D5" s="21"/>
      <c r="E5" s="3" t="s">
        <v>26</v>
      </c>
      <c r="F5" s="1">
        <f>D5*1.25</f>
        <v>0</v>
      </c>
      <c r="G5" s="1">
        <v>150</v>
      </c>
      <c r="H5" s="23">
        <f t="shared" si="0"/>
        <v>0</v>
      </c>
    </row>
    <row r="6" spans="1:8" ht="30.75" thickBot="1">
      <c r="A6" s="16" t="s">
        <v>43</v>
      </c>
      <c r="B6" s="17" t="s">
        <v>44</v>
      </c>
      <c r="C6" s="18" t="s">
        <v>45</v>
      </c>
      <c r="D6" s="22"/>
      <c r="E6" s="17" t="s">
        <v>46</v>
      </c>
      <c r="F6" s="19">
        <f>D6*1.35</f>
        <v>0</v>
      </c>
      <c r="G6" s="19">
        <v>22</v>
      </c>
      <c r="H6" s="24">
        <f>F6*22</f>
        <v>0</v>
      </c>
    </row>
    <row r="7" spans="1:10" ht="33.75" customHeight="1">
      <c r="A7" s="20"/>
      <c r="B7" s="20"/>
      <c r="C7" s="20"/>
      <c r="D7" s="20"/>
      <c r="E7" s="20"/>
      <c r="F7" s="20"/>
      <c r="G7" s="34" t="s">
        <v>33</v>
      </c>
      <c r="H7" s="25">
        <f>SUM(H3:H6)</f>
        <v>0</v>
      </c>
      <c r="I7" s="35" t="s">
        <v>51</v>
      </c>
      <c r="J7" s="1">
        <f>H7*1.21</f>
        <v>0</v>
      </c>
    </row>
    <row r="10" spans="2:5" ht="15">
      <c r="B10" s="26" t="s">
        <v>50</v>
      </c>
      <c r="C10" s="32"/>
      <c r="D10" s="32"/>
      <c r="E10" s="32"/>
    </row>
    <row r="11" spans="2:7" ht="15">
      <c r="B11" s="27"/>
      <c r="C11" s="33"/>
      <c r="D11" s="33"/>
      <c r="E11" s="28" t="s">
        <v>47</v>
      </c>
      <c r="F11" s="29"/>
      <c r="G11" s="30"/>
    </row>
    <row r="12" spans="2:7" ht="15">
      <c r="B12" s="27"/>
      <c r="E12" s="31" t="s">
        <v>48</v>
      </c>
      <c r="F12" s="26"/>
      <c r="G12" s="26"/>
    </row>
    <row r="13" spans="5:7" ht="15">
      <c r="E13" s="26" t="s">
        <v>49</v>
      </c>
      <c r="F13" s="26"/>
      <c r="G13" s="26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Vladimír</dc:creator>
  <cp:keywords/>
  <dc:description/>
  <cp:lastModifiedBy>Špaček Pavel</cp:lastModifiedBy>
  <cp:lastPrinted>2023-12-10T16:08:44Z</cp:lastPrinted>
  <dcterms:created xsi:type="dcterms:W3CDTF">2023-12-10T14:34:28Z</dcterms:created>
  <dcterms:modified xsi:type="dcterms:W3CDTF">2024-01-11T09:17:15Z</dcterms:modified>
  <cp:category/>
  <cp:version/>
  <cp:contentType/>
  <cp:contentStatus/>
</cp:coreProperties>
</file>