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/>
  <bookViews>
    <workbookView xWindow="65428" yWindow="65428" windowWidth="23256" windowHeight="12456" activeTab="0"/>
  </bookViews>
  <sheets>
    <sheet name="Rekapitulace" sheetId="6" r:id="rId1"/>
    <sheet name="SO 201" sheetId="2" r:id="rId2"/>
    <sheet name="SO 000SO 000" sheetId="3" r:id="rId3"/>
    <sheet name="SO 181SO 181" sheetId="4" r:id="rId4"/>
    <sheet name="SO 341SO 341" sheetId="5" r:id="rId5"/>
  </sheets>
  <definedNames/>
  <calcPr calcId="191029"/>
  <extLst/>
</workbook>
</file>

<file path=xl/sharedStrings.xml><?xml version="1.0" encoding="utf-8"?>
<sst xmlns="http://schemas.openxmlformats.org/spreadsheetml/2006/main" count="1969" uniqueCount="783">
  <si>
    <t>EstiCon</t>
  </si>
  <si>
    <t xml:space="preserve">Firma: </t>
  </si>
  <si>
    <t>Rekapitulace ceny</t>
  </si>
  <si>
    <t>Stavba: 18 429 00 - II/174 Březnice most ev.č. 174 - 006 - PD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</si>
  <si>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</si>
  <si>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</si>
  <si>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</si>
  <si>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</si>
  <si>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</si>
  <si>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</si>
  <si>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</si>
  <si>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SO 201</t>
  </si>
  <si>
    <t>MOST</t>
  </si>
  <si>
    <t>SO 000</t>
  </si>
  <si>
    <t>Vedlejší a ostatní náklady</t>
  </si>
  <si>
    <t>SO 181</t>
  </si>
  <si>
    <t>Dopravně inženýrská opatření</t>
  </si>
  <si>
    <t>SO 341</t>
  </si>
  <si>
    <t>Přeložka vodovodu VaK Beroun</t>
  </si>
  <si>
    <t>Soupis prací objektu</t>
  </si>
  <si>
    <t>S</t>
  </si>
  <si>
    <t>Stavba:</t>
  </si>
  <si>
    <t>18 429 00</t>
  </si>
  <si>
    <t>II/174 Březnice most ev.č. 174 - 006 - PD</t>
  </si>
  <si>
    <t>O</t>
  </si>
  <si>
    <t>Rozpočet:</t>
  </si>
  <si>
    <t>Typ</t>
  </si>
  <si>
    <t>Poř. číslo</t>
  </si>
  <si>
    <t>Kód položky</t>
  </si>
  <si>
    <t>Varianta</t>
  </si>
  <si>
    <t>Název Položky</t>
  </si>
  <si>
    <t>MJ</t>
  </si>
  <si>
    <t>Množství</t>
  </si>
  <si>
    <t>Cena</t>
  </si>
  <si>
    <t>Jednotková</t>
  </si>
  <si>
    <t>Celkem</t>
  </si>
  <si>
    <t>SD</t>
  </si>
  <si>
    <t>0</t>
  </si>
  <si>
    <t>Všeobecné konstrukce a práce</t>
  </si>
  <si>
    <t>P</t>
  </si>
  <si>
    <t>014101</t>
  </si>
  <si>
    <t/>
  </si>
  <si>
    <t>POPLATKY ZA SKLÁDKU</t>
  </si>
  <si>
    <t>M3</t>
  </si>
  <si>
    <t>PP</t>
  </si>
  <si>
    <t>poplatky za nákup ornice
objemová hmotnost 2000 kg/m3</t>
  </si>
  <si>
    <t>VV</t>
  </si>
  <si>
    <t>nákup ornice 2,0*0,2*151,84 = 60,736 [A]</t>
  </si>
  <si>
    <t>Celkové množství = 60,736</t>
  </si>
  <si>
    <t>015111</t>
  </si>
  <si>
    <t>POPLATKY ZA LIKVIDACI ODPADŮ NEKONTAMINOVANÝCH - 17 05 04  VYTĚŽENÉ ZEMINY A HORNINY -  I. TŘÍDA TĚŽITELNOSTI</t>
  </si>
  <si>
    <t>T</t>
  </si>
  <si>
    <t>zemina
objemová hmotnost 2000 kg/m3</t>
  </si>
  <si>
    <t>dle pol.131838.A+B 2*(191,814+386,06) = 1155,748 [A]</t>
  </si>
  <si>
    <t>dle pol.11130 2,0*0,20*151,840 = 60,736 [B]</t>
  </si>
  <si>
    <t>Celkové množství = 1216,484</t>
  </si>
  <si>
    <t>015130</t>
  </si>
  <si>
    <t>POPLATKY ZA LIKVIDACI ODPADŮ NEKONTAMINOVANÝCH - 17 03 02  VYBOURANÝ ASFALTOVÝ BETON BEZ DEHTU</t>
  </si>
  <si>
    <t>objemová hmotnost 2400 kg/m3
stávající komunikace -  na základě zkoušek PAU
předpoklad 80% vybouraného materiálu bez obsahu nebezpečných látek</t>
  </si>
  <si>
    <t>dle pol.113338 2,40*(11,212+101,68)*0,80 = 216,753 [A]</t>
  </si>
  <si>
    <t>Celkové množství = 216,753</t>
  </si>
  <si>
    <t>015140</t>
  </si>
  <si>
    <t>POPLATKY ZA LIKVIDACI ODPADŮ NEKONTAMINOVANÝCH - 17 01 01  BETON Z DEMOLIC OBJEKTŮ, ZÁKLADŮ TV</t>
  </si>
  <si>
    <t xml:space="preserve">beton
objemová hmotnost 2300 kg/m3
</t>
  </si>
  <si>
    <t>dle pol.113148 2,30*(60,879+51,862) = 259,304 [A]</t>
  </si>
  <si>
    <t>Celkové množství = 259,304</t>
  </si>
  <si>
    <t>B</t>
  </si>
  <si>
    <t xml:space="preserve">beton
objemová hmotnost 2300 kg/m3
položku čerpat jen s výhradním souhlasem TDI
odpad z bourání stávající vyrovnávací desky v případě špatného stevbně technického stavu
</t>
  </si>
  <si>
    <t>dle pol.966158 2,30*(52,622) = 121,031 [A]</t>
  </si>
  <si>
    <t>Celkové množství = 121,031</t>
  </si>
  <si>
    <t>015330</t>
  </si>
  <si>
    <t>POPLATKY ZA LIKVIDACI ODPADŮ NEKONTAMINOVANÝCH - 17 05 04  KAMENNÁ SUŤ</t>
  </si>
  <si>
    <t>kámen, kamenivo
sypké vrstvy - objemová hmotnost 1900 kg/m3
kámen - objemová hmotnost 2600 kg/m3</t>
  </si>
  <si>
    <t>pol. 113328 1,90*55,283 = 105,038 [A]</t>
  </si>
  <si>
    <t>pol.113534 (20%) 2,6*0,20*0,20*85,25*0,20 = 1,773 [B]</t>
  </si>
  <si>
    <t>Celkové množství = 106,811</t>
  </si>
  <si>
    <t>015340</t>
  </si>
  <si>
    <t>POPLATKY ZA LIKVIDACI ODPADŮ NEKONTAMINOVANÝCH - 02 01 03  PAŘEZY</t>
  </si>
  <si>
    <t>pařezy
objemová hmotnost 700 kg/m3</t>
  </si>
  <si>
    <t>pol. 112038 - odhad 0,7*1,50 = 1,050 [A]</t>
  </si>
  <si>
    <t>Celkové množství = 1,050</t>
  </si>
  <si>
    <t>015760</t>
  </si>
  <si>
    <t>A</t>
  </si>
  <si>
    <t>POPLATKY ZA LIKVIDACI ODPADU NEBEZPECNÝCH - 17 06 03*  IZOLACNÍ MATERIÁLY OBSAHUJÍCÍ NEBEZPECNÉ LÁTKY</t>
  </si>
  <si>
    <t xml:space="preserve">živice s obsahem nebezpečných látek 
objemová hmotnost 2400 kg/m3
stávající komunikace -  na základě zkoušek PAU
předpoklad 20% vybouraného materiálu s obsahem nebezpečných látek
</t>
  </si>
  <si>
    <t>dle pol.113338 2,40*(11,212+104,68)*0,20 = 55,628 [A]</t>
  </si>
  <si>
    <t>Celkové množství = 55,628</t>
  </si>
  <si>
    <t>POPLATKY ZA LIKVIDACI ODPADŮ NEBEZPEČNÝCH - 17 06 03*  IZOLAČNÍ MATERIÁLY OBSAHUJÍCÍ NEBEZPEČNÉ LÁTKY</t>
  </si>
  <si>
    <t>izolace
objemová hmotnost 2600 kg/m3</t>
  </si>
  <si>
    <t>dle pol. 97817 302,738*0,025*2,60 = 19,678 [A]</t>
  </si>
  <si>
    <t>Celkové množství = 19,678</t>
  </si>
  <si>
    <t>1</t>
  </si>
  <si>
    <t>Zemní práce</t>
  </si>
  <si>
    <t>11130</t>
  </si>
  <si>
    <t>SEJMUTÍ DRNU</t>
  </si>
  <si>
    <t>M2</t>
  </si>
  <si>
    <t xml:space="preserve">v minimálním rozsahu </t>
  </si>
  <si>
    <t>OP 01 - před navazujícími zdmi 1,5*30,40+2,50*25,55+2*2,0 = 113,475 [A]</t>
  </si>
  <si>
    <t>OP 02 - před navazujícími zdmi 1,5*(11,20+11,71)+2*2,0 = 38,365 [B]</t>
  </si>
  <si>
    <t>Celkové množství = 151,840</t>
  </si>
  <si>
    <t>112038</t>
  </si>
  <si>
    <t>KÁCENÍ STROMŮ D KMENE PŘES 0,9M S ODSTR PAŘEZŮ, ODVOZ DO 20KM</t>
  </si>
  <si>
    <t>KUS</t>
  </si>
  <si>
    <t>kácení vzrostlého stromu - oblast OP 04
větve štěpkovány, dřevo předáno investorovi k dalšímu využití
pařezy - odvoz na skádku
dle TZ</t>
  </si>
  <si>
    <t xml:space="preserve"> 1 = 1,000 [A]</t>
  </si>
  <si>
    <t>Celkové množství = 1,000</t>
  </si>
  <si>
    <t>113148</t>
  </si>
  <si>
    <t>ODSTRANĚNÍ KRYTU ZPEVNĚNÝCH PLOCH S CEMENT POJIVEM, ODVOZ DO 20KM</t>
  </si>
  <si>
    <t>NA MOSTĚ
odstranění podkladních vozovkových vrstev - rozpadlá betonová vrstva nebo cementem zpevněná - tl.140-200 mm
předp. na celou šířku mezi poprsními zdmi</t>
  </si>
  <si>
    <t>na mostě - na délku mezi podstavci 41,45*7,36*(0,14+0,20)/2 = 51,862 [A]</t>
  </si>
  <si>
    <t>Celkové množství = 51,862</t>
  </si>
  <si>
    <t xml:space="preserve">NA PŘEDMOSTÍCH 
podkladní vozovkové vrstvy na přemostích
kamenivo zpevněné cementem - tl.150 mm
</t>
  </si>
  <si>
    <t>předmostí směr náměstí (286,86-(3*0,50*10,20+3*1,0*7,15))*0,150 = 37,517 [A]</t>
  </si>
  <si>
    <t>předmostí směr zámek (192,78-(3*0,5*7,95+3*1,0*8,37))*0,15 = 23,362 [B]</t>
  </si>
  <si>
    <t>Celkové množství = 60,879</t>
  </si>
  <si>
    <t>113294</t>
  </si>
  <si>
    <t>ODSTRANĚNÍ ZPEVNĚNÝCH PLOCH, PŘÍKOPŮ A RIGOLŮ Z LOMOVÉHO KAMENE, ODVOZ DO 5KM</t>
  </si>
  <si>
    <t>rozebrání odláždění před lícem opěr a zdí
vč. odvozu a uložení na dočasnou skládku - bude zpětně odlážděno
(bez poplatku)</t>
  </si>
  <si>
    <t>před OP 01 (1,10*0,20)*(10,20+2,51+2,05+2*1,0) = 3,687 [A]</t>
  </si>
  <si>
    <t>před OP 02 (2,0*0,20)*(10,85+2,0) = 5,140 [B]</t>
  </si>
  <si>
    <t>Celkové množství = 8,827</t>
  </si>
  <si>
    <t>113328</t>
  </si>
  <si>
    <t>ODSTRAN PODKL ZPEVNĚNÝCH PLOCH Z KAMENIVA NESTMEL, ODVOZ DO 20KM</t>
  </si>
  <si>
    <t>NA PŘEDMOSTÍCH 
podkladní vozovkové vrstvy na předmostích</t>
  </si>
  <si>
    <t>předmostí směr náměstí (286,86-(4*0,50*10,20+4*1,0*7,15))*0,145 = 34,490 [A]</t>
  </si>
  <si>
    <t>předmostí směr zámek (192,78-(4*0,5*7,95+4*1,0*8,37))*0,145 = 20,793 [B]</t>
  </si>
  <si>
    <t>Celkové množství = 55,283</t>
  </si>
  <si>
    <t>113338</t>
  </si>
  <si>
    <t>ODSTRAN PODKL ZPEVNENÝCH PLOCH S ASFALT POJIVEM, ODVOZ DO 20KM</t>
  </si>
  <si>
    <t xml:space="preserve">VOZOVKA
odstranění podkladnách živičných vrstev vozovky
dle sondy ložná a podkladní vrstva - předp. 150mm
vyjma 1,0m, resp 2,0 mna ZÚ a KÚ z důvodu odsupňovaného napojení vozovky
</t>
  </si>
  <si>
    <t>1.vrstva  (707,510-(1*0,50*10,20+1*1,0*7,15+1*0,5*7,08+1*0,50*7,95))*0,075 = 51,581 [A]</t>
  </si>
  <si>
    <t>2.vrstva (707,510-(2*0,50*10,20+2*1,0*7,15+2*0,5*7,08+2*0,50*7,95))*0,075
 = 50,099 [B]</t>
  </si>
  <si>
    <t>Celkové množství = 101,680</t>
  </si>
  <si>
    <t>ODSTRAN PODKL ZPEVNĚNÝCH PLOCH S ASFALT POJIVEM, ODVOZ DO 20KM</t>
  </si>
  <si>
    <t>CHODNÍKY
odstranění živičného souvrsvtí na chodních
předp. 60 mm</t>
  </si>
  <si>
    <t>chodník na protivodní straně 62,55 m2*0,06 m = 3,753 [A]</t>
  </si>
  <si>
    <t>chodník na povodní straně 58,50 m*1,30 m*0,06+25,40 m*1,90m*0,06 m = 7,459 [B]</t>
  </si>
  <si>
    <t>Celkové množství = 11,212</t>
  </si>
  <si>
    <t>113534</t>
  </si>
  <si>
    <t>ODSTRANĚNÍ CHODNÍKOVÝCH KAMENNÝCH OBRUBNÍKŮ, ODVOZ DO 5KM</t>
  </si>
  <si>
    <t>M</t>
  </si>
  <si>
    <t>vč. odvozu na meziskládku
bude zpětně použito na stavbě - 80% zpětné použití (bez skládkovného)
odhad cca 20% poškozeno - odvoz na skládku (skládkovné pol.015330)</t>
  </si>
  <si>
    <t>podél protivodního chodníku 51,45 = 51,450 [A]</t>
  </si>
  <si>
    <t>podél povodního chodníku 85,25 = 85,250 [B]</t>
  </si>
  <si>
    <t>Celkové množství = 85,250</t>
  </si>
  <si>
    <t>1135340R</t>
  </si>
  <si>
    <t>ODSTRANĚNÍ CHODNÍKOVÝCH KAMENNÝCH DESEK, ODVOZ DO 5KM</t>
  </si>
  <si>
    <t xml:space="preserve">sejmutí chodníkových kamenných desek, dočasné uložení
bude zpětně osazeno </t>
  </si>
  <si>
    <t>odhad 24,0*0,50 = 12,000 [A]</t>
  </si>
  <si>
    <t>Celkové množství = 12,000</t>
  </si>
  <si>
    <t>11372</t>
  </si>
  <si>
    <t>FRÉZOVÁNÍ ZPEVNENÝCH PLOCH ASFALTOVÝCH</t>
  </si>
  <si>
    <t>frézování obrusné vrstvy 
- obrusná vrstva dle sondy předp. 60 mm
předp. bez obsahu nebezpečných látek
povinný odkup zhotovitele</t>
  </si>
  <si>
    <t>most a předpolí 707,51*0,06 = 42,451 [A]</t>
  </si>
  <si>
    <t>Celkové množství = 42,451</t>
  </si>
  <si>
    <t>113765</t>
  </si>
  <si>
    <t>FRÉZOVÁNÍ DRÁŽKY PRUREZU DO 600MM2 V ASFALTOVÉ VOZOVCE</t>
  </si>
  <si>
    <t>frézvání drážky ve vozovky v místě napojení nové vozovky na stávající stav</t>
  </si>
  <si>
    <t>napojení na stav. stav 10,20+7,15+7,95+7,08 = 32,380 [A]</t>
  </si>
  <si>
    <t>Celkové množství = 32,380</t>
  </si>
  <si>
    <t>1152600R</t>
  </si>
  <si>
    <t xml:space="preserve">PROVEDENÍ VODY STAVBOU </t>
  </si>
  <si>
    <t>KPL</t>
  </si>
  <si>
    <t xml:space="preserve">komplet provedení vody stavbou dle možností a zkušeností zhotovitele (např. hrázkování, přededení potrubím atd.)- zřízení a odstranění 
vč. výkopu a zásypu, úpravy nátoku a výtoku a zřízení těsnících hrázek z nepropustné zeminy (nákup, odtěžení a uložení na skládku)
vč.zajištění výkopu proti vodě
vč. likvidace veškerých odpadů a skládkovného </t>
  </si>
  <si>
    <t>125738</t>
  </si>
  <si>
    <t>VYKOPÁVKY ZE ZEMNÍKU A SKLÁDEK TR. I, ODVOZ DO 20KM</t>
  </si>
  <si>
    <t>vykopávka ornice ze skládky ornice
vykopávka zeminy pro zpětný zásyp</t>
  </si>
  <si>
    <t>dle pol. 17411 326,343 = 326,343 [A]</t>
  </si>
  <si>
    <t>dle pol. 18223 0,20*151,84 = 30,368 [C]</t>
  </si>
  <si>
    <t>Celkové množství = 356,711</t>
  </si>
  <si>
    <t>12980</t>
  </si>
  <si>
    <t>ČIŠTĚNÍ ULIČNÍCH VPUSTÍ</t>
  </si>
  <si>
    <t>čištění uliční vpusti na předmostí směr náměstí
vč. likvidace vzniklých odpadů a skládkovného</t>
  </si>
  <si>
    <t>131834</t>
  </si>
  <si>
    <t>HLOUBENÍ JAM ZAPAŽ I NEPAŽ TŘ. II, ODVOZ DO 5KM</t>
  </si>
  <si>
    <t>výkop zeminy pro zpětný zásyp
odvoz na meziskládku</t>
  </si>
  <si>
    <t>dle pol. 17411 314,700 = 314,700 [A]</t>
  </si>
  <si>
    <t>Celkové množství = 314,700</t>
  </si>
  <si>
    <t>131838</t>
  </si>
  <si>
    <t>HLOUBENÍ JAM ZAPAŽ I NEPAŽ TR. II, ODVOZ DO 20KM</t>
  </si>
  <si>
    <t>ZÁSYP KLENBY - jílovitý písek
odvoz na skládku
(nebude zpětně uloženo na stavbě)</t>
  </si>
  <si>
    <t>výkop zásypu klenby (plocha v podélném řezu x šířka mezi poprsními zdmi) 22,70*7,40 = 167,980 [A]</t>
  </si>
  <si>
    <t>výkop rozšíření mocnosti násypu pod chodníky 2*0,50*(0,70+0,45)/2*41,45 = 23,834 [B]</t>
  </si>
  <si>
    <t>Celkové množství = 191,814</t>
  </si>
  <si>
    <t>HLOUBENÍ JAM ZAPAŽ I NEPAŽ TŘ. II, ODVOZ DO 20KM</t>
  </si>
  <si>
    <t>výkopy za rubem opěr a zdí
odvoz na skládku
(přebytečná zemina  - nebude zpětně uloženo na stavbě)</t>
  </si>
  <si>
    <t>za OP 01  (1,0+6,35)/2*4,70*((8,50+14,3)/2+2,5) = 240,088 [A]</t>
  </si>
  <si>
    <t>OP 01 za navazující zdí (0,80+2,80)/2*11,30*(1,60+2,50)/2+(0,80+3,95)/2*6,0*(2,80+3,35)/2 = 85,516 [B]</t>
  </si>
  <si>
    <t>před OP 01  (0,60+1,1)/2*(0,50-0,20)*(10,20+2,51+2,05+2*1,0) = 4,274 [C]</t>
  </si>
  <si>
    <t>OP 01 před navazujícími zdmi (0,60+1,10)/2*0,50*30,40+(0,60+1,85)/2*1,05*25,55 = 45,784 [D]</t>
  </si>
  <si>
    <t>za OP 04 a podél opěry (1,0+6,40)/2*4,70*((8,50+17,0)/2+2*2,50) = 308,673 [E]</t>
  </si>
  <si>
    <t>před OP 04  (0,80+1,95)/2*(1,15-0,20)*(10,85+2*2,0) = 19,398 [F]</t>
  </si>
  <si>
    <t>OP 04 před navazující zdí (0,6+1,10)/2*0,50*(8,69+11,71) = 8,670 [G]</t>
  </si>
  <si>
    <t>odpočet zeminy pro zpětný zásyp pol. 131834 -326,343 = -326,343 [H]</t>
  </si>
  <si>
    <t>Celkové množství = 386,060</t>
  </si>
  <si>
    <t>C</t>
  </si>
  <si>
    <t xml:space="preserve">prohloubení výkopu pod opěrnou zdí u OP 01
pro sanaci podloží
položku možno čerpat jen s výhradním souhlasem TDI
položka zahrnuje je uložení na skládku a skládkovné
</t>
  </si>
  <si>
    <t>pod samostatnou zdí (0+0,68)/2*5,55*(3,90+4,5)/2 = 7,925 [A]</t>
  </si>
  <si>
    <t>Celkové množství = 7,925</t>
  </si>
  <si>
    <t>17120</t>
  </si>
  <si>
    <t>ULOŽENÍ SYPANINY DO NÁSYPU A NA SKLÁDKY BEZ ZHUTNENÍ</t>
  </si>
  <si>
    <t>uložení zeminy na meziskládku - bude zpětně použita do výkopů</t>
  </si>
  <si>
    <t>na skládku - pol. 131838 A 191,814 = 191,814 [A]</t>
  </si>
  <si>
    <t>na skládku - pol. 131838 B 394,703 = 394,703 [B]</t>
  </si>
  <si>
    <t>na meziskládku - pol. 131834 314,70 = 314,700 [C]</t>
  </si>
  <si>
    <t>Celkové množství = 901,217</t>
  </si>
  <si>
    <t>17411</t>
  </si>
  <si>
    <t>ZÁSYP JAM A RÝH ZEMINOU SE ZHUTNĚNÍM</t>
  </si>
  <si>
    <t>zpětný zásyp</t>
  </si>
  <si>
    <t>zásyp za OP 01 do úrovně drenáže (1,0+4,65)/2*2,75*((8,50+12,70)/2+2,0) = 97,886 [A]</t>
  </si>
  <si>
    <t>OP 01 za navazující zdí (0,80+2,30)/2*11,30*1,50+(0,80+3,00)/2*8,50*1,70 = 53,728 [B]</t>
  </si>
  <si>
    <t>před OP 01  (0,60+1,1)/2*(0,50-0,20)*(10,20+2,15+2,05+2*1,0) = 4,182 [C]</t>
  </si>
  <si>
    <t>za OP 04 a podél boků opěry (1,0+4,95)/2*3,07*((8,50+14,70)/2+2*2,0) = 142,479 [D]</t>
  </si>
  <si>
    <t>před OP 04  (0,80+1,95)/2*(1,15-0,20)*(10,85+2*2,0) = 19,398 [E]</t>
  </si>
  <si>
    <t>OP 04 před navazující zdí (0,6+1,1)/2*0,50*(8,69+11,71) = 8,670 [F]</t>
  </si>
  <si>
    <t>Celkové množství = 326,343</t>
  </si>
  <si>
    <t>17481</t>
  </si>
  <si>
    <t>ZÁSYP JAM A RÝH Z NAKUPOVANÝCH MATERIÁLŮ</t>
  </si>
  <si>
    <t>zásyp výkopu za rubem zdi</t>
  </si>
  <si>
    <t>za rubem zdi navazující na OP 01 nad těsnící vrstvou (2,60+3,75)/2*6,0*(1,70+2,00)/2 = 35,243 [A]</t>
  </si>
  <si>
    <t>Celkové množství = 35,243</t>
  </si>
  <si>
    <t>18223</t>
  </si>
  <si>
    <t>ROZPROSTŘENÍ ORNICE VE SVAHU V TL DO 0,20M</t>
  </si>
  <si>
    <t>ve svahu a v rovině
v místech dotčených stavbou
v rozsahu sejmutého drnu</t>
  </si>
  <si>
    <t>dle pol.11130 151,84 = 151,840 [A]</t>
  </si>
  <si>
    <t>18242</t>
  </si>
  <si>
    <t>ZALOŽENÍ TRÁVNÍKU HYDROOSEVEM NA ORNICI</t>
  </si>
  <si>
    <t>na ohumosaovaných plochách</t>
  </si>
  <si>
    <t>dle pol. 18242 151,84 = 151,840 [A]</t>
  </si>
  <si>
    <t>18247</t>
  </si>
  <si>
    <t>OŠETŘOVÁNÍ TRÁVNÍKU</t>
  </si>
  <si>
    <t>4x</t>
  </si>
  <si>
    <t>dle pol. 18242 4*151,84 = 607,360 [A]</t>
  </si>
  <si>
    <t>Celkové množství = 607,360</t>
  </si>
  <si>
    <t>18472</t>
  </si>
  <si>
    <t>OŠETŘENÍ DŘEVIN SOLITERNÍCH</t>
  </si>
  <si>
    <t xml:space="preserve"> 4*2 = 8,000 [A]</t>
  </si>
  <si>
    <t>Celkové množství = 8,000</t>
  </si>
  <si>
    <t>184810R</t>
  </si>
  <si>
    <t>OCHRANA SOCHAŘSKÉ VÝZDOBY BEDNĚNÍM</t>
  </si>
  <si>
    <t>ochrana sochařské výzdoby
koordinováno s NPÚ</t>
  </si>
  <si>
    <t xml:space="preserve"> 4 = 4,000 [A]</t>
  </si>
  <si>
    <t>Celkové množství = 4,000</t>
  </si>
  <si>
    <t>184B17</t>
  </si>
  <si>
    <t>VYSAZOVÁNÍ STROMŮ LISTNATÝCH S BALEM OBVOD KMENE DO 20CM, PODCHOZÍ VÝŠ MIN 2,4M</t>
  </si>
  <si>
    <t>náhradní výsadba
vysazeno na pozemek p.č. 595 k.ú. Březnice</t>
  </si>
  <si>
    <t>jírovec 2 = 2,000 [A]</t>
  </si>
  <si>
    <t>Celkové množství = 2,000</t>
  </si>
  <si>
    <t>2</t>
  </si>
  <si>
    <t>Základy</t>
  </si>
  <si>
    <t>21331</t>
  </si>
  <si>
    <t>DRENÁŽNÍ VRSTVY Z BETONU MEZEROVITÉHO (DRENÁŽNÍHO)</t>
  </si>
  <si>
    <t>drenážní beton okolo drenážního potrubí</t>
  </si>
  <si>
    <t>OP 01 za rubem opěry 10,50*0,80*0,30 = 2,520 [A]</t>
  </si>
  <si>
    <t>OP 01 za rubem opěrné zdi 25,25*0,30*0,30 = 2,273 [B]</t>
  </si>
  <si>
    <t>OP 04 za rubem opěry 10,95*0,80*0,30 = 2,628 [C]</t>
  </si>
  <si>
    <t>Celkové množství = 7,421</t>
  </si>
  <si>
    <t>21341</t>
  </si>
  <si>
    <t>DRENÁŽNÍ VRSTVY Z PLASTBETONU (PLASTMALTY)</t>
  </si>
  <si>
    <t>proužek drenážního polymer betonu v úžlabí</t>
  </si>
  <si>
    <t xml:space="preserve"> 2*0,15*0,04*41,45 = 0,497 [A]</t>
  </si>
  <si>
    <t>Celkové množství = 0,497</t>
  </si>
  <si>
    <t>272325</t>
  </si>
  <si>
    <t>ZÁKLADY ZE ŽELEZOBETONU DO C30/37</t>
  </si>
  <si>
    <t>základ opěrné zdi</t>
  </si>
  <si>
    <t>díl 1 2,30*0,80*5,53 = 10,175 [A]</t>
  </si>
  <si>
    <t>díl 2 2,30*0,80*6,0 = 11,040 [B]</t>
  </si>
  <si>
    <t>díl 3 1,80*0,80*6,0 = 8,640 [C]</t>
  </si>
  <si>
    <t>díl 4 1,80*0,80*6,26 = 9,014 [D]</t>
  </si>
  <si>
    <t>Celkové množství = 38,869</t>
  </si>
  <si>
    <t>272365</t>
  </si>
  <si>
    <t>VÝZTUŽ ZÁKLADŮ Z OCELI 10505, B500B</t>
  </si>
  <si>
    <t xml:space="preserve">vyztužení
180 kg/m3 </t>
  </si>
  <si>
    <t xml:space="preserve"> 0,18*38,869 = 6,996 [A]</t>
  </si>
  <si>
    <t>Celkové množství = 6,996</t>
  </si>
  <si>
    <t>28999</t>
  </si>
  <si>
    <t>OPLÁŠTĚNÍ (ZPEVNĚNÍ) Z FÓLIE</t>
  </si>
  <si>
    <t>těsnící fólie za rubem opěr</t>
  </si>
  <si>
    <t>za OP 01 4,65*11,10 = 51,615 [A]</t>
  </si>
  <si>
    <t>OP 01 - za opěrnou zd (3,10+2,75)/2*(11,30+5,95) = 50,456 [B]</t>
  </si>
  <si>
    <t>za OP 04 4,95*14,70 = 72,765 [C]</t>
  </si>
  <si>
    <t>Celkové množství = 174,836</t>
  </si>
  <si>
    <t>3</t>
  </si>
  <si>
    <t>Svislé konstrukce</t>
  </si>
  <si>
    <t>327212</t>
  </si>
  <si>
    <t>ZDI OPĚRNÉ, ZÁRUBNÍ, NÁBŘEŽNÍ Z LOMOVÉHO KAMENE NA MC</t>
  </si>
  <si>
    <t>nová kamenná zídka u OP 04 - navazuje na stávající přezděnou zídku (pol. 3332150R)
požadavky na pojivo a spárovací hmoty viz TZ</t>
  </si>
  <si>
    <t>samostatná zídka u OP 04 0,80*(2,0-1,0)*1,0+1,50*(1,25+1,41)/2*0,50 = 1,798 [A]</t>
  </si>
  <si>
    <t>Celkové množství = 1,798</t>
  </si>
  <si>
    <t>327325</t>
  </si>
  <si>
    <t>ZDI OPĚRNÉ, ZÁRUBNÍ, NÁBŘEŽNÍ ZE ŽELEZOVÉHO BETONU DO C30/37</t>
  </si>
  <si>
    <t>samostatná opěrná zeď navazující na OP 01
vč. pemrlování římsy v koruně zdi
vč. úpravy dilatačních spar, smršťovacích spar, pracovních spar
vč. přelepení spar a zatěsnění - dle VL a  přílohy detaily</t>
  </si>
  <si>
    <t>díl 1 (3,28*0,60+0,50*0,30)*5,53 = 11,713 [A]</t>
  </si>
  <si>
    <t>díl 2 (2,98*0,60+0,50*0,30)*6,0 = 11,628 [B]</t>
  </si>
  <si>
    <t>díl 3 (1,15*0,60+0,50*0,30)*6,0 = 5,040 [C]</t>
  </si>
  <si>
    <t>díl 4 (1,15*0,60+0,50*0,30)*6,26 = 5,258 [D]</t>
  </si>
  <si>
    <t>Celkové množství = 33,639</t>
  </si>
  <si>
    <t>327365</t>
  </si>
  <si>
    <t>VÝZTUŽ ZDÍ OPĚRNÝCH, ZÁRUBNÍCH, NÁBŘEŽNÍCH Z OCELI 10505, B500B</t>
  </si>
  <si>
    <t>vyztužení 
180 kg/m3</t>
  </si>
  <si>
    <t xml:space="preserve"> 0,18*33,64 = 6,055 [A]</t>
  </si>
  <si>
    <t>Celkové množství = 6,055</t>
  </si>
  <si>
    <t>333213</t>
  </si>
  <si>
    <t>OBKLAD MOST OPĚR A KŘÍDEL Z LOM KAMENE</t>
  </si>
  <si>
    <t>obklad samostatné opěrná zeď navazující na OP 01
bude použit sejmutý očíslovaný kámen z pol. 9661340R - ztížené podmínky
poškozené kameny budou nahrazeny azeny novým kamenem stejného druhu
vč. kotvení k žlb zdi
požadavky na pojivo a spárovací hmoty viz TZ
podléhá schválení NPÚ</t>
  </si>
  <si>
    <t>díl 1 (3,28-0,30)*5,53*0,50 = 8,240 [A]</t>
  </si>
  <si>
    <t>díl 2 (2,98-0,30)*6,0*0,50 = 8,040 [B]</t>
  </si>
  <si>
    <t>díl 3 (1,15-0,30)*6,0*0,50 = 2,550 [C]</t>
  </si>
  <si>
    <t>díl 4 (1,15-0,30)*6,26*0,50 = 2,661 [D]</t>
  </si>
  <si>
    <t>Celkové množství = 21,491</t>
  </si>
  <si>
    <t>3332150R</t>
  </si>
  <si>
    <t>PŘEZDĚNÍ OPĚR A KŘÍDEL Z KAMENNÉHO ZDIVA - atyp.</t>
  </si>
  <si>
    <t>přezdění opěrné zídky u OP 04
rozebrání kamenných zdí dle požadavku památkové péče:
vč. předčištění zdiva 
vč. pasporizace, fotodokumentace a očíslování kamenů
vč. očištění kamene od pojiva
poškozené kameny budou nahrazeny novým kamenem stejného druhu
vč. kotvení k žlb zdi
požadavky na pojivo a spárovací hmoy viz TZ 
(na přezděnou zídku navazuje nová zeď - viz sam pol. 327212)
podléhá schválení NPÚ</t>
  </si>
  <si>
    <t>zídka u op 04 (1,0*0,87+1,55*1,40+2,05*1,0)*(1,0+0,50)/2 = 3,818 [A]</t>
  </si>
  <si>
    <t>Celkové množství = 3,818</t>
  </si>
  <si>
    <t>4</t>
  </si>
  <si>
    <t>Vodorovné konstrukce</t>
  </si>
  <si>
    <t>420324</t>
  </si>
  <si>
    <t>PŘECHODOVÉ DESKY MOSTNÍCH OPĚR ZE ŽELEZOBETONU C25/30</t>
  </si>
  <si>
    <t>přechodová deska - v šířce roznášecí desky
navazuje na roznášecí desku</t>
  </si>
  <si>
    <t>přechodová deska 2*3,0*0,30*7,40 = 13,320 [A]</t>
  </si>
  <si>
    <t>Celkové množství = 13,320</t>
  </si>
  <si>
    <t>420365</t>
  </si>
  <si>
    <t>VÝZTUŽ PŘECHODOVÝCH DESEK MOSTNÍCH OPĚR Z OCELI 10505, B500B</t>
  </si>
  <si>
    <t>vyztužení 80kg/m3</t>
  </si>
  <si>
    <t xml:space="preserve"> 0,08*13,32 = 1,066 [A]</t>
  </si>
  <si>
    <t>Celkové množství = 1,066</t>
  </si>
  <si>
    <t>420366</t>
  </si>
  <si>
    <t>VÝZTUŽ PŘECHOD DESEK MOSTNÍCH OPĚR Z KARI SÍTÍ</t>
  </si>
  <si>
    <t>výztuž přechodových desek z Kari sítě 7,90kg/m2</t>
  </si>
  <si>
    <t xml:space="preserve"> 7,30*3,0*2*7,90/1000 = 0,346 [A]</t>
  </si>
  <si>
    <t>Celkové množství = 0,346</t>
  </si>
  <si>
    <t>421324</t>
  </si>
  <si>
    <t>MOSTNÍ NOSNÉ DESKOVÉ KONSTR ZE ŽELEZOBETONU DO C25/30</t>
  </si>
  <si>
    <t>žlb roznášecí deska
vč. separace od poprsních zídek
vč. veškerých dilatačních a smršťovacích spar (vč. řezů v desce)
C25/30</t>
  </si>
  <si>
    <t xml:space="preserve"> 1,80*(47,45-3,00*2) = 74,610 [A]</t>
  </si>
  <si>
    <t>Celkové množství = 74,610</t>
  </si>
  <si>
    <t>421365</t>
  </si>
  <si>
    <t>VÝZTUŽ MOSTNÍ DESKOVÉ KONSTRUKCE Z OCELI 10505, B500B</t>
  </si>
  <si>
    <t>vyztužení 100 kg/m3</t>
  </si>
  <si>
    <t xml:space="preserve"> 0,10*74,61 = 7,461 [A]</t>
  </si>
  <si>
    <t>Celkové množství = 7,461</t>
  </si>
  <si>
    <t>421366</t>
  </si>
  <si>
    <t>VÝZTUŽ MOSTNÍ DESKOVÉ KONSTRUKCE Z KARI SÍTÍ</t>
  </si>
  <si>
    <t>výztuž mostní deskové konstrukce
7,90 kg/m2</t>
  </si>
  <si>
    <t xml:space="preserve"> 7,30*41,45/1000 = 0,303 [A]</t>
  </si>
  <si>
    <t>Celkové množství = 0,303</t>
  </si>
  <si>
    <t>451311</t>
  </si>
  <si>
    <t>PODKL A VÝPLŇ VRSTVY Z PROST BET DO C8/10</t>
  </si>
  <si>
    <t xml:space="preserve">podkladní beton </t>
  </si>
  <si>
    <t>OP 01 za rubem opěr pod drenážní trubku (0,30*1,90+(0,85+0,35)/2*0,95)*10,35 = 11,799 [A]</t>
  </si>
  <si>
    <t>OP 01 - pod opěrnou zdí 0,20*2,20*(6,26+6,0)+0,20*2,7*(6,0+5,53) = 11,621 [B]</t>
  </si>
  <si>
    <t>OP 01 - opěrná zeď - pod rubovou drenáží 0,55*0,30*23,80 = 3,927 [C]</t>
  </si>
  <si>
    <t>OP 04 a rubem opěr pod drenážní trubku (0,30*1,90+(0,85+0,35)/2*0,95)*10,95 = 12,483 [D]</t>
  </si>
  <si>
    <t>Celkové množství = 39,830</t>
  </si>
  <si>
    <t>výměna pozákladí pod samostatnou opěrnou zdí
pol. možno čerpat jen s výhradním souhlasem TDI</t>
  </si>
  <si>
    <t>451314</t>
  </si>
  <si>
    <t>PODKLADNÍ A VÝPLŇOVÉ VRSTVY Z PROSTÉHO BETONU C25/30</t>
  </si>
  <si>
    <t>nová vyrovnávací deska na rubu klenby
provedeno jen s výslovným souhlasem TDI v případě zastižení špatného stavebně technického stavu stávajícíhc konstrukcí
položka zahrnuje přípravu povrchu rubu kamenné klenby před provedením betonáže</t>
  </si>
  <si>
    <t>vyrovnávací deska na rubu klenby 0,20*(7,35+2*3,85)/2*39,60 = 59,598 [A]</t>
  </si>
  <si>
    <t>Celkové množství = 59,598</t>
  </si>
  <si>
    <t>45131A</t>
  </si>
  <si>
    <t>PODKLADNÍ A VÝPLŇOVÉ VRSTVY Z PROSTÉHO BETONU C20/25</t>
  </si>
  <si>
    <t>lože pod dlažbu 
tl.0,15 m</t>
  </si>
  <si>
    <t>dle pol. 465512 11,377/0,20*0,15 = 8,533 [A]</t>
  </si>
  <si>
    <t>dle pol.467212 1,695/0,20*0,15 = 1,271 [B]</t>
  </si>
  <si>
    <t>prahy pod pol. 467212 0,5*0,25*0,60+0,50*0,80*0,5 = 0,275 [C]</t>
  </si>
  <si>
    <t>Celkové množství = 10,079</t>
  </si>
  <si>
    <t>45157</t>
  </si>
  <si>
    <t>PODKLADNÍ A VÝPLŇOVÉ VRSTVY Z KAMENIVA TĚŽENÉHO</t>
  </si>
  <si>
    <t>obsyp 2*0,15 okolo těsnící fólie</t>
  </si>
  <si>
    <t>výměra dle pol. 28999 2*0,15*174,836 = 52,451 [A]</t>
  </si>
  <si>
    <t>Celkové množství = 52,451</t>
  </si>
  <si>
    <t>45860</t>
  </si>
  <si>
    <t>VÝPLŇ ZA OPĚRAMI A ZDMI Z MEZEROVITÉHO BETONU</t>
  </si>
  <si>
    <t xml:space="preserve">- výplň kleneb mezi poprsními zídkami - mezi vyrovnávcím betonem a žlb deskou
- výplň přechodových oblastí nad úrovní drenáže
 </t>
  </si>
  <si>
    <t>výplň kleneb mezi poprsními zídkami (22,672-0,20*41,45)*7,40 = 106,427 [A]</t>
  </si>
  <si>
    <t>OP 01 výplň přechodové oblasti (4,60+6,35)/2*2,18*(12,70+14,3)/2 = 161,129 [B]</t>
  </si>
  <si>
    <t>OP 04 výplň přechodové oblasti (4,85+6,40)/2*2,0*(12,75+16,52)/2 = 164,644 [C]</t>
  </si>
  <si>
    <t>Celkové množství = 432,200</t>
  </si>
  <si>
    <t>465512</t>
  </si>
  <si>
    <t>DLAŽBY Z LOMOVÉHO KAMENE NA MC</t>
  </si>
  <si>
    <t xml:space="preserve">odláždění s  částečným využitím materiálu z pol. 113294
</t>
  </si>
  <si>
    <t>podél zdi za OP 01 0,50*0,20*25,50 = 2,550 [A]</t>
  </si>
  <si>
    <t>před OP 01 (1,10*0,20)*(10,20+2,51+2,05+2*1,0) = 3,687 [B]</t>
  </si>
  <si>
    <t>před OP 04 (2,0*0,20)*(10,85+2,0) = 5,140 [C]</t>
  </si>
  <si>
    <t>Celkové množství = 11,377</t>
  </si>
  <si>
    <t>465513</t>
  </si>
  <si>
    <t>PŘEDLÁŽDĚNÍ DLAŽBY Z LOMOVÉHO KAMENE</t>
  </si>
  <si>
    <t>předláždění rozebrané dlažby 
s doplněním kamene a vyspárováním</t>
  </si>
  <si>
    <t>odhad 2*20,0*0,20 = 8,000 [A]</t>
  </si>
  <si>
    <t>467212</t>
  </si>
  <si>
    <t>STUPNĚ A PRAHY VOD KORYT ZDĚNÉ Z LOM KAM NA MC</t>
  </si>
  <si>
    <t>dlážděný skluz s retardéry - 0,20m
vč. vyčnívajících kamenů
vč. nátoku</t>
  </si>
  <si>
    <t>skluz s retardéry (1,20*0,60*10,80+(1,55+0,60)/2*0,65)*0,20 = 1,695 [A]</t>
  </si>
  <si>
    <t>Celkové množství = 1,695</t>
  </si>
  <si>
    <t>5</t>
  </si>
  <si>
    <t>Komunikace</t>
  </si>
  <si>
    <t>562141</t>
  </si>
  <si>
    <t>VOZOVKOVÉ VRSTVY Z MATERIÁLŮ STABIL CEMENTEM TŘ I TL DO 200MM</t>
  </si>
  <si>
    <t>cementová stabilizace SC 8/10 - 150mm</t>
  </si>
  <si>
    <t>předmostí směr náměstí 286,90-3*0,50*10,20-3*0,50*7,15 = 260,875 [A]</t>
  </si>
  <si>
    <t>předmostí směr zámek 192,80-3*0,50*7,95-3*0,50*7,08 = 170,255 [B]</t>
  </si>
  <si>
    <t>Celkové množství = 431,130</t>
  </si>
  <si>
    <t>56334</t>
  </si>
  <si>
    <t>VOZOVKOVÉ VRSTVY ZE ŠTĚRKODRTI TL. DO 200MM</t>
  </si>
  <si>
    <t xml:space="preserve">VOZOVKA </t>
  </si>
  <si>
    <t>předmostí směr náměstí 286,90-4*0,50*10,20-4*0,50*7,15 = 252,200 [A]</t>
  </si>
  <si>
    <t>předmostí směr zámek 192,80-4*0,50*7,95-4*0,50*7,08 = 162,740 [B]</t>
  </si>
  <si>
    <t xml:space="preserve">CHODNÍKY </t>
  </si>
  <si>
    <t>dle pol. 582311 186,86 = 186,860 [E]</t>
  </si>
  <si>
    <t>Celkové množství = 601,800</t>
  </si>
  <si>
    <t>572111</t>
  </si>
  <si>
    <t>INFILTRAČNÍ POSTŘIK ASFALTOVÝ DO 0,5KG/M2</t>
  </si>
  <si>
    <t>dle pol. 574F56 447,320 = 447,320 [A]</t>
  </si>
  <si>
    <t>Celkové množství = 447,320</t>
  </si>
  <si>
    <t>572213</t>
  </si>
  <si>
    <t>SPOJOVACÍ POSTŘIK Z EMULZE DO 0,5KG/M2</t>
  </si>
  <si>
    <t>dle pol. 574J54 707,510 = 707,510 [A]</t>
  </si>
  <si>
    <t>dle pol. 574D46 687,745 = 687,745 [B]</t>
  </si>
  <si>
    <t>Celkové množství = 1395,255</t>
  </si>
  <si>
    <t>574D46</t>
  </si>
  <si>
    <t>ASFALTOVÝ BETON PRO LOŽNÍ VRSTVY MODIFIK ACL 16+, 16S TL. 50MM</t>
  </si>
  <si>
    <t xml:space="preserve"> (707,510-(1*0,50*10,20+1*1,0*7,15+1*0,5*7,08+1*0,50*7,95)) = 687,745 [A]</t>
  </si>
  <si>
    <t>574F56</t>
  </si>
  <si>
    <t>ASFALTOVÝ BETON PRO PODKLADNÍ VRSTVY MODIFIK ACP 16+, 16S TL. 60MM</t>
  </si>
  <si>
    <t>Podkladní vrstva ACP 16+ modif</t>
  </si>
  <si>
    <t>předmostí směr náměstí 286,90-2*0,50*10,20-2*0,50*7,15 = 269,550 [A]</t>
  </si>
  <si>
    <t>předmostí směr zámek 192,80-2*0,50*7,95-2*0,50*7,08 = 177,770 [B]</t>
  </si>
  <si>
    <t>574J54</t>
  </si>
  <si>
    <t>ASFALTOVÝ KOBEREC MASTIXOVÝ MODIFIK SMA 11+, 11S TL. 40MM</t>
  </si>
  <si>
    <t>obrusná vrstva SMA 11S modif. 40mm</t>
  </si>
  <si>
    <t xml:space="preserve"> 707,51 = 707,510 [A]</t>
  </si>
  <si>
    <t>Celkové množství = 707,510</t>
  </si>
  <si>
    <t>575F55</t>
  </si>
  <si>
    <t>LITÝ ASFALT MA IV (OCHRANA MOSTNÍ IZOLACE) 16 TL. 40MM MODIFIK</t>
  </si>
  <si>
    <t>ochrana izolace MA 16IV 40mm</t>
  </si>
  <si>
    <t>na spřahující desce 227,801+2*3,0*5,50 = 260,801 [A]</t>
  </si>
  <si>
    <t>Celkové množství = 260,801</t>
  </si>
  <si>
    <t>57641</t>
  </si>
  <si>
    <t>POSYP KAMENIVEM OBALOVANÝM 5KG/M2</t>
  </si>
  <si>
    <t>posyp předobalenou drtí frakce 4/8 - 2-4 kg/m2</t>
  </si>
  <si>
    <t>dle pol. 575F55 260,801 = 260,801 [A]</t>
  </si>
  <si>
    <t>582311</t>
  </si>
  <si>
    <t>DLÁŽDĚNÉ KRYTY Z MOZAIK KOSTEK JEDNOBAREVNÝCH DO LOŽE Z KAMENIVA</t>
  </si>
  <si>
    <t>kamenné kostky 60/60 mm do pískového lože 4-8 tl. 40 mm</t>
  </si>
  <si>
    <t>protivodní chodník 62,55 = 62,550 [A]</t>
  </si>
  <si>
    <t>povodní chodník 58,50 m*1,30 m+25,40 m*1,90m = 124,310 [B]</t>
  </si>
  <si>
    <t>Celkové množství = 186,860</t>
  </si>
  <si>
    <t>6</t>
  </si>
  <si>
    <t>Úpravy povrchů, podlahy, výplně otvorů</t>
  </si>
  <si>
    <t>62663</t>
  </si>
  <si>
    <t>INJEKTÁŽ TRHLIN SILOVĚ SPOJUJÍCÍ</t>
  </si>
  <si>
    <t xml:space="preserve">injektáž trhlin v kamenném zdivu
rozsah bude upřesněn dle skutečnosti
podléhá schválení NPÚ
</t>
  </si>
  <si>
    <t>odhad 35,0 = 35,000 [A]</t>
  </si>
  <si>
    <t>Celkové množství = 35,000</t>
  </si>
  <si>
    <t>62745</t>
  </si>
  <si>
    <t>SPÁROVÁNÍ STARÉHO ZDIVA CEMENTOVOU MALTOU</t>
  </si>
  <si>
    <t xml:space="preserve">spárování starého zdiva do hloubky 100 mm
požadavky na spárovací hmotu - viz TZ
podléhá schválení NPÚ
</t>
  </si>
  <si>
    <t>výměra dle pol.938443 1054,42 = 1054,420 [A]</t>
  </si>
  <si>
    <t>Celkové množství = 1054,420</t>
  </si>
  <si>
    <t>7</t>
  </si>
  <si>
    <t>Přidružená stavební výroba</t>
  </si>
  <si>
    <t>711415</t>
  </si>
  <si>
    <t>IZOLACE MOSTOVEK CELOPLOŠ POLYMERNÍ</t>
  </si>
  <si>
    <t xml:space="preserve">stěrková izolace 
provedena na vyrovnávacím betonu (dle zastiženého stavu buď stávající nebo nově provedený), izolace provedena i na svislých poprsních zdech a vodorovné plochy pod chodník 
provedení dle TZ
</t>
  </si>
  <si>
    <t>na vyrovnávací desce (7,36+2*3,85)/2*47,45 = 357,299 [A]</t>
  </si>
  <si>
    <t>na rubu poprsních zdí 2*70,9 = 141,800 [B]</t>
  </si>
  <si>
    <t>na vodorovných plochách poprsních zdí pod k-cí chodníku 2*0,3*47,45 = 28,470 [C]</t>
  </si>
  <si>
    <t>Celkové množství = 527,569</t>
  </si>
  <si>
    <t>711442</t>
  </si>
  <si>
    <t>IZOLACE MOSTOVEK CELOPLOŠNÁ ASFALTOVÝMI PÁSY S PEČETÍCÍ VRSTVOU</t>
  </si>
  <si>
    <t xml:space="preserve">nová hydroizolace, provedení dle TZ
provedeno pod vozovkovým souvrstvím
přetaženo přes přechodové desky
</t>
  </si>
  <si>
    <t>izolace na žlb roznášecí desce (1,15+2,50*2+4,65+0,215+0,58)*47,45 = 550,183 [A]</t>
  </si>
  <si>
    <t>Celkové množství = 550,183</t>
  </si>
  <si>
    <t>711502</t>
  </si>
  <si>
    <t>OCHRANA IZOLACE NA POVRCHU ASFALTOVÝMI PÁSY</t>
  </si>
  <si>
    <t>ochrana izolace pod chodníky - s kovovou vložkou</t>
  </si>
  <si>
    <t xml:space="preserve"> 2*(1,25+0,15)*41,45 = 116,060 [A]</t>
  </si>
  <si>
    <t>Celkové množství = 116,060</t>
  </si>
  <si>
    <t>78381</t>
  </si>
  <si>
    <t>NÁTĚRY BETON KONSTR TYP S1 (OS-A)</t>
  </si>
  <si>
    <t>hydrofobní a ochranný nátěr kamenného zdiva</t>
  </si>
  <si>
    <t>dle pol. 938441 1054,419 = 1054,419 [A]</t>
  </si>
  <si>
    <t>dle pol. 938442 22,40 = 22,400 [B]</t>
  </si>
  <si>
    <t>Celkové množství = 1076,819</t>
  </si>
  <si>
    <t>8</t>
  </si>
  <si>
    <t>Potrubí</t>
  </si>
  <si>
    <t>875332</t>
  </si>
  <si>
    <t>POTRUBÍ DREN Z TRUB PLAST DN DO 150MM DĚROVANÝCH</t>
  </si>
  <si>
    <t>drenáž za rubem opěr vč. vyýstění skrz konstrukci
vč. vyústění dle PD</t>
  </si>
  <si>
    <t>OP 01 za rubem opěr do úrovně drenážní trubky 10,35+2*2,0 = 14,350 [A]</t>
  </si>
  <si>
    <t>OP 01 - pod opěrnou zdí 23,80+2*2,0 = 27,800 [B]</t>
  </si>
  <si>
    <t>OP 04 za rubem opěr do úrovně drenážní trubky 10,95+2*2,0 = 14,950 [C]</t>
  </si>
  <si>
    <t>Celkové množství = 57,100</t>
  </si>
  <si>
    <t>899210R</t>
  </si>
  <si>
    <t>VÝŠKOVÁ ÚPRAVA, UROVNÁNÍ A OCHRANA ULIČNÍ VPUSTI</t>
  </si>
  <si>
    <t>9</t>
  </si>
  <si>
    <t>Ostatní konstrukce a práce</t>
  </si>
  <si>
    <t>9112B10R</t>
  </si>
  <si>
    <t>ZÁBRADLÍ MOSTNÍ SE SVISLOU VÝPLNÍ - DODÁVKA A MONTÁŽ - kamenné</t>
  </si>
  <si>
    <t xml:space="preserve">atipické historizující kamenné zábradlí
kamnné sloupky + ocelový panel se svislou výplní
vč. kotvení
</t>
  </si>
  <si>
    <t xml:space="preserve"> 18,26+5,53 = 23,790 [A]</t>
  </si>
  <si>
    <t>91355</t>
  </si>
  <si>
    <t>EVIDENČNÍ ČÍSLO MOSTU</t>
  </si>
  <si>
    <t>vč. kotvení</t>
  </si>
  <si>
    <t xml:space="preserve"> 2 = 2,000 [A]</t>
  </si>
  <si>
    <t>Mezisoučet = 2,000 [B]</t>
  </si>
  <si>
    <t>914133</t>
  </si>
  <si>
    <t>DOPRAVNÍ ZNAČKY ZÁKLADNÍ VELIKOSTI OCELOVÉ FÓLIE TŘ 2 - DEMONTÁŽ</t>
  </si>
  <si>
    <t>demotáž stávajícího značení omezující zatížitelnosti vč. dodatkových tabulek
uložení dle pokynu investra</t>
  </si>
  <si>
    <t>915111</t>
  </si>
  <si>
    <t>VODOROVNÉ DOPRAVNÍ ZNAČENÍ BARVOU HLADKÉ - DODÁVKA A POKLÁDKA</t>
  </si>
  <si>
    <t>předznačení
obnova stávajícího přechodu pro chodce</t>
  </si>
  <si>
    <t xml:space="preserve"> 14*0,50*3,0 = 21,000 [A]</t>
  </si>
  <si>
    <t>Mezisoučet = 21,000 [B]</t>
  </si>
  <si>
    <t>915211</t>
  </si>
  <si>
    <t>VODOROVNÉ DOPRAVNÍ ZNAČENÍ PLASTEM HLADKÉ - DODÁVKA A POKLÁDKA</t>
  </si>
  <si>
    <t>definitivní dopravní značení</t>
  </si>
  <si>
    <t>dle pol. 915111 21,0 = 21,000 [A]</t>
  </si>
  <si>
    <t>Celkové množství = 21,000</t>
  </si>
  <si>
    <t>917424</t>
  </si>
  <si>
    <t>CHODNÍKOVÉ OBRUBY Z KAMENNÝCH OBRUBNÍKŮ ŠÍŘ 150MM</t>
  </si>
  <si>
    <t xml:space="preserve">obruby záhonové kamenné 
vč. kotvení
</t>
  </si>
  <si>
    <t>zakončení chodníku na protivodní straně 1,60+1,20 = 2,800 [A]</t>
  </si>
  <si>
    <t>Celkové množství = 2,800</t>
  </si>
  <si>
    <t>917425</t>
  </si>
  <si>
    <t>CHODNÍKOVÉ OBRUBY Z KAMENNÝCH OBRUBNÍKŮ ŠÍŘ 200MM</t>
  </si>
  <si>
    <t>chodníkové obruby
výška nášlapu 180 mm
vč. kotvení
vč. uložení do beton lože a opěrek
budou využity stávající sejmuté obruby s doplněním nového materiálu</t>
  </si>
  <si>
    <t>podél povodního chodníku 98,45 = 98,450 [B]</t>
  </si>
  <si>
    <t>Celkové množství = 149,900</t>
  </si>
  <si>
    <t>9174250R</t>
  </si>
  <si>
    <t>CHODNÍKOVÉ DESKY - DOPRAVA Z MEZIKLÁDKY A MONTÁŽ, ČÁSTEČNÁ DODÁVKA</t>
  </si>
  <si>
    <t>zpětné osazení kamenných chodníkových desek
stávající a dodávka nových 
náhrada poškozených částí</t>
  </si>
  <si>
    <t>stávající 24*0,50 = 12,000 [A]</t>
  </si>
  <si>
    <t>nové 4*(2+3)*0,5 = 10,000 [B]</t>
  </si>
  <si>
    <t>Celkové množství = 22,000</t>
  </si>
  <si>
    <t>931325</t>
  </si>
  <si>
    <t>TĚSNĚNÍ DILATAČ SPAR ASF ZÁLIVKOU MODIFIK PRŮŘ DO 600MM2</t>
  </si>
  <si>
    <t>těsnící zálivka ve vozovce</t>
  </si>
  <si>
    <t>podél obrub v obrusné vrstvě 98,45+41,45 = 139,900 [A]</t>
  </si>
  <si>
    <t>v místě napojení na stávající stav 10,20+7,15+7,95+7,08 = 32,380 [B]</t>
  </si>
  <si>
    <t>Celkové množství = 172,280</t>
  </si>
  <si>
    <t>936541</t>
  </si>
  <si>
    <t>MOSTNÍ ODVODŇOVACÍ TRUBKA (POVRCHŮ IZOLACE) Z NEREZ OCELI</t>
  </si>
  <si>
    <t>náhrada stájících trubek odvodnění v patě prostřední klenby
bude použito stávajících prostupů ve zdivu
trubicky prodloužené délky cca 1,50 m</t>
  </si>
  <si>
    <t>9365410R</t>
  </si>
  <si>
    <t>PROSTUP ODVODNĚNÍ</t>
  </si>
  <si>
    <t>kpl</t>
  </si>
  <si>
    <t>prostupy odvodnění rubu opěr a zdí
dle vl 4</t>
  </si>
  <si>
    <t>OP 01+zeď 4 = 4,000 [A]</t>
  </si>
  <si>
    <t>OP 04 2 = 2,000 [B]</t>
  </si>
  <si>
    <t>Celkové množství = 6,000</t>
  </si>
  <si>
    <t>93831</t>
  </si>
  <si>
    <t>OČIŠTĚNÍ DLAŽEB UMYTÍM VODOU</t>
  </si>
  <si>
    <t xml:space="preserve">očištění stávajícího odláždění pod mostem
vč. likvidace vzniklých odpadů a skládkovné
</t>
  </si>
  <si>
    <t>odhad 2*50,0 = 100,000 [A]</t>
  </si>
  <si>
    <t>Celkové množství = 100,000</t>
  </si>
  <si>
    <t>938441</t>
  </si>
  <si>
    <t>OČIŠTĚNÍ ZDIVA OTRYSKÁNÍM TLAKOVOU VODOU DO 200 BARŮ</t>
  </si>
  <si>
    <t>KAMENNÉ ZDIVO
předčištění kamenného zdiva
(opěrná zed navazující na OP 01 - viz pol. 9661340R)</t>
  </si>
  <si>
    <t>OP 01 - rub opěry (4,0+1,0)*9,70 = 48,500 [A]</t>
  </si>
  <si>
    <t>OP 01 - líc a boky opěry  (1,50+1,65)/2*(8,60)+(1,65+3,65)/2*(2*2,0+2*0,70+2*1,65)+(2*1,15*1,65) = 40,395 [B]</t>
  </si>
  <si>
    <t>OP 01 - navazující zeď kolmá 30,40*(3,65+1,50)/2 = 78,280 [C]</t>
  </si>
  <si>
    <t>OP 04 - rub opěry (4,0+1,0)*9,70 = 48,500 [D]</t>
  </si>
  <si>
    <t>OP 04 - líc a boky opěry  (2,90+3,0)/2*(8,60)+(3,95+3,50)/2*(2*2,0+2*0,70+2*1,65)+(2*1,15*1,65) = 61,573 [E]</t>
  </si>
  <si>
    <t>OP 04 - navazující zeď kolmá (3,40+0,50)/2*22,30 = 43,485 [F]</t>
  </si>
  <si>
    <t>OP 04 - terasa na protivodní straně 3,0*(0,70+1,20)/2 = 2,850 [K]</t>
  </si>
  <si>
    <t>pilíře 2*22,50*(1,5+0,50) = 90,000 [G]</t>
  </si>
  <si>
    <t>poprsní zídky líc + boční líc oblouků kleneb 2*107,0 = 214,000 [H]</t>
  </si>
  <si>
    <t>poprsní zídky rub a horní povrch 2*70,90+38,50*0,30*2 = 164,900 [I]</t>
  </si>
  <si>
    <t>vnější líc klenby 3*10,20*8,56 = 261,936 [J]</t>
  </si>
  <si>
    <t>Celkové množství = 1054,419</t>
  </si>
  <si>
    <t>938442</t>
  </si>
  <si>
    <t>OČIŠTĚNÍ ZDIVA OTRYSKÁNÍM TLAKOVOU VODOU DO 500 BARŮ</t>
  </si>
  <si>
    <t>očištění soklů pod sousoším
podléhá schválení NPÚ</t>
  </si>
  <si>
    <t>sokly pod sochami 4*(1,60*1,0*2+1,20*1,0*2) = 22,400 [A]</t>
  </si>
  <si>
    <t>Mezisoučet = 22,400 [B]</t>
  </si>
  <si>
    <t>očištění schodiště 
vč. likvidace vzniklých odpadů a skládkovného</t>
  </si>
  <si>
    <t>schodiště 5*(1,50*0,5+1,50*0,30) = 6,000 [A]</t>
  </si>
  <si>
    <t>938443</t>
  </si>
  <si>
    <t>OČIŠTĚNÍ ZDIVA OTRYSKÁNÍM TLAKOVOU VODOU DO 1000 BARŮ</t>
  </si>
  <si>
    <t xml:space="preserve">KAMENNÉ ZDIVO
očištění kamenného zdiva
vč. stanovení tlaku tryskacím pokusem na referenční ploše
</t>
  </si>
  <si>
    <t>výměra dle pol. 938541 1054,419 = 1054,419 [A]</t>
  </si>
  <si>
    <t>938541</t>
  </si>
  <si>
    <t>OČIŠTĚNÍ BETON KONSTR OTRYSKÁNÍM TLAK VODOU DO 200 BARŮ</t>
  </si>
  <si>
    <t>BETONOVÉ KONSTRUKCE
předčištění rubu klenby
v případě odbourání betonové k-ce bude provedeno předčištění rubu kamenné 
klenby - do kalkulace ceny této položku zahrnout i možnost změny materiálu otryskáváné k-ce (místo betonu kamenné zdivo)
vč. likvidace vzniklých odpadů</t>
  </si>
  <si>
    <t xml:space="preserve"> rub klenby 40,20*(7,36+2*3,85)/2 = 302,706 [A]</t>
  </si>
  <si>
    <t>Celkové množství = 302,706</t>
  </si>
  <si>
    <t>938543</t>
  </si>
  <si>
    <t>OČIŠTĚNÍ BETON KONSTR OTRYSKÁNÍM TLAK VODOU DO 1000 BARŮ</t>
  </si>
  <si>
    <t xml:space="preserve">očištění betonové desky na rubu klenby před aplikací  stěrkové izolace
vč. stanovení tlaku tryskacím pokusem na referenční ploše
v případě odbourání betonové k-ce bude provedeno čištění rubu kamenné 
klenby - do kalkulace ceny této položku zahrnout i možnost změny materiálu otryskáváné k-ce (místo betonu kamenné zdivo)
vč. likvidace vzniklých odpadů
</t>
  </si>
  <si>
    <t>výměra dle pol. 938541 302,706 = 302,706 [A]</t>
  </si>
  <si>
    <t>94490</t>
  </si>
  <si>
    <t>OCHRANNÁ KONSTRUKCE</t>
  </si>
  <si>
    <t>ochranná konstrukce proti odletu během tryskání
vykázáno komplet pro celý most na půdorysný průmět mostu
zahrnuje i tryskání spodní staby</t>
  </si>
  <si>
    <t>půdorysný průmět mostu 41,45*(8,52+8,59)/2 = 354,605 [A]</t>
  </si>
  <si>
    <t>Celkové množství = 354,605</t>
  </si>
  <si>
    <t>94890R</t>
  </si>
  <si>
    <t>PODPŮRNÁ SKRUŽ</t>
  </si>
  <si>
    <t>Podůrná skruž pro statické zajištění kamenných oblouků po odstranění zásypů kleneb
komplet 3 pole</t>
  </si>
  <si>
    <t>94891R</t>
  </si>
  <si>
    <t>ZPŘÍSTUPNĚNÍ KONSTRUKCÍ</t>
  </si>
  <si>
    <t xml:space="preserve">zpřístupnění opěr a navazujících zdí  (veškeré zdi)
kompletní provedení - úprava podloží, zřízení, nájem, odstranění, uvedení terénu do původního stavu
</t>
  </si>
  <si>
    <t>opěra 01 a 04 1 = 1,000 [A]</t>
  </si>
  <si>
    <t xml:space="preserve">zpřístupnění pilířů ve vodním toku
provedeno dle možností a zkušeností zhotovitele
kompletní provedení - úprava podloží, zřízení, nájem, odstranění, uvedení terénu do původního stavu
kompletní provedení
</t>
  </si>
  <si>
    <t>PILÍŘ 02 A 03 1 = 1,000 [A]</t>
  </si>
  <si>
    <t xml:space="preserve">PODHLED NOSNÉ KONSTRUKCE
skruž viz samostatná pol.
kompletní provedení - úprava podloží, zřízení, nájem, odstranění, uvedení terénu do původního stavu
</t>
  </si>
  <si>
    <t>PODHLED NK 1 = 1,000 [A]</t>
  </si>
  <si>
    <t>9661340R</t>
  </si>
  <si>
    <t>ROZEBRÁNÍ KONSTRUKCÍ Z KAMENE NA MC S ODVOZEM DO 5KM - atyp.</t>
  </si>
  <si>
    <t>rozebrání kamenných zdí dle požadavku památkové péče:
vč. předčištění zdiva 
vč. pasporizace, fotodokumentace a očíslování kamenů
vč. očištění kamene od pojiva
vč. uskladnění
(kameny budou následně použity k výstavbě nové zdi dle očíslování)
podléhá schválení NPÚ</t>
  </si>
  <si>
    <t>zeď navazující na OP 01, vedená podél komunikace (3,45+1,30)*(1,0+2,0)/2*25,25 = 179,906 [A]</t>
  </si>
  <si>
    <t>Mezisoučet = 179,906 [B]</t>
  </si>
  <si>
    <t>966158</t>
  </si>
  <si>
    <t>BOURÁNÍ KONSTRUKCÍ Z PROST BETONU S ODVOZEM DO 20KM</t>
  </si>
  <si>
    <t>bourání betonové desky nad rubem klenby
předp. tl. 100 -250mm
pol. možno čerpat až po odsouhlaseni TDI v případě zastižení špatného stavebně-technického stavu</t>
  </si>
  <si>
    <t>stávající beton. deska na rubu klenby (0,10+0,25)/2*(7,36+2*3,80)/2*40,20 = 52,622 [A]</t>
  </si>
  <si>
    <t>Celkové množství = 52,622</t>
  </si>
  <si>
    <t>96687</t>
  </si>
  <si>
    <t>VYBOURÁNÍ ULIČNÍCH VPUSTÍ KOMPLETNÍCH</t>
  </si>
  <si>
    <t>šetrné vybourání odvodňovacích trubiček v patách střední klenby nad pilíři
vč. likvidace vzniklých odpadů a skládkovné
vč. úpravy prosyupů pro protažení nových trubiček (pol. 936541)</t>
  </si>
  <si>
    <t>odvodňovací trubičky 2 = 2,000 [A]</t>
  </si>
  <si>
    <t>97817</t>
  </si>
  <si>
    <t>ODSTRANĚNÍ MOSTNÍ IZOLACE</t>
  </si>
  <si>
    <t>skládkovné viz položka 015760.a
odstranění předp. asfaltové izolace uložené na rubu klenby</t>
  </si>
  <si>
    <t xml:space="preserve"> 40,50*(7,35+7,60)/2 = 302,738 [A]</t>
  </si>
  <si>
    <t>Celkové množství = 302,738</t>
  </si>
  <si>
    <t>Objekt:</t>
  </si>
  <si>
    <t>O1</t>
  </si>
  <si>
    <t>00410R</t>
  </si>
  <si>
    <t>Vedlejší náklady</t>
  </si>
  <si>
    <t>obsahují zejména náklady na:
- ztížené výrobní podmínky související s umístěním stavby, provozními nebo
dopravními omezeními
- uvedení stavbou dotčených ploch a staveništní dopravou dotčených komunikací
do původního nebo projektovaného stavu
- zajištění bezpečnosti při provádění stavby ve smyslu bezpečnosti práce a
ochrany životního prostředí
- likvidace přebytečného stavebního materiálu odpovídajícím způsobem
- péče o nepředané objekty a konstrukce stavby, jejich ošetřování
- nutný rozsah stavebního pojištění budovaného díla na předmětné stavbě a
pojištění odpovědnosti za škodu způsobenou dodavatelem třetí osobě
- zajištění bankovních garancí
- všechny další nutné náklady k řádnému a úplnému zhotovení předmětu díla
zřejmé ze zadávací dokumentace nebo místních podmínek</t>
  </si>
  <si>
    <t>00420R</t>
  </si>
  <si>
    <t>Ostatní náklady</t>
  </si>
  <si>
    <t>obsahují zejména náklady na:
- úpravu příslušné dokumentace dle technologických postupů zhotovitele a dle při
provádění díla zjištěných skutečností
- zpracování Plánu havarijních opatření zařízení staveniště a mechanizace
- zpracování Plánu bezpečnosti a ochrany zdraví při práci na staveništi (dle § 15,
odst. 2 zákona č. 309/2006 Sb., kterým se upravují další požadavky BOZP)
- zpracování technologických postupů a plánů kontrol
- pasportizace stavbou dotčených ploch a objektů
- všechny další nutné činnosti k řádnému a úplnému zhotovení předmětu díla
zřejmé ze zadávací dokumentace nebo místních podmínek</t>
  </si>
  <si>
    <t>02520</t>
  </si>
  <si>
    <t>ZKOUŠENÍ MATERIÁLŮ NEZÁVISLOU ZKUŠEBNOU</t>
  </si>
  <si>
    <t>dle TKP, ZTKP</t>
  </si>
  <si>
    <t>02620</t>
  </si>
  <si>
    <t>ZKOUŠENÍ KONSTRUKCÍ A PRACÍ NEZÁVISLOU ZKUŠEBNOU</t>
  </si>
  <si>
    <t>dle TKP, včetně zkoušení obsahu aromatických uhlovodíků a zatřídění dle vyhlášky č. 130/2019 sb. v aktuálním znění vč.vrtů a odběru vzorků</t>
  </si>
  <si>
    <t>02710R</t>
  </si>
  <si>
    <t>PASPORTIZACE OBJEKTŮ V OKOLÍ STAVBY</t>
  </si>
  <si>
    <t>pasportizace objektů v majetku subjektů, ketré nejsou v majektu investora
vč. fotodokumentace</t>
  </si>
  <si>
    <t>02730</t>
  </si>
  <si>
    <t>POMOC PRÁCE ZŘÍZ NEBO ZAJIŠŤ OCHRANU INŽENÝRSKÝCH SÍTÍ</t>
  </si>
  <si>
    <t>kompletní zajištění ochrany všech stávajících vedení sítí po dobu stavby
celkový výčet inženýrských sítí nutno čerpat z koordinačních příloh stavby
- zejména zvýšená ochrana silového kabelu CETIN - odhalení, vyvěšení, zpěrné uložení a zasypání
- vč. zahrnuje přerušení a zaslepení nepoužívaných kabelů v povodní římse dle TZ
- ochrana stožáru v.o.</t>
  </si>
  <si>
    <t>02851</t>
  </si>
  <si>
    <t>PRŮZKUMNÉ PRÁCE DIAGNOSTIKY KONSTRUKCÍ NA POVRCHU</t>
  </si>
  <si>
    <t xml:space="preserve">doplňkový diagnostický průzkum po odbourání a otryskání, </t>
  </si>
  <si>
    <t>02910</t>
  </si>
  <si>
    <t>OSTATNÍ POŽADAVKY - ZEMĚMĚŘIČSKÁ MĚŘENÍ</t>
  </si>
  <si>
    <t>vytyčení stávajících IS</t>
  </si>
  <si>
    <t>vytyčení hranice staveniště, vč.vyhotovení vytyčovacího protokolu stavby</t>
  </si>
  <si>
    <t>029113</t>
  </si>
  <si>
    <t>OSTATNÍ POŽADAVKY - GEODETICKÉ ZAMĚŘENÍ - CELKY</t>
  </si>
  <si>
    <t>Zaměření skutečného stavu po dokončení stavby vč.zákresu do katastrální mapy a její digitalizace</t>
  </si>
  <si>
    <t xml:space="preserve">zaměř.NK po odbourání, </t>
  </si>
  <si>
    <t>02940</t>
  </si>
  <si>
    <t>OSTATNÍ POŽADAVKY - VYPRACOVÁNÍ DOKUMENTACE</t>
  </si>
  <si>
    <t>technické předpisy (betonáž, izolace, sanace, PKO, tryskání apod.)</t>
  </si>
  <si>
    <t xml:space="preserve">
VTD podskružení NK</t>
  </si>
  <si>
    <t>plán sledování a údržby mostu</t>
  </si>
  <si>
    <t>029412</t>
  </si>
  <si>
    <t>OSTATNÍ POŽADAVKY - VYPRACOVÁNÍ MOSTNÍHO LISTU</t>
  </si>
  <si>
    <t>vč. zápisu do centrální evidence mostů</t>
  </si>
  <si>
    <t>02943</t>
  </si>
  <si>
    <t>OSTATNÍ POŽADAVKY - VYPRACOVÁNÍ RDS</t>
  </si>
  <si>
    <t>RDS-Z-PDS - pro celou stavbu</t>
  </si>
  <si>
    <t xml:space="preserve"> 1.000000 = 1,000 [A]</t>
  </si>
  <si>
    <t>Celkové množství = 0,000</t>
  </si>
  <si>
    <t>02944</t>
  </si>
  <si>
    <t>OSTAT POŽADAVKY - DOKUMENTACE SKUTEČ PROVEDENÍ V DIGIT FORMĚ</t>
  </si>
  <si>
    <t>skutečného provedení stavby</t>
  </si>
  <si>
    <t>02953</t>
  </si>
  <si>
    <t>OSTATNÍ POŽADAVKY - HLAVNÍ MOSTNÍ PROHLÍDKA</t>
  </si>
  <si>
    <t>1. HMP vč.zpřístupnění</t>
  </si>
  <si>
    <t>02991</t>
  </si>
  <si>
    <t>OSTATNÍ POŽADAVKY - INFORMAČNÍ TABULE</t>
  </si>
  <si>
    <t>Označení stavby dle směrnic investora</t>
  </si>
  <si>
    <t xml:space="preserve"> 2+2 = 4,000 [A]</t>
  </si>
  <si>
    <t>03100</t>
  </si>
  <si>
    <t>ZAŘÍZENÍ STAVENIŠTĚ - ZŘÍZENÍ, PROVOZ, DEMONTÁŽ</t>
  </si>
  <si>
    <t>vč.oplocení staveniště, proviz.zábradlí a pod.
Vč. případného nájmu pozemku, vč. provizorních komunikací a případných záborů
vč. buňkoviště, toalet a dalšího zařízení nezbytného pro provoz a řízení stavby po
celou dobu její výstavby</t>
  </si>
  <si>
    <t>PASPORTIZACE OBJÍZDNÝCH TRAS</t>
  </si>
  <si>
    <t>pasportizace technického stavu komunikací objízdných trasách
pasportizace dopravního značení na objízdných trasách</t>
  </si>
  <si>
    <t>02720</t>
  </si>
  <si>
    <t>POMOC PRÁCE ZŘÍZ NEBO ZAJIŠŤ REGULACI A OCHRANU DOPRAVY</t>
  </si>
  <si>
    <t>předp. délka provozu DIO - 22týdnů
3 - objízdné trasy
položka zahrnuje dopravně inženýrská opatření v průběhu celé stavby (dle
schváleného plánu ZOV a vyjádření DI PČR), zahrnuje osazení, přesuny a odvoz
provizorního dopravního značení. Zahrnuje dočasné dopravní značení, dopravní zařízení (např. zvětšené
i základní svislé značky, vodorovné značení z fólie,
citybloky, provizorní betonová a ocelová svodidla, ochranná zábradlí, světelné
výstražné zařízení atd.- viz příloha TZ), oplocení a všechny související práce po
dobu trvání
stavby Součástí položky je i údržba a péče o dopravně inženýrská opatření v
průběhu celé stavby.
Součástí položky je vyřízení DIR včetně jeho projednání.</t>
  </si>
  <si>
    <t>Přeložka vodovodu VaK</t>
  </si>
  <si>
    <t>dle pol. 132828 37,0*2,0 = 74,000 [A]</t>
  </si>
  <si>
    <t>Celkové množství = 74,000</t>
  </si>
  <si>
    <t>125834</t>
  </si>
  <si>
    <t>VYKOPÁVKY ZE ZEMNÍKŮ A SKLÁDEK TŘ. II, ODVOZ DO 5KM</t>
  </si>
  <si>
    <t>vyopávka zeminy pro zpětný zásyp</t>
  </si>
  <si>
    <t xml:space="preserve"> 64,0+12 = 76,000 [A]</t>
  </si>
  <si>
    <t>Celkové množství = 76,000</t>
  </si>
  <si>
    <t>132834</t>
  </si>
  <si>
    <t>HLOUBENÍ RÝH ŠÍŘ DO 2M PAŽ I NEPAŽ TŘ. II, ODVOZ DO 5KM</t>
  </si>
  <si>
    <t>odvoz na meziskládku
vč. příloženého pažení v délce 65,0 bm - zřízení, odstranění, nájem</t>
  </si>
  <si>
    <t>zemina pro zpětný zásyp 64 = 64,000 [B]</t>
  </si>
  <si>
    <t>zemina pro zpětný zásyp - přepojení 12 = 12,000 [A]</t>
  </si>
  <si>
    <t>132838</t>
  </si>
  <si>
    <t>HLOUBENÍ RÝH ŠÍŘ DO 2M PAŽ I NEPAŽ TŘ. II, ODVOZ DO 20KM</t>
  </si>
  <si>
    <t>odvoz na skládku</t>
  </si>
  <si>
    <t>hloubení rýh 95,0 = 95,000 [A]</t>
  </si>
  <si>
    <t>odpočet zeminy pro zpětný zásyp -64,0 = -64,000 [B]</t>
  </si>
  <si>
    <t>výkop - přepojení stývajícího vodovodu pod mostem 12*1*1,50 = 18,000 [C]</t>
  </si>
  <si>
    <t>odpočet zeminy pro zpětný zásyp -12,0 = -12,000 [D]</t>
  </si>
  <si>
    <t>Celkové množství = 37,000</t>
  </si>
  <si>
    <t>ULOŽENÍ SYPANINY DO NÁSYPŮ A NA SKLÁDKY BEZ ZHUTNĚNÍ</t>
  </si>
  <si>
    <t>uložení na skládku a meziskládku</t>
  </si>
  <si>
    <t>dle pol. 132834 76 = 76,000 [A]</t>
  </si>
  <si>
    <t>dle pol. 132838 37 = 37,000 [B]</t>
  </si>
  <si>
    <t>Celkové množství = 113,000</t>
  </si>
  <si>
    <t xml:space="preserve">zpětný zásyp rýhy </t>
  </si>
  <si>
    <t xml:space="preserve"> 64,0 = 64,000 [A]</t>
  </si>
  <si>
    <t>zásyp - přepojení 12,0 = 12,000 [B]</t>
  </si>
  <si>
    <t>17581</t>
  </si>
  <si>
    <t>OBSYP POTRUBÍ A OBJEKTŮ Z NAKUPOVANÝCH MATERIÁLŮ</t>
  </si>
  <si>
    <t>písek pro hutněný obsyp potrubí</t>
  </si>
  <si>
    <t xml:space="preserve"> 31,0 = 31,000 [A]</t>
  </si>
  <si>
    <t>obsyp - přepojení 12*1,0*0,5 = 6,000 [B]</t>
  </si>
  <si>
    <t>272314</t>
  </si>
  <si>
    <t>ZÁKLADY Z PROSTÉHO BETONU DO C25/30</t>
  </si>
  <si>
    <t>betonové bloky na potrubí</t>
  </si>
  <si>
    <t xml:space="preserve"> 2,0 = 2,000 [A]</t>
  </si>
  <si>
    <t>873270R</t>
  </si>
  <si>
    <t>POTRUBÍ Z TRUB PLASTOVÝCH TLAKOVÝCH SVAŘOVANÝCH DN DO 100MM - předizolované</t>
  </si>
  <si>
    <t>provizorní  položka
potrubí z lPE 90 s izolací</t>
  </si>
  <si>
    <t xml:space="preserve"> 90,0 = 90,000 [A]</t>
  </si>
  <si>
    <t>přepojka 12,0 = 12,000 [B]</t>
  </si>
  <si>
    <t>Celkové množství = 102,000</t>
  </si>
  <si>
    <t>87333</t>
  </si>
  <si>
    <t>POTRUBÍ Z TRUB PLASTOVÝCH TLAKOVÝCH SVAŘOVANÝCH DN DO 150MM</t>
  </si>
  <si>
    <t>Přeložka vodovodu je navržena z potrubí lPE 110, SDR 11</t>
  </si>
  <si>
    <t xml:space="preserve"> 25,0 = 25,000 [A]</t>
  </si>
  <si>
    <t>Celkové množství = 25,000</t>
  </si>
  <si>
    <t>873330R</t>
  </si>
  <si>
    <t>POTRUBÍ Z TRUB PLASTOVÝCH TLAKOVÝCH SVAŘOVANÝCH DN DO 150MM - předizolované</t>
  </si>
  <si>
    <t>předizolované potrubí PE110 2x54m
vč.
- T100/80      …………………………………………………………………….…3 ks
- koleno 15° lPE110 ……………………………..…………………………..….2 ks
- koleno 30° lPE110…………………………………………..………………....2 ks
- koleno 45° lPE110…………………………………………..………………....2 ks</t>
  </si>
  <si>
    <t xml:space="preserve"> 2*54,0 = 108,000 [A]</t>
  </si>
  <si>
    <t>Celkové množství = 108,000</t>
  </si>
  <si>
    <t>891126</t>
  </si>
  <si>
    <t>ŠOUPÁTKA DN DO 80MM</t>
  </si>
  <si>
    <t>šoupě se zemní zákopovou soupravou Š80</t>
  </si>
  <si>
    <t>891127</t>
  </si>
  <si>
    <t>ŠOUPÁTKA DN DO 100MM</t>
  </si>
  <si>
    <t>šoupě se zemní zákopovou soupravou Š100</t>
  </si>
  <si>
    <t xml:space="preserve"> 3 = 3,000 [A]</t>
  </si>
  <si>
    <t>Celkové množství = 3,000</t>
  </si>
  <si>
    <t>899309</t>
  </si>
  <si>
    <t>DOPLŇKY NA POTRUBÍ - VÝSTRAŽNÁ FÓLIE</t>
  </si>
  <si>
    <t>sinalizační folie na potrubí</t>
  </si>
  <si>
    <t xml:space="preserve"> 25,0+108,0 = 133,000 [A]</t>
  </si>
  <si>
    <t>Celkové množství = 133,000</t>
  </si>
  <si>
    <t>899621</t>
  </si>
  <si>
    <t>TLAKOVÉ ZKOUŠKY POTRUBÍ DN DO 100MM</t>
  </si>
  <si>
    <t>provizorní přeložka</t>
  </si>
  <si>
    <t xml:space="preserve"> 102 = 102,000 [A]</t>
  </si>
  <si>
    <t>899631</t>
  </si>
  <si>
    <t>TLAKOVÉ ZKOUŠKY POTRUBÍ DN DO 150MM</t>
  </si>
  <si>
    <t xml:space="preserve"> 108+25 = 133,000 [A]</t>
  </si>
  <si>
    <t>89972</t>
  </si>
  <si>
    <t>PROPLACH A DEZINFEKCE VODOVODNÍHO POTRUBÍ DN DO 100MM</t>
  </si>
  <si>
    <t>89973</t>
  </si>
  <si>
    <t>PROPLACH A DEZINFEKCE VODOVODNÍHO POTRUBÍ DN DO 150MM</t>
  </si>
  <si>
    <t>899901</t>
  </si>
  <si>
    <t>PŘEPOJENÍ PŘÍPOJEK</t>
  </si>
  <si>
    <t>přepojení přeložky na stávající potrubí</t>
  </si>
  <si>
    <t>936500R</t>
  </si>
  <si>
    <t>DROBNÉ DOPLŇK KONSTR KOVOVÉ - podpěrná ocelová konstrukce</t>
  </si>
  <si>
    <t>m</t>
  </si>
  <si>
    <t>podpěrná ocelová konstrukce - provizorní
vč. 
- přichycení vodovodu na podpěrnou konstrukci pomocí objímek…….20 ks
- montáž objímek na potrubí a konstrukci …………………………………..…. ......5 ks
montáž, demontáž
likvidace vzniklých odpadů a skládkovné, odvoz do kovošrotu</t>
  </si>
  <si>
    <t xml:space="preserve"> 40,0 = 40,000 [A]</t>
  </si>
  <si>
    <t>Celkové množství = 40,000</t>
  </si>
  <si>
    <t>969133</t>
  </si>
  <si>
    <t>VYBOURÁNÍ POTRUBÍ DN DO 150MM VODOVODNÍCH</t>
  </si>
  <si>
    <t>demontáž vodovodního potrubí - stávající a provizorní
vč. likvidace vzniklých odpadů a skládkovného</t>
  </si>
  <si>
    <t>demontáž stávajícího vodovodního potrubí 91,0 = 91,000 [A]</t>
  </si>
  <si>
    <t>demontáž provizorní přeložky včetně podpěrné konstruk 90,0 = 90,000 [B]</t>
  </si>
  <si>
    <t>Celkové množství = 181,000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</si>
</sst>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#\ ##0.00"/>
    <numFmt numFmtId="165" formatCode="#\ ###\ ###\ ###\ ##0.000"/>
  </numFmts>
  <fonts count="10">
    <font>
      <sz val="11"/>
      <name val="Calibri"/>
      <family val="2"/>
      <scheme val="minor"/>
    </font>
    <font>
      <sz val="10"/>
      <name val="Arial"/>
      <family val="2"/>
    </font>
    <font>
      <sz val="11"/>
      <color rgb="FFD9D9D9"/>
      <name val="Calibri"/>
      <family val="2"/>
      <scheme val="minor"/>
    </font>
    <font>
      <b/>
      <sz val="10"/>
      <color rgb="FF000000"/>
      <name val="Arial"/>
      <family val="2"/>
    </font>
    <font>
      <b/>
      <sz val="16"/>
      <color rgb="FF000000"/>
      <name val="Arial"/>
      <family val="2"/>
    </font>
    <font>
      <sz val="10"/>
      <color rgb="FFFFFFFF"/>
      <name val="Arial"/>
      <family val="2"/>
    </font>
    <font>
      <b/>
      <sz val="11"/>
      <color rgb="FF000000"/>
      <name val="Arial"/>
      <family val="2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41A5BD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 horizontal="right" vertical="center" wrapText="1"/>
      <protection/>
    </xf>
    <xf numFmtId="0" fontId="4" fillId="0" borderId="0">
      <alignment horizontal="left" vertical="center" wrapText="1"/>
      <protection/>
    </xf>
    <xf numFmtId="0" fontId="3" fillId="0" borderId="0">
      <alignment horizontal="right" vertical="center" wrapText="1"/>
      <protection/>
    </xf>
    <xf numFmtId="0" fontId="5" fillId="0" borderId="0">
      <alignment horizontal="center" vertical="center" wrapText="1"/>
      <protection/>
    </xf>
    <xf numFmtId="0" fontId="6" fillId="0" borderId="0">
      <alignment horizontal="left" vertical="center" wrapText="1"/>
      <protection/>
    </xf>
    <xf numFmtId="0" fontId="6" fillId="0" borderId="0">
      <alignment horizontal="left" vertical="center" wrapText="1"/>
      <protection/>
    </xf>
    <xf numFmtId="0" fontId="3" fillId="0" borderId="0">
      <alignment horizontal="left" vertical="center" wrapText="1"/>
      <protection/>
    </xf>
    <xf numFmtId="0" fontId="9" fillId="0" borderId="0">
      <alignment horizontal="left" vertical="center" wrapText="1"/>
      <protection/>
    </xf>
  </cellStyleXfs>
  <cellXfs count="31">
    <xf numFmtId="0" fontId="0" fillId="0" borderId="0" xfId="0"/>
    <xf numFmtId="0" fontId="2" fillId="2" borderId="0" xfId="0" applyFont="1" applyFill="1"/>
    <xf numFmtId="0" fontId="3" fillId="2" borderId="0" xfId="20" applyFill="1" applyAlignment="1">
      <alignment horizontal="right" vertical="center" wrapText="1"/>
      <protection/>
    </xf>
    <xf numFmtId="0" fontId="0" fillId="2" borderId="0" xfId="0" applyFill="1"/>
    <xf numFmtId="0" fontId="4" fillId="2" borderId="0" xfId="21" applyFill="1" applyAlignment="1">
      <alignment horizontal="left" vertical="center" wrapText="1"/>
      <protection/>
    </xf>
    <xf numFmtId="0" fontId="3" fillId="2" borderId="0" xfId="22" applyFill="1" applyAlignment="1">
      <alignment horizontal="right" vertical="center" wrapText="1"/>
      <protection/>
    </xf>
    <xf numFmtId="164" fontId="3" fillId="2" borderId="0" xfId="22" applyNumberFormat="1" applyFill="1" applyAlignment="1">
      <alignment horizontal="right" vertical="center" wrapText="1"/>
      <protection/>
    </xf>
    <xf numFmtId="0" fontId="5" fillId="3" borderId="1" xfId="23" applyFill="1" applyBorder="1" applyAlignment="1">
      <alignment horizontal="center" vertical="center" wrapText="1"/>
      <protection/>
    </xf>
    <xf numFmtId="0" fontId="3" fillId="0" borderId="1" xfId="20" applyBorder="1" applyAlignment="1">
      <alignment horizontal="right" vertical="center" wrapText="1"/>
      <protection/>
    </xf>
    <xf numFmtId="164" fontId="3" fillId="0" borderId="1" xfId="20" applyNumberFormat="1" applyBorder="1" applyAlignment="1">
      <alignment horizontal="right" vertical="center" wrapText="1"/>
      <protection/>
    </xf>
    <xf numFmtId="0" fontId="2" fillId="0" borderId="0" xfId="0" applyFont="1"/>
    <xf numFmtId="0" fontId="6" fillId="2" borderId="0" xfId="24" applyFill="1" applyAlignment="1">
      <alignment horizontal="left" vertical="center" wrapText="1"/>
      <protection/>
    </xf>
    <xf numFmtId="0" fontId="0" fillId="2" borderId="2" xfId="0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right"/>
    </xf>
    <xf numFmtId="164" fontId="7" fillId="2" borderId="0" xfId="0" applyNumberFormat="1" applyFont="1" applyFill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0" xfId="0" applyNumberFormat="1"/>
    <xf numFmtId="0" fontId="8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4" fillId="2" borderId="0" xfId="21" applyFill="1" applyAlignment="1">
      <alignment horizontal="left" vertical="center" wrapText="1"/>
      <protection/>
    </xf>
    <xf numFmtId="0" fontId="0" fillId="2" borderId="0" xfId="0" applyFill="1"/>
    <xf numFmtId="0" fontId="6" fillId="2" borderId="0" xfId="24" applyFill="1" applyAlignment="1">
      <alignment horizontal="right" vertical="center" wrapText="1"/>
      <protection/>
    </xf>
    <xf numFmtId="0" fontId="0" fillId="2" borderId="0" xfId="0" applyFill="1" applyAlignment="1">
      <alignment horizontal="right"/>
    </xf>
    <xf numFmtId="0" fontId="5" fillId="3" borderId="1" xfId="23" applyFill="1" applyBorder="1" applyAlignment="1">
      <alignment horizontal="center" vertical="center" wrapTex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Style" xfId="20"/>
    <cellStyle name="NadpisRekapitulaceSoupisPraciStyle" xfId="21"/>
    <cellStyle name="RekapitulaceCenyStyle" xfId="22"/>
    <cellStyle name="NadpisySloupcuStyle" xfId="23"/>
    <cellStyle name="StavbaRozpocetHeaderStyle" xfId="24"/>
    <cellStyle name="NadpisStrukturyStyle" xfId="25"/>
    <cellStyle name="StavebniDilStyle" xfId="26"/>
    <cellStyle name="PolDoplnInfoStyle" xfId="27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361950" cy="3619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619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61950" cy="3619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619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61950" cy="3619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619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61950" cy="3619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619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61950" cy="3619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6195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"/>
  <sheetViews>
    <sheetView tabSelected="1" workbookViewId="0" topLeftCell="A1"/>
  </sheetViews>
  <sheetFormatPr defaultColWidth="9.140625" defaultRowHeight="15"/>
  <cols>
    <col min="1" max="2" width="32.421875" style="0" customWidth="1"/>
    <col min="3" max="5" width="19.421875" style="0" customWidth="1"/>
  </cols>
  <sheetData>
    <row r="1" spans="1:5" ht="15">
      <c r="A1" s="1" t="s">
        <v>0</v>
      </c>
      <c r="B1" s="2" t="s">
        <v>1</v>
      </c>
      <c r="C1" s="3"/>
      <c r="D1" s="3"/>
      <c r="E1" s="3"/>
    </row>
    <row r="2" spans="1:5" ht="15">
      <c r="A2" s="3"/>
      <c r="B2" s="26" t="s">
        <v>2</v>
      </c>
      <c r="C2" s="3"/>
      <c r="D2" s="3"/>
      <c r="E2" s="3"/>
    </row>
    <row r="3" spans="1:5" ht="15">
      <c r="A3" s="3"/>
      <c r="B3" s="27"/>
      <c r="C3" s="3"/>
      <c r="D3" s="3"/>
      <c r="E3" s="3"/>
    </row>
    <row r="4" spans="1:5" ht="15">
      <c r="A4" s="3"/>
      <c r="B4" s="26" t="s">
        <v>3</v>
      </c>
      <c r="C4" s="27"/>
      <c r="D4" s="27"/>
      <c r="E4" s="27"/>
    </row>
    <row r="5" spans="1:5" ht="15">
      <c r="A5" s="3"/>
      <c r="B5" s="3"/>
      <c r="C5" s="3"/>
      <c r="D5" s="3"/>
      <c r="E5" s="3"/>
    </row>
    <row r="6" spans="1:5" ht="15">
      <c r="A6" s="3"/>
      <c r="B6" s="5" t="s">
        <v>4</v>
      </c>
      <c r="C6" s="6">
        <f>SUM(C10:C13)</f>
        <v>0</v>
      </c>
      <c r="D6" s="3"/>
      <c r="E6" s="3"/>
    </row>
    <row r="7" spans="1:5" ht="15">
      <c r="A7" s="3"/>
      <c r="B7" s="5" t="s">
        <v>5</v>
      </c>
      <c r="C7" s="6">
        <f>SUM(E10:E13)</f>
        <v>0</v>
      </c>
      <c r="D7" s="3"/>
      <c r="E7" s="3"/>
    </row>
    <row r="8" spans="1:5" ht="15">
      <c r="A8" s="3"/>
      <c r="B8" s="3"/>
      <c r="C8" s="3"/>
      <c r="D8" s="3"/>
      <c r="E8" s="3"/>
    </row>
    <row r="9" spans="1:5" ht="15">
      <c r="A9" s="7" t="s">
        <v>6</v>
      </c>
      <c r="B9" s="7" t="s">
        <v>7</v>
      </c>
      <c r="C9" s="7" t="s">
        <v>8</v>
      </c>
      <c r="D9" s="7" t="s">
        <v>9</v>
      </c>
      <c r="E9" s="7" t="s">
        <v>10</v>
      </c>
    </row>
    <row r="10" spans="1:5" ht="15">
      <c r="A10" s="8" t="s">
        <v>11</v>
      </c>
      <c r="B10" s="8" t="s">
        <v>12</v>
      </c>
      <c r="C10" s="9">
        <f>'SO 201'!I3</f>
        <v>0</v>
      </c>
      <c r="D10" s="9">
        <f>SUMIFS('SO 201'!O:O,'SO 201'!A:A,"P")</f>
        <v>0</v>
      </c>
      <c r="E10" s="9">
        <f>C10+D10</f>
        <v>0</v>
      </c>
    </row>
    <row r="11" spans="1:5" ht="15">
      <c r="A11" s="8" t="s">
        <v>13</v>
      </c>
      <c r="B11" s="8" t="s">
        <v>14</v>
      </c>
      <c r="C11" s="9">
        <f>'SO 000SO 000'!I3</f>
        <v>0</v>
      </c>
      <c r="D11" s="9">
        <f>SUMIFS('SO 000SO 000'!O:O,'SO 000SO 000'!A:A,"P")</f>
        <v>0</v>
      </c>
      <c r="E11" s="9">
        <f>C11+D11</f>
        <v>0</v>
      </c>
    </row>
    <row r="12" spans="1:5" ht="15">
      <c r="A12" s="8" t="s">
        <v>15</v>
      </c>
      <c r="B12" s="8" t="s">
        <v>16</v>
      </c>
      <c r="C12" s="9">
        <f>'SO 181SO 181'!I3</f>
        <v>0</v>
      </c>
      <c r="D12" s="9">
        <f>SUMIFS('SO 181SO 181'!O:O,'SO 181SO 181'!A:A,"P")</f>
        <v>0</v>
      </c>
      <c r="E12" s="9">
        <f>C12+D12</f>
        <v>0</v>
      </c>
    </row>
    <row r="13" spans="1:5" ht="15">
      <c r="A13" s="8" t="s">
        <v>17</v>
      </c>
      <c r="B13" s="8" t="s">
        <v>18</v>
      </c>
      <c r="C13" s="9">
        <f>'SO 341SO 341'!I3</f>
        <v>0</v>
      </c>
      <c r="D13" s="9">
        <f>SUMIFS('SO 341SO 341'!O:O,'SO 341SO 341'!A:A,"P")</f>
        <v>0</v>
      </c>
      <c r="E13" s="9">
        <f>C13+D13</f>
        <v>0</v>
      </c>
    </row>
  </sheetData>
  <mergeCells count="2">
    <mergeCell ref="B2:B3"/>
    <mergeCell ref="B4:E4"/>
  </mergeCells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16"/>
  <sheetViews>
    <sheetView workbookViewId="0" topLeftCell="B1"/>
  </sheetViews>
  <sheetFormatPr defaultColWidth="9.140625" defaultRowHeight="15"/>
  <cols>
    <col min="1" max="1" width="9.140625" style="0" hidden="1" customWidth="1"/>
    <col min="2" max="2" width="16.140625" style="0" customWidth="1"/>
    <col min="3" max="3" width="9.7109375" style="0" customWidth="1"/>
    <col min="4" max="4" width="13.00390625" style="0" customWidth="1"/>
    <col min="5" max="5" width="64.8515625" style="0" customWidth="1"/>
    <col min="6" max="6" width="13.00390625" style="0" customWidth="1"/>
    <col min="7" max="9" width="16.140625" style="0" customWidth="1"/>
    <col min="15" max="16" width="9.140625" style="0" hidden="1" customWidth="1"/>
  </cols>
  <sheetData>
    <row r="1" spans="1:16" ht="15">
      <c r="A1" s="10" t="s">
        <v>0</v>
      </c>
      <c r="B1" s="3"/>
      <c r="C1" s="3"/>
      <c r="D1" s="3"/>
      <c r="E1" s="2" t="s">
        <v>1</v>
      </c>
      <c r="F1" s="3"/>
      <c r="G1" s="3"/>
      <c r="H1" s="3"/>
      <c r="I1" s="3"/>
      <c r="P1">
        <v>3</v>
      </c>
    </row>
    <row r="2" spans="2:9" ht="21">
      <c r="B2" s="3"/>
      <c r="C2" s="3"/>
      <c r="D2" s="3"/>
      <c r="E2" s="4" t="s">
        <v>19</v>
      </c>
      <c r="F2" s="3"/>
      <c r="G2" s="3"/>
      <c r="H2" s="3"/>
      <c r="I2" s="3"/>
    </row>
    <row r="3" spans="1:16" ht="15">
      <c r="A3" t="s">
        <v>20</v>
      </c>
      <c r="B3" s="11" t="s">
        <v>21</v>
      </c>
      <c r="C3" s="28" t="s">
        <v>22</v>
      </c>
      <c r="D3" s="29"/>
      <c r="E3" s="11" t="s">
        <v>23</v>
      </c>
      <c r="F3" s="3"/>
      <c r="G3" s="3"/>
      <c r="H3" s="12" t="s">
        <v>11</v>
      </c>
      <c r="I3" s="13">
        <f>SUMIFS(I8:I516,A8:A516,"SD")</f>
        <v>0</v>
      </c>
      <c r="O3">
        <v>0</v>
      </c>
      <c r="P3">
        <v>2</v>
      </c>
    </row>
    <row r="4" spans="1:16" ht="15">
      <c r="A4" t="s">
        <v>24</v>
      </c>
      <c r="B4" s="11" t="s">
        <v>25</v>
      </c>
      <c r="C4" s="28" t="s">
        <v>11</v>
      </c>
      <c r="D4" s="29"/>
      <c r="E4" s="11" t="s">
        <v>12</v>
      </c>
      <c r="F4" s="3"/>
      <c r="G4" s="3"/>
      <c r="H4" s="3"/>
      <c r="I4" s="3"/>
      <c r="O4">
        <v>0.15</v>
      </c>
      <c r="P4">
        <v>2</v>
      </c>
    </row>
    <row r="5" spans="1:15" ht="15">
      <c r="A5" s="30" t="s">
        <v>26</v>
      </c>
      <c r="B5" s="30" t="s">
        <v>27</v>
      </c>
      <c r="C5" s="30" t="s">
        <v>28</v>
      </c>
      <c r="D5" s="30" t="s">
        <v>29</v>
      </c>
      <c r="E5" s="30" t="s">
        <v>30</v>
      </c>
      <c r="F5" s="30" t="s">
        <v>31</v>
      </c>
      <c r="G5" s="30" t="s">
        <v>32</v>
      </c>
      <c r="H5" s="30" t="s">
        <v>33</v>
      </c>
      <c r="I5" s="30"/>
      <c r="O5">
        <v>0.21</v>
      </c>
    </row>
    <row r="6" spans="1:9" ht="15">
      <c r="A6" s="30"/>
      <c r="B6" s="30"/>
      <c r="C6" s="30"/>
      <c r="D6" s="30"/>
      <c r="E6" s="30"/>
      <c r="F6" s="30"/>
      <c r="G6" s="30"/>
      <c r="H6" s="7" t="s">
        <v>34</v>
      </c>
      <c r="I6" s="7" t="s">
        <v>35</v>
      </c>
    </row>
    <row r="7" spans="1:9" ht="15">
      <c r="A7" s="7">
        <v>0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</row>
    <row r="8" spans="1:9" ht="15">
      <c r="A8" s="14" t="s">
        <v>36</v>
      </c>
      <c r="B8" s="14"/>
      <c r="C8" s="15" t="s">
        <v>37</v>
      </c>
      <c r="D8" s="14"/>
      <c r="E8" s="14" t="s">
        <v>38</v>
      </c>
      <c r="F8" s="14"/>
      <c r="G8" s="14"/>
      <c r="H8" s="14"/>
      <c r="I8" s="16">
        <f>SUMIFS(I9:I46,A9:A46,"P")</f>
        <v>0</v>
      </c>
    </row>
    <row r="9" spans="1:16" ht="15">
      <c r="A9" s="17" t="s">
        <v>39</v>
      </c>
      <c r="B9" s="17">
        <v>1</v>
      </c>
      <c r="C9" s="18" t="s">
        <v>40</v>
      </c>
      <c r="E9" s="19" t="s">
        <v>42</v>
      </c>
      <c r="F9" s="20" t="s">
        <v>43</v>
      </c>
      <c r="G9" s="21">
        <v>60.736</v>
      </c>
      <c r="H9" s="22">
        <v>0</v>
      </c>
      <c r="I9" s="22">
        <f>ROUND(G9*H9,P4)</f>
        <v>0</v>
      </c>
      <c r="O9" s="23">
        <f>I9*0.21</f>
        <v>0</v>
      </c>
      <c r="P9">
        <v>3</v>
      </c>
    </row>
    <row r="10" spans="1:5" ht="28.8">
      <c r="A10" s="17" t="s">
        <v>44</v>
      </c>
      <c r="E10" s="19" t="s">
        <v>45</v>
      </c>
    </row>
    <row r="11" spans="1:5" ht="15">
      <c r="A11" s="17" t="s">
        <v>46</v>
      </c>
      <c r="E11" s="24" t="s">
        <v>47</v>
      </c>
    </row>
    <row r="12" spans="1:5" ht="15">
      <c r="A12" s="17" t="s">
        <v>46</v>
      </c>
      <c r="E12" s="24" t="s">
        <v>48</v>
      </c>
    </row>
    <row r="13" spans="1:16" ht="28.8">
      <c r="A13" s="17" t="s">
        <v>39</v>
      </c>
      <c r="B13" s="17">
        <v>2</v>
      </c>
      <c r="C13" s="18" t="s">
        <v>49</v>
      </c>
      <c r="E13" s="19" t="s">
        <v>50</v>
      </c>
      <c r="F13" s="20" t="s">
        <v>51</v>
      </c>
      <c r="G13" s="21">
        <v>1216.484</v>
      </c>
      <c r="H13" s="22">
        <v>0</v>
      </c>
      <c r="I13" s="22">
        <f>ROUND(G13*H13,P4)</f>
        <v>0</v>
      </c>
      <c r="O13" s="23">
        <f>I13*0.21</f>
        <v>0</v>
      </c>
      <c r="P13">
        <v>3</v>
      </c>
    </row>
    <row r="14" spans="1:5" ht="28.8">
      <c r="A14" s="17" t="s">
        <v>44</v>
      </c>
      <c r="E14" s="19" t="s">
        <v>52</v>
      </c>
    </row>
    <row r="15" spans="1:5" ht="15">
      <c r="A15" s="17" t="s">
        <v>46</v>
      </c>
      <c r="E15" s="24" t="s">
        <v>53</v>
      </c>
    </row>
    <row r="16" spans="1:5" ht="15">
      <c r="A16" s="17" t="s">
        <v>46</v>
      </c>
      <c r="E16" s="24" t="s">
        <v>54</v>
      </c>
    </row>
    <row r="17" spans="1:5" ht="15">
      <c r="A17" s="17" t="s">
        <v>46</v>
      </c>
      <c r="E17" s="24" t="s">
        <v>55</v>
      </c>
    </row>
    <row r="18" spans="1:16" ht="28.8">
      <c r="A18" s="17" t="s">
        <v>39</v>
      </c>
      <c r="B18" s="17">
        <v>3</v>
      </c>
      <c r="C18" s="18" t="s">
        <v>56</v>
      </c>
      <c r="E18" s="19" t="s">
        <v>57</v>
      </c>
      <c r="F18" s="20" t="s">
        <v>51</v>
      </c>
      <c r="G18" s="21">
        <v>216.753</v>
      </c>
      <c r="H18" s="22">
        <v>0</v>
      </c>
      <c r="I18" s="22">
        <f>ROUND(G18*H18,P4)</f>
        <v>0</v>
      </c>
      <c r="O18" s="23">
        <f>I18*0.21</f>
        <v>0</v>
      </c>
      <c r="P18">
        <v>3</v>
      </c>
    </row>
    <row r="19" spans="1:5" ht="43.2">
      <c r="A19" s="17" t="s">
        <v>44</v>
      </c>
      <c r="E19" s="19" t="s">
        <v>58</v>
      </c>
    </row>
    <row r="20" spans="1:5" ht="15">
      <c r="A20" s="17" t="s">
        <v>46</v>
      </c>
      <c r="E20" s="24" t="s">
        <v>59</v>
      </c>
    </row>
    <row r="21" spans="1:5" ht="15">
      <c r="A21" s="17" t="s">
        <v>46</v>
      </c>
      <c r="E21" s="24" t="s">
        <v>60</v>
      </c>
    </row>
    <row r="22" spans="1:16" ht="28.8">
      <c r="A22" s="17" t="s">
        <v>39</v>
      </c>
      <c r="B22" s="17">
        <v>4</v>
      </c>
      <c r="C22" s="18" t="s">
        <v>61</v>
      </c>
      <c r="E22" s="19" t="s">
        <v>62</v>
      </c>
      <c r="F22" s="20" t="s">
        <v>51</v>
      </c>
      <c r="G22" s="21">
        <v>259.304</v>
      </c>
      <c r="H22" s="22">
        <v>0</v>
      </c>
      <c r="I22" s="22">
        <f>ROUND(G22*H22,P4)</f>
        <v>0</v>
      </c>
      <c r="O22" s="23">
        <f>I22*0.21</f>
        <v>0</v>
      </c>
      <c r="P22">
        <v>3</v>
      </c>
    </row>
    <row r="23" spans="1:5" ht="43.2">
      <c r="A23" s="17" t="s">
        <v>44</v>
      </c>
      <c r="E23" s="19" t="s">
        <v>63</v>
      </c>
    </row>
    <row r="24" spans="1:5" ht="15">
      <c r="A24" s="17" t="s">
        <v>46</v>
      </c>
      <c r="E24" s="24" t="s">
        <v>64</v>
      </c>
    </row>
    <row r="25" spans="1:5" ht="15">
      <c r="A25" s="17" t="s">
        <v>46</v>
      </c>
      <c r="E25" s="24" t="s">
        <v>65</v>
      </c>
    </row>
    <row r="26" spans="1:16" ht="28.8">
      <c r="A26" s="17" t="s">
        <v>39</v>
      </c>
      <c r="B26" s="17">
        <v>5</v>
      </c>
      <c r="C26" s="18" t="s">
        <v>61</v>
      </c>
      <c r="D26" s="17" t="s">
        <v>66</v>
      </c>
      <c r="E26" s="19" t="s">
        <v>62</v>
      </c>
      <c r="F26" s="20" t="s">
        <v>51</v>
      </c>
      <c r="G26" s="21">
        <v>121.031</v>
      </c>
      <c r="H26" s="22">
        <v>0</v>
      </c>
      <c r="I26" s="22">
        <f>ROUND(G26*H26,P4)</f>
        <v>0</v>
      </c>
      <c r="O26" s="23">
        <f>I26*0.21</f>
        <v>0</v>
      </c>
      <c r="P26">
        <v>3</v>
      </c>
    </row>
    <row r="27" spans="1:5" ht="86.4">
      <c r="A27" s="17" t="s">
        <v>44</v>
      </c>
      <c r="E27" s="19" t="s">
        <v>67</v>
      </c>
    </row>
    <row r="28" spans="1:5" ht="15">
      <c r="A28" s="17" t="s">
        <v>46</v>
      </c>
      <c r="E28" s="24" t="s">
        <v>68</v>
      </c>
    </row>
    <row r="29" spans="1:5" ht="15">
      <c r="A29" s="17" t="s">
        <v>46</v>
      </c>
      <c r="E29" s="24" t="s">
        <v>69</v>
      </c>
    </row>
    <row r="30" spans="1:16" ht="28.8">
      <c r="A30" s="17" t="s">
        <v>39</v>
      </c>
      <c r="B30" s="17">
        <v>6</v>
      </c>
      <c r="C30" s="18" t="s">
        <v>70</v>
      </c>
      <c r="E30" s="19" t="s">
        <v>71</v>
      </c>
      <c r="F30" s="20" t="s">
        <v>51</v>
      </c>
      <c r="G30" s="21">
        <v>106.811</v>
      </c>
      <c r="H30" s="22">
        <v>0</v>
      </c>
      <c r="I30" s="22">
        <f>ROUND(G30*H30,P4)</f>
        <v>0</v>
      </c>
      <c r="O30" s="23">
        <f>I30*0.21</f>
        <v>0</v>
      </c>
      <c r="P30">
        <v>3</v>
      </c>
    </row>
    <row r="31" spans="1:5" ht="43.2">
      <c r="A31" s="17" t="s">
        <v>44</v>
      </c>
      <c r="E31" s="19" t="s">
        <v>72</v>
      </c>
    </row>
    <row r="32" spans="1:5" ht="15">
      <c r="A32" s="17" t="s">
        <v>46</v>
      </c>
      <c r="E32" s="24" t="s">
        <v>73</v>
      </c>
    </row>
    <row r="33" spans="1:5" ht="15">
      <c r="A33" s="17" t="s">
        <v>46</v>
      </c>
      <c r="E33" s="24" t="s">
        <v>74</v>
      </c>
    </row>
    <row r="34" spans="1:5" ht="15">
      <c r="A34" s="17" t="s">
        <v>46</v>
      </c>
      <c r="E34" s="24" t="s">
        <v>75</v>
      </c>
    </row>
    <row r="35" spans="1:16" ht="28.8">
      <c r="A35" s="17" t="s">
        <v>39</v>
      </c>
      <c r="B35" s="17">
        <v>7</v>
      </c>
      <c r="C35" s="18" t="s">
        <v>76</v>
      </c>
      <c r="E35" s="19" t="s">
        <v>77</v>
      </c>
      <c r="F35" s="20" t="s">
        <v>51</v>
      </c>
      <c r="G35" s="21">
        <v>1.05</v>
      </c>
      <c r="H35" s="22">
        <v>0</v>
      </c>
      <c r="I35" s="22">
        <f>ROUND(G35*H35,P4)</f>
        <v>0</v>
      </c>
      <c r="O35" s="23">
        <f>I35*0.21</f>
        <v>0</v>
      </c>
      <c r="P35">
        <v>3</v>
      </c>
    </row>
    <row r="36" spans="1:5" ht="28.8">
      <c r="A36" s="17" t="s">
        <v>44</v>
      </c>
      <c r="E36" s="19" t="s">
        <v>78</v>
      </c>
    </row>
    <row r="37" spans="1:5" ht="15">
      <c r="A37" s="17" t="s">
        <v>46</v>
      </c>
      <c r="E37" s="24" t="s">
        <v>79</v>
      </c>
    </row>
    <row r="38" spans="1:5" ht="15">
      <c r="A38" s="17" t="s">
        <v>46</v>
      </c>
      <c r="E38" s="24" t="s">
        <v>80</v>
      </c>
    </row>
    <row r="39" spans="1:16" ht="28.8">
      <c r="A39" s="17" t="s">
        <v>39</v>
      </c>
      <c r="B39" s="17">
        <v>8</v>
      </c>
      <c r="C39" s="18" t="s">
        <v>81</v>
      </c>
      <c r="D39" s="17" t="s">
        <v>82</v>
      </c>
      <c r="E39" s="19" t="s">
        <v>83</v>
      </c>
      <c r="F39" s="20" t="s">
        <v>51</v>
      </c>
      <c r="G39" s="21">
        <v>55.628</v>
      </c>
      <c r="H39" s="22">
        <v>0</v>
      </c>
      <c r="I39" s="22">
        <f>ROUND(G39*H39,P4)</f>
        <v>0</v>
      </c>
      <c r="O39" s="23">
        <f>I39*0.21</f>
        <v>0</v>
      </c>
      <c r="P39">
        <v>3</v>
      </c>
    </row>
    <row r="40" spans="1:5" ht="72">
      <c r="A40" s="17" t="s">
        <v>44</v>
      </c>
      <c r="E40" s="19" t="s">
        <v>84</v>
      </c>
    </row>
    <row r="41" spans="1:5" ht="15">
      <c r="A41" s="17" t="s">
        <v>46</v>
      </c>
      <c r="E41" s="24" t="s">
        <v>85</v>
      </c>
    </row>
    <row r="42" spans="1:5" ht="15">
      <c r="A42" s="17" t="s">
        <v>46</v>
      </c>
      <c r="E42" s="24" t="s">
        <v>86</v>
      </c>
    </row>
    <row r="43" spans="1:16" ht="28.8">
      <c r="A43" s="17" t="s">
        <v>39</v>
      </c>
      <c r="B43" s="17">
        <v>9</v>
      </c>
      <c r="C43" s="18" t="s">
        <v>81</v>
      </c>
      <c r="D43" s="17" t="s">
        <v>66</v>
      </c>
      <c r="E43" s="19" t="s">
        <v>87</v>
      </c>
      <c r="F43" s="20" t="s">
        <v>51</v>
      </c>
      <c r="G43" s="21">
        <v>19.678</v>
      </c>
      <c r="H43" s="22">
        <v>0</v>
      </c>
      <c r="I43" s="22">
        <f>ROUND(G43*H43,P4)</f>
        <v>0</v>
      </c>
      <c r="O43" s="23">
        <f>I43*0.21</f>
        <v>0</v>
      </c>
      <c r="P43">
        <v>3</v>
      </c>
    </row>
    <row r="44" spans="1:5" ht="28.8">
      <c r="A44" s="17" t="s">
        <v>44</v>
      </c>
      <c r="E44" s="19" t="s">
        <v>88</v>
      </c>
    </row>
    <row r="45" spans="1:5" ht="15">
      <c r="A45" s="17" t="s">
        <v>46</v>
      </c>
      <c r="E45" s="24" t="s">
        <v>89</v>
      </c>
    </row>
    <row r="46" spans="1:5" ht="15">
      <c r="A46" s="17" t="s">
        <v>46</v>
      </c>
      <c r="E46" s="24" t="s">
        <v>90</v>
      </c>
    </row>
    <row r="47" spans="1:9" ht="15">
      <c r="A47" s="14" t="s">
        <v>36</v>
      </c>
      <c r="B47" s="14"/>
      <c r="C47" s="15" t="s">
        <v>91</v>
      </c>
      <c r="D47" s="14"/>
      <c r="E47" s="14" t="s">
        <v>92</v>
      </c>
      <c r="F47" s="14"/>
      <c r="G47" s="14"/>
      <c r="H47" s="14"/>
      <c r="I47" s="16">
        <f>SUMIFS(I48:I182,A48:A182,"P")</f>
        <v>0</v>
      </c>
    </row>
    <row r="48" spans="1:16" ht="15">
      <c r="A48" s="17" t="s">
        <v>39</v>
      </c>
      <c r="B48" s="17">
        <v>10</v>
      </c>
      <c r="C48" s="18" t="s">
        <v>93</v>
      </c>
      <c r="E48" s="19" t="s">
        <v>94</v>
      </c>
      <c r="F48" s="20" t="s">
        <v>95</v>
      </c>
      <c r="G48" s="21">
        <v>151.84</v>
      </c>
      <c r="H48" s="22">
        <v>0</v>
      </c>
      <c r="I48" s="22">
        <f>ROUND(G48*H48,P4)</f>
        <v>0</v>
      </c>
      <c r="O48" s="23">
        <f>I48*0.21</f>
        <v>0</v>
      </c>
      <c r="P48">
        <v>3</v>
      </c>
    </row>
    <row r="49" spans="1:5" ht="15">
      <c r="A49" s="17" t="s">
        <v>44</v>
      </c>
      <c r="E49" s="19" t="s">
        <v>96</v>
      </c>
    </row>
    <row r="50" spans="1:5" ht="15">
      <c r="A50" s="17" t="s">
        <v>46</v>
      </c>
      <c r="E50" s="24" t="s">
        <v>97</v>
      </c>
    </row>
    <row r="51" spans="1:5" ht="15">
      <c r="A51" s="17" t="s">
        <v>46</v>
      </c>
      <c r="E51" s="24" t="s">
        <v>98</v>
      </c>
    </row>
    <row r="52" spans="1:5" ht="15">
      <c r="A52" s="17" t="s">
        <v>46</v>
      </c>
      <c r="E52" s="24" t="s">
        <v>99</v>
      </c>
    </row>
    <row r="53" spans="1:16" ht="15">
      <c r="A53" s="17" t="s">
        <v>39</v>
      </c>
      <c r="B53" s="17">
        <v>11</v>
      </c>
      <c r="C53" s="18" t="s">
        <v>100</v>
      </c>
      <c r="E53" s="19" t="s">
        <v>101</v>
      </c>
      <c r="F53" s="20" t="s">
        <v>102</v>
      </c>
      <c r="G53" s="21">
        <v>1</v>
      </c>
      <c r="H53" s="22">
        <v>0</v>
      </c>
      <c r="I53" s="22">
        <f>ROUND(G53*H53,P4)</f>
        <v>0</v>
      </c>
      <c r="O53" s="23">
        <f>I53*0.21</f>
        <v>0</v>
      </c>
      <c r="P53">
        <v>3</v>
      </c>
    </row>
    <row r="54" spans="1:5" ht="57.6">
      <c r="A54" s="17" t="s">
        <v>44</v>
      </c>
      <c r="E54" s="19" t="s">
        <v>103</v>
      </c>
    </row>
    <row r="55" spans="1:5" ht="15">
      <c r="A55" s="17" t="s">
        <v>46</v>
      </c>
      <c r="E55" s="24" t="s">
        <v>104</v>
      </c>
    </row>
    <row r="56" spans="1:5" ht="15">
      <c r="A56" s="17" t="s">
        <v>46</v>
      </c>
      <c r="E56" s="24" t="s">
        <v>105</v>
      </c>
    </row>
    <row r="57" spans="1:16" ht="28.8">
      <c r="A57" s="17" t="s">
        <v>39</v>
      </c>
      <c r="B57" s="17">
        <v>12</v>
      </c>
      <c r="C57" s="18" t="s">
        <v>106</v>
      </c>
      <c r="D57" s="17" t="s">
        <v>82</v>
      </c>
      <c r="E57" s="19" t="s">
        <v>107</v>
      </c>
      <c r="F57" s="20" t="s">
        <v>43</v>
      </c>
      <c r="G57" s="21">
        <v>51.862</v>
      </c>
      <c r="H57" s="22">
        <v>0</v>
      </c>
      <c r="I57" s="22">
        <f>ROUND(G57*H57,P4)</f>
        <v>0</v>
      </c>
      <c r="O57" s="23">
        <f>I57*0.21</f>
        <v>0</v>
      </c>
      <c r="P57">
        <v>3</v>
      </c>
    </row>
    <row r="58" spans="1:5" ht="57.6">
      <c r="A58" s="17" t="s">
        <v>44</v>
      </c>
      <c r="E58" s="19" t="s">
        <v>108</v>
      </c>
    </row>
    <row r="59" spans="1:5" ht="15">
      <c r="A59" s="17" t="s">
        <v>46</v>
      </c>
      <c r="E59" s="24" t="s">
        <v>109</v>
      </c>
    </row>
    <row r="60" spans="1:5" ht="15">
      <c r="A60" s="17" t="s">
        <v>46</v>
      </c>
      <c r="E60" s="24" t="s">
        <v>110</v>
      </c>
    </row>
    <row r="61" spans="1:16" ht="28.8">
      <c r="A61" s="17" t="s">
        <v>39</v>
      </c>
      <c r="B61" s="17">
        <v>13</v>
      </c>
      <c r="C61" s="18" t="s">
        <v>106</v>
      </c>
      <c r="D61" s="17" t="s">
        <v>66</v>
      </c>
      <c r="E61" s="19" t="s">
        <v>107</v>
      </c>
      <c r="F61" s="20" t="s">
        <v>43</v>
      </c>
      <c r="G61" s="21">
        <v>60.879</v>
      </c>
      <c r="H61" s="22">
        <v>0</v>
      </c>
      <c r="I61" s="22">
        <f>ROUND(G61*H61,P4)</f>
        <v>0</v>
      </c>
      <c r="O61" s="23">
        <f>I61*0.21</f>
        <v>0</v>
      </c>
      <c r="P61">
        <v>3</v>
      </c>
    </row>
    <row r="62" spans="1:5" ht="57.6">
      <c r="A62" s="17" t="s">
        <v>44</v>
      </c>
      <c r="E62" s="19" t="s">
        <v>111</v>
      </c>
    </row>
    <row r="63" spans="1:5" ht="28.8">
      <c r="A63" s="17" t="s">
        <v>46</v>
      </c>
      <c r="E63" s="24" t="s">
        <v>112</v>
      </c>
    </row>
    <row r="64" spans="1:5" ht="15">
      <c r="A64" s="17" t="s">
        <v>46</v>
      </c>
      <c r="E64" s="24" t="s">
        <v>113</v>
      </c>
    </row>
    <row r="65" spans="1:5" ht="15">
      <c r="A65" s="17" t="s">
        <v>46</v>
      </c>
      <c r="E65" s="24" t="s">
        <v>114</v>
      </c>
    </row>
    <row r="66" spans="1:16" ht="28.8">
      <c r="A66" s="17" t="s">
        <v>39</v>
      </c>
      <c r="B66" s="17">
        <v>14</v>
      </c>
      <c r="C66" s="18" t="s">
        <v>115</v>
      </c>
      <c r="E66" s="19" t="s">
        <v>116</v>
      </c>
      <c r="F66" s="20" t="s">
        <v>43</v>
      </c>
      <c r="G66" s="21">
        <v>8.827</v>
      </c>
      <c r="H66" s="22">
        <v>0</v>
      </c>
      <c r="I66" s="22">
        <f>ROUND(G66*H66,P4)</f>
        <v>0</v>
      </c>
      <c r="O66" s="23">
        <f>I66*0.21</f>
        <v>0</v>
      </c>
      <c r="P66">
        <v>3</v>
      </c>
    </row>
    <row r="67" spans="1:5" ht="43.2">
      <c r="A67" s="17" t="s">
        <v>44</v>
      </c>
      <c r="E67" s="19" t="s">
        <v>117</v>
      </c>
    </row>
    <row r="68" spans="1:5" ht="15">
      <c r="A68" s="17" t="s">
        <v>46</v>
      </c>
      <c r="E68" s="24" t="s">
        <v>118</v>
      </c>
    </row>
    <row r="69" spans="1:5" ht="15">
      <c r="A69" s="17" t="s">
        <v>46</v>
      </c>
      <c r="E69" s="24" t="s">
        <v>119</v>
      </c>
    </row>
    <row r="70" spans="1:5" ht="15">
      <c r="A70" s="17" t="s">
        <v>46</v>
      </c>
      <c r="E70" s="24" t="s">
        <v>120</v>
      </c>
    </row>
    <row r="71" spans="1:16" ht="28.8">
      <c r="A71" s="17" t="s">
        <v>39</v>
      </c>
      <c r="B71" s="17">
        <v>15</v>
      </c>
      <c r="C71" s="18" t="s">
        <v>121</v>
      </c>
      <c r="E71" s="19" t="s">
        <v>122</v>
      </c>
      <c r="F71" s="20" t="s">
        <v>43</v>
      </c>
      <c r="G71" s="21">
        <v>55.283</v>
      </c>
      <c r="H71" s="22">
        <v>0</v>
      </c>
      <c r="I71" s="22">
        <f>ROUND(G71*H71,P4)</f>
        <v>0</v>
      </c>
      <c r="O71" s="23">
        <f>I71*0.21</f>
        <v>0</v>
      </c>
      <c r="P71">
        <v>3</v>
      </c>
    </row>
    <row r="72" spans="1:5" ht="28.8">
      <c r="A72" s="17" t="s">
        <v>44</v>
      </c>
      <c r="E72" s="19" t="s">
        <v>123</v>
      </c>
    </row>
    <row r="73" spans="1:5" ht="28.8">
      <c r="A73" s="17" t="s">
        <v>46</v>
      </c>
      <c r="E73" s="24" t="s">
        <v>124</v>
      </c>
    </row>
    <row r="74" spans="1:5" ht="15">
      <c r="A74" s="17" t="s">
        <v>46</v>
      </c>
      <c r="E74" s="24" t="s">
        <v>125</v>
      </c>
    </row>
    <row r="75" spans="1:5" ht="15">
      <c r="A75" s="17" t="s">
        <v>46</v>
      </c>
      <c r="E75" s="24" t="s">
        <v>126</v>
      </c>
    </row>
    <row r="76" spans="1:16" ht="15">
      <c r="A76" s="17" t="s">
        <v>39</v>
      </c>
      <c r="B76" s="17">
        <v>16</v>
      </c>
      <c r="C76" s="18" t="s">
        <v>127</v>
      </c>
      <c r="D76" s="17" t="s">
        <v>82</v>
      </c>
      <c r="E76" s="19" t="s">
        <v>128</v>
      </c>
      <c r="F76" s="20" t="s">
        <v>43</v>
      </c>
      <c r="G76" s="21">
        <v>101.68</v>
      </c>
      <c r="H76" s="22">
        <v>0</v>
      </c>
      <c r="I76" s="22">
        <f>ROUND(G76*H76,P4)</f>
        <v>0</v>
      </c>
      <c r="O76" s="23">
        <f>I76*0.21</f>
        <v>0</v>
      </c>
      <c r="P76">
        <v>3</v>
      </c>
    </row>
    <row r="77" spans="1:5" ht="86.4">
      <c r="A77" s="17" t="s">
        <v>44</v>
      </c>
      <c r="E77" s="19" t="s">
        <v>129</v>
      </c>
    </row>
    <row r="78" spans="1:5" ht="28.8">
      <c r="A78" s="17" t="s">
        <v>46</v>
      </c>
      <c r="E78" s="24" t="s">
        <v>130</v>
      </c>
    </row>
    <row r="79" spans="1:5" ht="43.2">
      <c r="A79" s="17" t="s">
        <v>46</v>
      </c>
      <c r="E79" s="24" t="s">
        <v>131</v>
      </c>
    </row>
    <row r="80" spans="1:5" ht="15">
      <c r="A80" s="17" t="s">
        <v>46</v>
      </c>
      <c r="E80" s="24" t="s">
        <v>132</v>
      </c>
    </row>
    <row r="81" spans="1:16" ht="15">
      <c r="A81" s="17" t="s">
        <v>39</v>
      </c>
      <c r="B81" s="17">
        <v>17</v>
      </c>
      <c r="C81" s="18" t="s">
        <v>127</v>
      </c>
      <c r="D81" s="17" t="s">
        <v>66</v>
      </c>
      <c r="E81" s="19" t="s">
        <v>133</v>
      </c>
      <c r="F81" s="20" t="s">
        <v>43</v>
      </c>
      <c r="G81" s="21">
        <v>11.212</v>
      </c>
      <c r="H81" s="22">
        <v>0</v>
      </c>
      <c r="I81" s="22">
        <f>ROUND(G81*H81,P4)</f>
        <v>0</v>
      </c>
      <c r="O81" s="23">
        <f>I81*0.21</f>
        <v>0</v>
      </c>
      <c r="P81">
        <v>3</v>
      </c>
    </row>
    <row r="82" spans="1:5" ht="43.2">
      <c r="A82" s="17" t="s">
        <v>44</v>
      </c>
      <c r="E82" s="19" t="s">
        <v>134</v>
      </c>
    </row>
    <row r="83" spans="1:5" ht="15">
      <c r="A83" s="17" t="s">
        <v>46</v>
      </c>
      <c r="E83" s="24" t="s">
        <v>135</v>
      </c>
    </row>
    <row r="84" spans="1:5" ht="28.8">
      <c r="A84" s="17" t="s">
        <v>46</v>
      </c>
      <c r="E84" s="24" t="s">
        <v>136</v>
      </c>
    </row>
    <row r="85" spans="1:5" ht="15">
      <c r="A85" s="17" t="s">
        <v>46</v>
      </c>
      <c r="E85" s="24" t="s">
        <v>137</v>
      </c>
    </row>
    <row r="86" spans="1:16" ht="15">
      <c r="A86" s="17" t="s">
        <v>39</v>
      </c>
      <c r="B86" s="17">
        <v>18</v>
      </c>
      <c r="C86" s="18" t="s">
        <v>138</v>
      </c>
      <c r="E86" s="19" t="s">
        <v>139</v>
      </c>
      <c r="F86" s="20" t="s">
        <v>140</v>
      </c>
      <c r="G86" s="21">
        <v>85.25</v>
      </c>
      <c r="H86" s="22">
        <v>0</v>
      </c>
      <c r="I86" s="22">
        <f>ROUND(G86*H86,P4)</f>
        <v>0</v>
      </c>
      <c r="O86" s="23">
        <f>I86*0.21</f>
        <v>0</v>
      </c>
      <c r="P86">
        <v>3</v>
      </c>
    </row>
    <row r="87" spans="1:5" ht="43.2">
      <c r="A87" s="17" t="s">
        <v>44</v>
      </c>
      <c r="E87" s="19" t="s">
        <v>141</v>
      </c>
    </row>
    <row r="88" spans="1:5" ht="15">
      <c r="A88" s="17" t="s">
        <v>46</v>
      </c>
      <c r="E88" s="24" t="s">
        <v>142</v>
      </c>
    </row>
    <row r="89" spans="1:5" ht="15">
      <c r="A89" s="17" t="s">
        <v>46</v>
      </c>
      <c r="E89" s="24" t="s">
        <v>143</v>
      </c>
    </row>
    <row r="90" spans="1:5" ht="15">
      <c r="A90" s="17" t="s">
        <v>46</v>
      </c>
      <c r="E90" s="24" t="s">
        <v>144</v>
      </c>
    </row>
    <row r="91" spans="1:16" ht="15">
      <c r="A91" s="17" t="s">
        <v>39</v>
      </c>
      <c r="B91" s="17">
        <v>19</v>
      </c>
      <c r="C91" s="18" t="s">
        <v>145</v>
      </c>
      <c r="E91" s="19" t="s">
        <v>146</v>
      </c>
      <c r="F91" s="20" t="s">
        <v>95</v>
      </c>
      <c r="G91" s="21">
        <v>12</v>
      </c>
      <c r="H91" s="22">
        <v>0</v>
      </c>
      <c r="I91" s="22">
        <f>ROUND(G91*H91,P4)</f>
        <v>0</v>
      </c>
      <c r="O91" s="23">
        <f>I91*0.21</f>
        <v>0</v>
      </c>
      <c r="P91">
        <v>3</v>
      </c>
    </row>
    <row r="92" spans="1:5" ht="28.8">
      <c r="A92" s="17" t="s">
        <v>44</v>
      </c>
      <c r="E92" s="19" t="s">
        <v>147</v>
      </c>
    </row>
    <row r="93" spans="1:5" ht="15">
      <c r="A93" s="17" t="s">
        <v>46</v>
      </c>
      <c r="E93" s="24" t="s">
        <v>148</v>
      </c>
    </row>
    <row r="94" spans="1:5" ht="15">
      <c r="A94" s="17" t="s">
        <v>46</v>
      </c>
      <c r="E94" s="24" t="s">
        <v>149</v>
      </c>
    </row>
    <row r="95" spans="1:16" ht="15">
      <c r="A95" s="17" t="s">
        <v>39</v>
      </c>
      <c r="B95" s="17">
        <v>20</v>
      </c>
      <c r="C95" s="18" t="s">
        <v>150</v>
      </c>
      <c r="E95" s="19" t="s">
        <v>151</v>
      </c>
      <c r="F95" s="20" t="s">
        <v>43</v>
      </c>
      <c r="G95" s="21">
        <v>42.451</v>
      </c>
      <c r="H95" s="22">
        <v>0</v>
      </c>
      <c r="I95" s="22">
        <f>ROUND(G95*H95,P4)</f>
        <v>0</v>
      </c>
      <c r="O95" s="23">
        <f>I95*0.21</f>
        <v>0</v>
      </c>
      <c r="P95">
        <v>3</v>
      </c>
    </row>
    <row r="96" spans="1:5" ht="57.6">
      <c r="A96" s="17" t="s">
        <v>44</v>
      </c>
      <c r="E96" s="19" t="s">
        <v>152</v>
      </c>
    </row>
    <row r="97" spans="1:5" ht="15">
      <c r="A97" s="17" t="s">
        <v>46</v>
      </c>
      <c r="E97" s="24" t="s">
        <v>153</v>
      </c>
    </row>
    <row r="98" spans="1:5" ht="15">
      <c r="A98" s="17" t="s">
        <v>46</v>
      </c>
      <c r="E98" s="24" t="s">
        <v>154</v>
      </c>
    </row>
    <row r="99" spans="1:16" ht="15">
      <c r="A99" s="17" t="s">
        <v>39</v>
      </c>
      <c r="B99" s="17">
        <v>21</v>
      </c>
      <c r="C99" s="18" t="s">
        <v>155</v>
      </c>
      <c r="E99" s="19" t="s">
        <v>156</v>
      </c>
      <c r="F99" s="20" t="s">
        <v>140</v>
      </c>
      <c r="G99" s="21">
        <v>32.38</v>
      </c>
      <c r="H99" s="22">
        <v>0</v>
      </c>
      <c r="I99" s="22">
        <f>ROUND(G99*H99,P4)</f>
        <v>0</v>
      </c>
      <c r="O99" s="23">
        <f>I99*0.21</f>
        <v>0</v>
      </c>
      <c r="P99">
        <v>3</v>
      </c>
    </row>
    <row r="100" spans="1:5" ht="15">
      <c r="A100" s="17" t="s">
        <v>44</v>
      </c>
      <c r="E100" s="19" t="s">
        <v>157</v>
      </c>
    </row>
    <row r="101" spans="1:5" ht="15">
      <c r="A101" s="17" t="s">
        <v>46</v>
      </c>
      <c r="E101" s="24" t="s">
        <v>158</v>
      </c>
    </row>
    <row r="102" spans="1:5" ht="15">
      <c r="A102" s="17" t="s">
        <v>46</v>
      </c>
      <c r="E102" s="24" t="s">
        <v>159</v>
      </c>
    </row>
    <row r="103" spans="1:16" ht="15">
      <c r="A103" s="17" t="s">
        <v>39</v>
      </c>
      <c r="B103" s="17">
        <v>22</v>
      </c>
      <c r="C103" s="18" t="s">
        <v>160</v>
      </c>
      <c r="E103" s="19" t="s">
        <v>161</v>
      </c>
      <c r="F103" s="20" t="s">
        <v>162</v>
      </c>
      <c r="G103" s="21">
        <v>1</v>
      </c>
      <c r="H103" s="22">
        <v>0</v>
      </c>
      <c r="I103" s="22">
        <f>ROUND(G103*H103,P4)</f>
        <v>0</v>
      </c>
      <c r="O103" s="23">
        <f>I103*0.21</f>
        <v>0</v>
      </c>
      <c r="P103">
        <v>3</v>
      </c>
    </row>
    <row r="104" spans="1:5" ht="86.4">
      <c r="A104" s="17" t="s">
        <v>44</v>
      </c>
      <c r="E104" s="19" t="s">
        <v>163</v>
      </c>
    </row>
    <row r="105" spans="1:5" ht="15">
      <c r="A105" s="17" t="s">
        <v>46</v>
      </c>
      <c r="E105" s="24" t="s">
        <v>104</v>
      </c>
    </row>
    <row r="106" spans="1:5" ht="15">
      <c r="A106" s="17" t="s">
        <v>46</v>
      </c>
      <c r="E106" s="24" t="s">
        <v>105</v>
      </c>
    </row>
    <row r="107" spans="1:16" ht="15">
      <c r="A107" s="17" t="s">
        <v>39</v>
      </c>
      <c r="B107" s="17">
        <v>23</v>
      </c>
      <c r="C107" s="18" t="s">
        <v>164</v>
      </c>
      <c r="E107" s="19" t="s">
        <v>165</v>
      </c>
      <c r="F107" s="20" t="s">
        <v>43</v>
      </c>
      <c r="G107" s="21">
        <v>356.711</v>
      </c>
      <c r="H107" s="22">
        <v>0</v>
      </c>
      <c r="I107" s="22">
        <f>ROUND(G107*H107,P4)</f>
        <v>0</v>
      </c>
      <c r="O107" s="23">
        <f>I107*0.21</f>
        <v>0</v>
      </c>
      <c r="P107">
        <v>3</v>
      </c>
    </row>
    <row r="108" spans="1:5" ht="28.8">
      <c r="A108" s="17" t="s">
        <v>44</v>
      </c>
      <c r="E108" s="19" t="s">
        <v>166</v>
      </c>
    </row>
    <row r="109" spans="1:5" ht="15">
      <c r="A109" s="17" t="s">
        <v>46</v>
      </c>
      <c r="E109" s="24" t="s">
        <v>167</v>
      </c>
    </row>
    <row r="110" spans="1:5" ht="15">
      <c r="A110" s="17" t="s">
        <v>46</v>
      </c>
      <c r="E110" s="24" t="s">
        <v>168</v>
      </c>
    </row>
    <row r="111" spans="1:5" ht="15">
      <c r="A111" s="17" t="s">
        <v>46</v>
      </c>
      <c r="E111" s="24" t="s">
        <v>169</v>
      </c>
    </row>
    <row r="112" spans="1:16" ht="15">
      <c r="A112" s="17" t="s">
        <v>39</v>
      </c>
      <c r="B112" s="17">
        <v>24</v>
      </c>
      <c r="C112" s="18" t="s">
        <v>170</v>
      </c>
      <c r="E112" s="19" t="s">
        <v>171</v>
      </c>
      <c r="F112" s="20" t="s">
        <v>102</v>
      </c>
      <c r="G112" s="21">
        <v>1</v>
      </c>
      <c r="H112" s="22">
        <v>0</v>
      </c>
      <c r="I112" s="22">
        <f>ROUND(G112*H112,P4)</f>
        <v>0</v>
      </c>
      <c r="O112" s="23">
        <f>I112*0.21</f>
        <v>0</v>
      </c>
      <c r="P112">
        <v>3</v>
      </c>
    </row>
    <row r="113" spans="1:5" ht="28.8">
      <c r="A113" s="17" t="s">
        <v>44</v>
      </c>
      <c r="E113" s="19" t="s">
        <v>172</v>
      </c>
    </row>
    <row r="114" spans="1:5" ht="15">
      <c r="A114" s="17" t="s">
        <v>46</v>
      </c>
      <c r="E114" s="24" t="s">
        <v>104</v>
      </c>
    </row>
    <row r="115" spans="1:5" ht="15">
      <c r="A115" s="17" t="s">
        <v>46</v>
      </c>
      <c r="E115" s="24" t="s">
        <v>105</v>
      </c>
    </row>
    <row r="116" spans="1:16" ht="15">
      <c r="A116" s="17" t="s">
        <v>39</v>
      </c>
      <c r="B116" s="17">
        <v>25</v>
      </c>
      <c r="C116" s="18" t="s">
        <v>173</v>
      </c>
      <c r="E116" s="19" t="s">
        <v>174</v>
      </c>
      <c r="F116" s="20" t="s">
        <v>43</v>
      </c>
      <c r="G116" s="21">
        <v>314.7</v>
      </c>
      <c r="H116" s="22">
        <v>0</v>
      </c>
      <c r="I116" s="22">
        <f>ROUND(G116*H116,P4)</f>
        <v>0</v>
      </c>
      <c r="O116" s="23">
        <f>I116*0.21</f>
        <v>0</v>
      </c>
      <c r="P116">
        <v>3</v>
      </c>
    </row>
    <row r="117" spans="1:5" ht="28.8">
      <c r="A117" s="17" t="s">
        <v>44</v>
      </c>
      <c r="E117" s="19" t="s">
        <v>175</v>
      </c>
    </row>
    <row r="118" spans="1:5" ht="15">
      <c r="A118" s="17" t="s">
        <v>46</v>
      </c>
      <c r="E118" s="24" t="s">
        <v>176</v>
      </c>
    </row>
    <row r="119" spans="1:5" ht="15">
      <c r="A119" s="17" t="s">
        <v>46</v>
      </c>
      <c r="E119" s="24" t="s">
        <v>177</v>
      </c>
    </row>
    <row r="120" spans="1:16" ht="15">
      <c r="A120" s="17" t="s">
        <v>39</v>
      </c>
      <c r="B120" s="17">
        <v>26</v>
      </c>
      <c r="C120" s="18" t="s">
        <v>178</v>
      </c>
      <c r="D120" s="17" t="s">
        <v>82</v>
      </c>
      <c r="E120" s="19" t="s">
        <v>179</v>
      </c>
      <c r="F120" s="20" t="s">
        <v>43</v>
      </c>
      <c r="G120" s="21">
        <v>191.814</v>
      </c>
      <c r="H120" s="22">
        <v>0</v>
      </c>
      <c r="I120" s="22">
        <f>ROUND(G120*H120,P4)</f>
        <v>0</v>
      </c>
      <c r="O120" s="23">
        <f>I120*0.21</f>
        <v>0</v>
      </c>
      <c r="P120">
        <v>3</v>
      </c>
    </row>
    <row r="121" spans="1:5" ht="43.2">
      <c r="A121" s="17" t="s">
        <v>44</v>
      </c>
      <c r="E121" s="19" t="s">
        <v>180</v>
      </c>
    </row>
    <row r="122" spans="1:5" ht="28.8">
      <c r="A122" s="17" t="s">
        <v>46</v>
      </c>
      <c r="E122" s="24" t="s">
        <v>181</v>
      </c>
    </row>
    <row r="123" spans="1:5" ht="28.8">
      <c r="A123" s="17" t="s">
        <v>46</v>
      </c>
      <c r="E123" s="24" t="s">
        <v>182</v>
      </c>
    </row>
    <row r="124" spans="1:5" ht="15">
      <c r="A124" s="17" t="s">
        <v>46</v>
      </c>
      <c r="E124" s="24" t="s">
        <v>183</v>
      </c>
    </row>
    <row r="125" spans="1:16" ht="15">
      <c r="A125" s="17" t="s">
        <v>39</v>
      </c>
      <c r="B125" s="17">
        <v>27</v>
      </c>
      <c r="C125" s="18" t="s">
        <v>178</v>
      </c>
      <c r="D125" s="17" t="s">
        <v>66</v>
      </c>
      <c r="E125" s="19" t="s">
        <v>184</v>
      </c>
      <c r="F125" s="20" t="s">
        <v>43</v>
      </c>
      <c r="G125" s="21">
        <v>386.06</v>
      </c>
      <c r="H125" s="22">
        <v>0</v>
      </c>
      <c r="I125" s="22">
        <f>ROUND(G125*H125,P4)</f>
        <v>0</v>
      </c>
      <c r="O125" s="23">
        <f>I125*0.21</f>
        <v>0</v>
      </c>
      <c r="P125">
        <v>3</v>
      </c>
    </row>
    <row r="126" spans="1:5" ht="43.2">
      <c r="A126" s="17" t="s">
        <v>44</v>
      </c>
      <c r="E126" s="19" t="s">
        <v>185</v>
      </c>
    </row>
    <row r="127" spans="1:5" ht="15">
      <c r="A127" s="17" t="s">
        <v>46</v>
      </c>
      <c r="E127" s="24" t="s">
        <v>186</v>
      </c>
    </row>
    <row r="128" spans="1:5" ht="43.2">
      <c r="A128" s="17" t="s">
        <v>46</v>
      </c>
      <c r="E128" s="24" t="s">
        <v>187</v>
      </c>
    </row>
    <row r="129" spans="1:5" ht="15">
      <c r="A129" s="17" t="s">
        <v>46</v>
      </c>
      <c r="E129" s="24" t="s">
        <v>188</v>
      </c>
    </row>
    <row r="130" spans="1:5" ht="28.8">
      <c r="A130" s="17" t="s">
        <v>46</v>
      </c>
      <c r="E130" s="24" t="s">
        <v>189</v>
      </c>
    </row>
    <row r="131" spans="1:5" ht="28.8">
      <c r="A131" s="17" t="s">
        <v>46</v>
      </c>
      <c r="E131" s="24" t="s">
        <v>190</v>
      </c>
    </row>
    <row r="132" spans="1:5" ht="15">
      <c r="A132" s="17" t="s">
        <v>46</v>
      </c>
      <c r="E132" s="24" t="s">
        <v>191</v>
      </c>
    </row>
    <row r="133" spans="1:5" ht="15">
      <c r="A133" s="17" t="s">
        <v>46</v>
      </c>
      <c r="E133" s="24" t="s">
        <v>192</v>
      </c>
    </row>
    <row r="134" spans="1:5" ht="15">
      <c r="A134" s="17" t="s">
        <v>46</v>
      </c>
      <c r="E134" s="24" t="s">
        <v>193</v>
      </c>
    </row>
    <row r="135" spans="1:5" ht="15">
      <c r="A135" s="17" t="s">
        <v>46</v>
      </c>
      <c r="E135" s="24" t="s">
        <v>194</v>
      </c>
    </row>
    <row r="136" spans="1:16" ht="15">
      <c r="A136" s="17" t="s">
        <v>39</v>
      </c>
      <c r="B136" s="17">
        <v>28</v>
      </c>
      <c r="C136" s="18" t="s">
        <v>178</v>
      </c>
      <c r="D136" s="17" t="s">
        <v>195</v>
      </c>
      <c r="E136" s="19" t="s">
        <v>184</v>
      </c>
      <c r="F136" s="20" t="s">
        <v>43</v>
      </c>
      <c r="G136" s="21">
        <v>7.925</v>
      </c>
      <c r="H136" s="22">
        <v>0</v>
      </c>
      <c r="I136" s="22">
        <f>ROUND(G136*H136,P4)</f>
        <v>0</v>
      </c>
      <c r="O136" s="23">
        <f>I136*0.21</f>
        <v>0</v>
      </c>
      <c r="P136">
        <v>3</v>
      </c>
    </row>
    <row r="137" spans="1:5" ht="72">
      <c r="A137" s="17" t="s">
        <v>44</v>
      </c>
      <c r="E137" s="19" t="s">
        <v>196</v>
      </c>
    </row>
    <row r="138" spans="1:5" ht="15">
      <c r="A138" s="17" t="s">
        <v>46</v>
      </c>
      <c r="E138" s="24" t="s">
        <v>197</v>
      </c>
    </row>
    <row r="139" spans="1:5" ht="15">
      <c r="A139" s="17" t="s">
        <v>46</v>
      </c>
      <c r="E139" s="24" t="s">
        <v>198</v>
      </c>
    </row>
    <row r="140" spans="1:16" ht="15">
      <c r="A140" s="17" t="s">
        <v>39</v>
      </c>
      <c r="B140" s="17">
        <v>29</v>
      </c>
      <c r="C140" s="18" t="s">
        <v>199</v>
      </c>
      <c r="E140" s="19" t="s">
        <v>200</v>
      </c>
      <c r="F140" s="20" t="s">
        <v>43</v>
      </c>
      <c r="G140" s="21">
        <v>901.217</v>
      </c>
      <c r="H140" s="22">
        <v>0</v>
      </c>
      <c r="I140" s="22">
        <f>ROUND(G140*H140,P4)</f>
        <v>0</v>
      </c>
      <c r="O140" s="23">
        <f>I140*0.21</f>
        <v>0</v>
      </c>
      <c r="P140">
        <v>3</v>
      </c>
    </row>
    <row r="141" spans="1:5" ht="15">
      <c r="A141" s="17" t="s">
        <v>44</v>
      </c>
      <c r="E141" s="19" t="s">
        <v>201</v>
      </c>
    </row>
    <row r="142" spans="1:5" ht="15">
      <c r="A142" s="17" t="s">
        <v>46</v>
      </c>
      <c r="E142" s="24" t="s">
        <v>202</v>
      </c>
    </row>
    <row r="143" spans="1:5" ht="15">
      <c r="A143" s="17" t="s">
        <v>46</v>
      </c>
      <c r="E143" s="24" t="s">
        <v>203</v>
      </c>
    </row>
    <row r="144" spans="1:5" ht="15">
      <c r="A144" s="17" t="s">
        <v>46</v>
      </c>
      <c r="E144" s="24" t="s">
        <v>204</v>
      </c>
    </row>
    <row r="145" spans="1:5" ht="15">
      <c r="A145" s="17" t="s">
        <v>46</v>
      </c>
      <c r="E145" s="24" t="s">
        <v>205</v>
      </c>
    </row>
    <row r="146" spans="1:16" ht="15">
      <c r="A146" s="17" t="s">
        <v>39</v>
      </c>
      <c r="B146" s="17">
        <v>30</v>
      </c>
      <c r="C146" s="18" t="s">
        <v>206</v>
      </c>
      <c r="E146" s="19" t="s">
        <v>207</v>
      </c>
      <c r="F146" s="20" t="s">
        <v>43</v>
      </c>
      <c r="G146" s="21">
        <v>326.343</v>
      </c>
      <c r="H146" s="22">
        <v>0</v>
      </c>
      <c r="I146" s="22">
        <f>ROUND(G146*H146,P4)</f>
        <v>0</v>
      </c>
      <c r="O146" s="23">
        <f>I146*0.21</f>
        <v>0</v>
      </c>
      <c r="P146">
        <v>3</v>
      </c>
    </row>
    <row r="147" spans="1:5" ht="15">
      <c r="A147" s="17" t="s">
        <v>44</v>
      </c>
      <c r="E147" s="19" t="s">
        <v>208</v>
      </c>
    </row>
    <row r="148" spans="1:5" ht="28.8">
      <c r="A148" s="17" t="s">
        <v>46</v>
      </c>
      <c r="E148" s="24" t="s">
        <v>209</v>
      </c>
    </row>
    <row r="149" spans="1:5" ht="28.8">
      <c r="A149" s="17" t="s">
        <v>46</v>
      </c>
      <c r="E149" s="24" t="s">
        <v>210</v>
      </c>
    </row>
    <row r="150" spans="1:5" ht="15">
      <c r="A150" s="17" t="s">
        <v>46</v>
      </c>
      <c r="E150" s="24" t="s">
        <v>211</v>
      </c>
    </row>
    <row r="151" spans="1:5" ht="28.8">
      <c r="A151" s="17" t="s">
        <v>46</v>
      </c>
      <c r="E151" s="24" t="s">
        <v>212</v>
      </c>
    </row>
    <row r="152" spans="1:5" ht="15">
      <c r="A152" s="17" t="s">
        <v>46</v>
      </c>
      <c r="E152" s="24" t="s">
        <v>213</v>
      </c>
    </row>
    <row r="153" spans="1:5" ht="15">
      <c r="A153" s="17" t="s">
        <v>46</v>
      </c>
      <c r="E153" s="24" t="s">
        <v>214</v>
      </c>
    </row>
    <row r="154" spans="1:5" ht="15">
      <c r="A154" s="17" t="s">
        <v>46</v>
      </c>
      <c r="E154" s="24" t="s">
        <v>215</v>
      </c>
    </row>
    <row r="155" spans="1:16" ht="15">
      <c r="A155" s="17" t="s">
        <v>39</v>
      </c>
      <c r="B155" s="17">
        <v>31</v>
      </c>
      <c r="C155" s="18" t="s">
        <v>216</v>
      </c>
      <c r="E155" s="19" t="s">
        <v>217</v>
      </c>
      <c r="F155" s="20" t="s">
        <v>43</v>
      </c>
      <c r="G155" s="21">
        <v>35.243</v>
      </c>
      <c r="H155" s="22">
        <v>0</v>
      </c>
      <c r="I155" s="22">
        <f>ROUND(G155*H155,P4)</f>
        <v>0</v>
      </c>
      <c r="O155" s="23">
        <f>I155*0.21</f>
        <v>0</v>
      </c>
      <c r="P155">
        <v>3</v>
      </c>
    </row>
    <row r="156" spans="1:5" ht="15">
      <c r="A156" s="17" t="s">
        <v>44</v>
      </c>
      <c r="E156" s="19" t="s">
        <v>218</v>
      </c>
    </row>
    <row r="157" spans="1:5" ht="28.8">
      <c r="A157" s="17" t="s">
        <v>46</v>
      </c>
      <c r="E157" s="24" t="s">
        <v>219</v>
      </c>
    </row>
    <row r="158" spans="1:5" ht="15">
      <c r="A158" s="17" t="s">
        <v>46</v>
      </c>
      <c r="E158" s="24" t="s">
        <v>220</v>
      </c>
    </row>
    <row r="159" spans="1:16" ht="15">
      <c r="A159" s="17" t="s">
        <v>39</v>
      </c>
      <c r="B159" s="17">
        <v>32</v>
      </c>
      <c r="C159" s="18" t="s">
        <v>221</v>
      </c>
      <c r="E159" s="19" t="s">
        <v>222</v>
      </c>
      <c r="F159" s="20" t="s">
        <v>95</v>
      </c>
      <c r="G159" s="21">
        <v>151.84</v>
      </c>
      <c r="H159" s="22">
        <v>0</v>
      </c>
      <c r="I159" s="22">
        <f>ROUND(G159*H159,P4)</f>
        <v>0</v>
      </c>
      <c r="O159" s="23">
        <f>I159*0.21</f>
        <v>0</v>
      </c>
      <c r="P159">
        <v>3</v>
      </c>
    </row>
    <row r="160" spans="1:5" ht="43.2">
      <c r="A160" s="17" t="s">
        <v>44</v>
      </c>
      <c r="E160" s="19" t="s">
        <v>223</v>
      </c>
    </row>
    <row r="161" spans="1:5" ht="15">
      <c r="A161" s="17" t="s">
        <v>46</v>
      </c>
      <c r="E161" s="24" t="s">
        <v>224</v>
      </c>
    </row>
    <row r="162" spans="1:5" ht="15">
      <c r="A162" s="17" t="s">
        <v>46</v>
      </c>
      <c r="E162" s="24" t="s">
        <v>99</v>
      </c>
    </row>
    <row r="163" spans="1:16" ht="15">
      <c r="A163" s="17" t="s">
        <v>39</v>
      </c>
      <c r="B163" s="17">
        <v>33</v>
      </c>
      <c r="C163" s="18" t="s">
        <v>225</v>
      </c>
      <c r="E163" s="19" t="s">
        <v>226</v>
      </c>
      <c r="F163" s="20" t="s">
        <v>95</v>
      </c>
      <c r="G163" s="21">
        <v>151.84</v>
      </c>
      <c r="H163" s="22">
        <v>0</v>
      </c>
      <c r="I163" s="22">
        <f>ROUND(G163*H163,P4)</f>
        <v>0</v>
      </c>
      <c r="O163" s="23">
        <f>I163*0.21</f>
        <v>0</v>
      </c>
      <c r="P163">
        <v>3</v>
      </c>
    </row>
    <row r="164" spans="1:5" ht="15">
      <c r="A164" s="17" t="s">
        <v>44</v>
      </c>
      <c r="E164" s="19" t="s">
        <v>227</v>
      </c>
    </row>
    <row r="165" spans="1:5" ht="15">
      <c r="A165" s="17" t="s">
        <v>46</v>
      </c>
      <c r="E165" s="24" t="s">
        <v>228</v>
      </c>
    </row>
    <row r="166" spans="1:5" ht="15">
      <c r="A166" s="17" t="s">
        <v>46</v>
      </c>
      <c r="E166" s="24" t="s">
        <v>99</v>
      </c>
    </row>
    <row r="167" spans="1:16" ht="15">
      <c r="A167" s="17" t="s">
        <v>39</v>
      </c>
      <c r="B167" s="17">
        <v>34</v>
      </c>
      <c r="C167" s="18" t="s">
        <v>229</v>
      </c>
      <c r="E167" s="19" t="s">
        <v>230</v>
      </c>
      <c r="F167" s="20" t="s">
        <v>95</v>
      </c>
      <c r="G167" s="21">
        <v>607.36</v>
      </c>
      <c r="H167" s="22">
        <v>0</v>
      </c>
      <c r="I167" s="22">
        <f>ROUND(G167*H167,P4)</f>
        <v>0</v>
      </c>
      <c r="O167" s="23">
        <f>I167*0.21</f>
        <v>0</v>
      </c>
      <c r="P167">
        <v>3</v>
      </c>
    </row>
    <row r="168" spans="1:5" ht="15">
      <c r="A168" s="17" t="s">
        <v>44</v>
      </c>
      <c r="E168" s="19" t="s">
        <v>231</v>
      </c>
    </row>
    <row r="169" spans="1:5" ht="15">
      <c r="A169" s="17" t="s">
        <v>46</v>
      </c>
      <c r="E169" s="24" t="s">
        <v>232</v>
      </c>
    </row>
    <row r="170" spans="1:5" ht="15">
      <c r="A170" s="17" t="s">
        <v>46</v>
      </c>
      <c r="E170" s="24" t="s">
        <v>233</v>
      </c>
    </row>
    <row r="171" spans="1:16" ht="15">
      <c r="A171" s="17" t="s">
        <v>39</v>
      </c>
      <c r="B171" s="17">
        <v>35</v>
      </c>
      <c r="C171" s="18" t="s">
        <v>234</v>
      </c>
      <c r="E171" s="19" t="s">
        <v>235</v>
      </c>
      <c r="F171" s="20" t="s">
        <v>102</v>
      </c>
      <c r="G171" s="21">
        <v>8</v>
      </c>
      <c r="H171" s="22">
        <v>0</v>
      </c>
      <c r="I171" s="22">
        <f>ROUND(G171*H171,P4)</f>
        <v>0</v>
      </c>
      <c r="O171" s="23">
        <f>I171*0.21</f>
        <v>0</v>
      </c>
      <c r="P171">
        <v>3</v>
      </c>
    </row>
    <row r="172" spans="1:5" ht="15">
      <c r="A172" s="17" t="s">
        <v>44</v>
      </c>
      <c r="E172" s="19" t="s">
        <v>231</v>
      </c>
    </row>
    <row r="173" spans="1:5" ht="15">
      <c r="A173" s="17" t="s">
        <v>46</v>
      </c>
      <c r="E173" s="24" t="s">
        <v>236</v>
      </c>
    </row>
    <row r="174" spans="1:5" ht="15">
      <c r="A174" s="17" t="s">
        <v>46</v>
      </c>
      <c r="E174" s="24" t="s">
        <v>237</v>
      </c>
    </row>
    <row r="175" spans="1:16" ht="15">
      <c r="A175" s="17" t="s">
        <v>39</v>
      </c>
      <c r="B175" s="17">
        <v>36</v>
      </c>
      <c r="C175" s="18" t="s">
        <v>238</v>
      </c>
      <c r="E175" s="19" t="s">
        <v>239</v>
      </c>
      <c r="F175" s="20" t="s">
        <v>162</v>
      </c>
      <c r="G175" s="21">
        <v>4</v>
      </c>
      <c r="H175" s="22">
        <v>0</v>
      </c>
      <c r="I175" s="22">
        <f>ROUND(G175*H175,P4)</f>
        <v>0</v>
      </c>
      <c r="O175" s="23">
        <f>I175*0.21</f>
        <v>0</v>
      </c>
      <c r="P175">
        <v>3</v>
      </c>
    </row>
    <row r="176" spans="1:5" ht="28.8">
      <c r="A176" s="17" t="s">
        <v>44</v>
      </c>
      <c r="E176" s="19" t="s">
        <v>240</v>
      </c>
    </row>
    <row r="177" spans="1:5" ht="15">
      <c r="A177" s="17" t="s">
        <v>46</v>
      </c>
      <c r="E177" s="24" t="s">
        <v>241</v>
      </c>
    </row>
    <row r="178" spans="1:5" ht="15">
      <c r="A178" s="17" t="s">
        <v>46</v>
      </c>
      <c r="E178" s="24" t="s">
        <v>242</v>
      </c>
    </row>
    <row r="179" spans="1:16" ht="28.8">
      <c r="A179" s="17" t="s">
        <v>39</v>
      </c>
      <c r="B179" s="17">
        <v>37</v>
      </c>
      <c r="C179" s="18" t="s">
        <v>243</v>
      </c>
      <c r="E179" s="19" t="s">
        <v>244</v>
      </c>
      <c r="F179" s="20" t="s">
        <v>102</v>
      </c>
      <c r="G179" s="21">
        <v>2</v>
      </c>
      <c r="H179" s="22">
        <v>0</v>
      </c>
      <c r="I179" s="22">
        <f>ROUND(G179*H179,P4)</f>
        <v>0</v>
      </c>
      <c r="O179" s="23">
        <f>I179*0.21</f>
        <v>0</v>
      </c>
      <c r="P179">
        <v>3</v>
      </c>
    </row>
    <row r="180" spans="1:5" ht="28.8">
      <c r="A180" s="17" t="s">
        <v>44</v>
      </c>
      <c r="E180" s="19" t="s">
        <v>245</v>
      </c>
    </row>
    <row r="181" spans="1:5" ht="15">
      <c r="A181" s="17" t="s">
        <v>46</v>
      </c>
      <c r="E181" s="24" t="s">
        <v>246</v>
      </c>
    </row>
    <row r="182" spans="1:5" ht="15">
      <c r="A182" s="17" t="s">
        <v>46</v>
      </c>
      <c r="E182" s="24" t="s">
        <v>247</v>
      </c>
    </row>
    <row r="183" spans="1:9" ht="15">
      <c r="A183" s="14" t="s">
        <v>36</v>
      </c>
      <c r="B183" s="14"/>
      <c r="C183" s="15" t="s">
        <v>248</v>
      </c>
      <c r="D183" s="14"/>
      <c r="E183" s="14" t="s">
        <v>249</v>
      </c>
      <c r="F183" s="14"/>
      <c r="G183" s="14"/>
      <c r="H183" s="14"/>
      <c r="I183" s="16">
        <f>SUMIFS(I184:I210,A184:A210,"P")</f>
        <v>0</v>
      </c>
    </row>
    <row r="184" spans="1:16" ht="15">
      <c r="A184" s="17" t="s">
        <v>39</v>
      </c>
      <c r="B184" s="17">
        <v>38</v>
      </c>
      <c r="C184" s="18" t="s">
        <v>250</v>
      </c>
      <c r="E184" s="19" t="s">
        <v>251</v>
      </c>
      <c r="F184" s="20" t="s">
        <v>43</v>
      </c>
      <c r="G184" s="21">
        <v>7.421</v>
      </c>
      <c r="H184" s="22">
        <v>0</v>
      </c>
      <c r="I184" s="22">
        <f>ROUND(G184*H184,P4)</f>
        <v>0</v>
      </c>
      <c r="O184" s="23">
        <f>I184*0.21</f>
        <v>0</v>
      </c>
      <c r="P184">
        <v>3</v>
      </c>
    </row>
    <row r="185" spans="1:5" ht="15">
      <c r="A185" s="17" t="s">
        <v>44</v>
      </c>
      <c r="E185" s="19" t="s">
        <v>252</v>
      </c>
    </row>
    <row r="186" spans="1:5" ht="15">
      <c r="A186" s="17" t="s">
        <v>46</v>
      </c>
      <c r="E186" s="24" t="s">
        <v>253</v>
      </c>
    </row>
    <row r="187" spans="1:5" ht="15">
      <c r="A187" s="17" t="s">
        <v>46</v>
      </c>
      <c r="E187" s="24" t="s">
        <v>254</v>
      </c>
    </row>
    <row r="188" spans="1:5" ht="15">
      <c r="A188" s="17" t="s">
        <v>46</v>
      </c>
      <c r="E188" s="24" t="s">
        <v>255</v>
      </c>
    </row>
    <row r="189" spans="1:5" ht="15">
      <c r="A189" s="17" t="s">
        <v>46</v>
      </c>
      <c r="E189" s="24" t="s">
        <v>256</v>
      </c>
    </row>
    <row r="190" spans="1:16" ht="15">
      <c r="A190" s="17" t="s">
        <v>39</v>
      </c>
      <c r="B190" s="17">
        <v>39</v>
      </c>
      <c r="C190" s="18" t="s">
        <v>257</v>
      </c>
      <c r="E190" s="19" t="s">
        <v>258</v>
      </c>
      <c r="F190" s="20" t="s">
        <v>43</v>
      </c>
      <c r="G190" s="21">
        <v>0.497</v>
      </c>
      <c r="H190" s="22">
        <v>0</v>
      </c>
      <c r="I190" s="22">
        <f>ROUND(G190*H190,P4)</f>
        <v>0</v>
      </c>
      <c r="O190" s="23">
        <f>I190*0.21</f>
        <v>0</v>
      </c>
      <c r="P190">
        <v>3</v>
      </c>
    </row>
    <row r="191" spans="1:5" ht="15">
      <c r="A191" s="17" t="s">
        <v>44</v>
      </c>
      <c r="E191" s="19" t="s">
        <v>259</v>
      </c>
    </row>
    <row r="192" spans="1:5" ht="15">
      <c r="A192" s="17" t="s">
        <v>46</v>
      </c>
      <c r="E192" s="24" t="s">
        <v>260</v>
      </c>
    </row>
    <row r="193" spans="1:5" ht="15">
      <c r="A193" s="17" t="s">
        <v>46</v>
      </c>
      <c r="E193" s="24" t="s">
        <v>261</v>
      </c>
    </row>
    <row r="194" spans="1:16" ht="15">
      <c r="A194" s="17" t="s">
        <v>39</v>
      </c>
      <c r="B194" s="17">
        <v>40</v>
      </c>
      <c r="C194" s="18" t="s">
        <v>262</v>
      </c>
      <c r="E194" s="19" t="s">
        <v>263</v>
      </c>
      <c r="F194" s="20" t="s">
        <v>43</v>
      </c>
      <c r="G194" s="21">
        <v>38.869</v>
      </c>
      <c r="H194" s="22">
        <v>0</v>
      </c>
      <c r="I194" s="22">
        <f>ROUND(G194*H194,P4)</f>
        <v>0</v>
      </c>
      <c r="O194" s="23">
        <f>I194*0.21</f>
        <v>0</v>
      </c>
      <c r="P194">
        <v>3</v>
      </c>
    </row>
    <row r="195" spans="1:5" ht="15">
      <c r="A195" s="17" t="s">
        <v>44</v>
      </c>
      <c r="E195" s="19" t="s">
        <v>264</v>
      </c>
    </row>
    <row r="196" spans="1:5" ht="15">
      <c r="A196" s="17" t="s">
        <v>46</v>
      </c>
      <c r="E196" s="24" t="s">
        <v>265</v>
      </c>
    </row>
    <row r="197" spans="1:5" ht="15">
      <c r="A197" s="17" t="s">
        <v>46</v>
      </c>
      <c r="E197" s="24" t="s">
        <v>266</v>
      </c>
    </row>
    <row r="198" spans="1:5" ht="15">
      <c r="A198" s="17" t="s">
        <v>46</v>
      </c>
      <c r="E198" s="24" t="s">
        <v>267</v>
      </c>
    </row>
    <row r="199" spans="1:5" ht="15">
      <c r="A199" s="17" t="s">
        <v>46</v>
      </c>
      <c r="E199" s="24" t="s">
        <v>268</v>
      </c>
    </row>
    <row r="200" spans="1:5" ht="15">
      <c r="A200" s="17" t="s">
        <v>46</v>
      </c>
      <c r="E200" s="24" t="s">
        <v>269</v>
      </c>
    </row>
    <row r="201" spans="1:16" ht="15">
      <c r="A201" s="17" t="s">
        <v>39</v>
      </c>
      <c r="B201" s="17">
        <v>41</v>
      </c>
      <c r="C201" s="18" t="s">
        <v>270</v>
      </c>
      <c r="E201" s="19" t="s">
        <v>271</v>
      </c>
      <c r="F201" s="20" t="s">
        <v>51</v>
      </c>
      <c r="G201" s="21">
        <v>6.996</v>
      </c>
      <c r="H201" s="22">
        <v>0</v>
      </c>
      <c r="I201" s="22">
        <f>ROUND(G201*H201,P4)</f>
        <v>0</v>
      </c>
      <c r="O201" s="23">
        <f>I201*0.21</f>
        <v>0</v>
      </c>
      <c r="P201">
        <v>3</v>
      </c>
    </row>
    <row r="202" spans="1:5" ht="28.8">
      <c r="A202" s="17" t="s">
        <v>44</v>
      </c>
      <c r="E202" s="19" t="s">
        <v>272</v>
      </c>
    </row>
    <row r="203" spans="1:5" ht="15">
      <c r="A203" s="17" t="s">
        <v>46</v>
      </c>
      <c r="E203" s="24" t="s">
        <v>273</v>
      </c>
    </row>
    <row r="204" spans="1:5" ht="15">
      <c r="A204" s="17" t="s">
        <v>46</v>
      </c>
      <c r="E204" s="24" t="s">
        <v>274</v>
      </c>
    </row>
    <row r="205" spans="1:16" ht="15">
      <c r="A205" s="17" t="s">
        <v>39</v>
      </c>
      <c r="B205" s="17">
        <v>42</v>
      </c>
      <c r="C205" s="18" t="s">
        <v>275</v>
      </c>
      <c r="E205" s="19" t="s">
        <v>276</v>
      </c>
      <c r="F205" s="20" t="s">
        <v>95</v>
      </c>
      <c r="G205" s="21">
        <v>174.836</v>
      </c>
      <c r="H205" s="22">
        <v>0</v>
      </c>
      <c r="I205" s="22">
        <f>ROUND(G205*H205,P4)</f>
        <v>0</v>
      </c>
      <c r="O205" s="23">
        <f>I205*0.21</f>
        <v>0</v>
      </c>
      <c r="P205">
        <v>3</v>
      </c>
    </row>
    <row r="206" spans="1:5" ht="15">
      <c r="A206" s="17" t="s">
        <v>44</v>
      </c>
      <c r="E206" s="19" t="s">
        <v>277</v>
      </c>
    </row>
    <row r="207" spans="1:5" ht="15">
      <c r="A207" s="17" t="s">
        <v>46</v>
      </c>
      <c r="E207" s="24" t="s">
        <v>278</v>
      </c>
    </row>
    <row r="208" spans="1:5" ht="15">
      <c r="A208" s="17" t="s">
        <v>46</v>
      </c>
      <c r="E208" s="24" t="s">
        <v>279</v>
      </c>
    </row>
    <row r="209" spans="1:5" ht="15">
      <c r="A209" s="17" t="s">
        <v>46</v>
      </c>
      <c r="E209" s="24" t="s">
        <v>280</v>
      </c>
    </row>
    <row r="210" spans="1:5" ht="15">
      <c r="A210" s="17" t="s">
        <v>46</v>
      </c>
      <c r="E210" s="24" t="s">
        <v>281</v>
      </c>
    </row>
    <row r="211" spans="1:9" ht="15">
      <c r="A211" s="14" t="s">
        <v>36</v>
      </c>
      <c r="B211" s="14"/>
      <c r="C211" s="15" t="s">
        <v>282</v>
      </c>
      <c r="D211" s="14"/>
      <c r="E211" s="14" t="s">
        <v>283</v>
      </c>
      <c r="F211" s="14"/>
      <c r="G211" s="14"/>
      <c r="H211" s="14"/>
      <c r="I211" s="16">
        <f>SUMIFS(I212:I237,A212:A237,"P")</f>
        <v>0</v>
      </c>
    </row>
    <row r="212" spans="1:16" ht="15">
      <c r="A212" s="17" t="s">
        <v>39</v>
      </c>
      <c r="B212" s="17">
        <v>43</v>
      </c>
      <c r="C212" s="18" t="s">
        <v>284</v>
      </c>
      <c r="E212" s="19" t="s">
        <v>285</v>
      </c>
      <c r="F212" s="20" t="s">
        <v>43</v>
      </c>
      <c r="G212" s="21">
        <v>1.798</v>
      </c>
      <c r="H212" s="22">
        <v>0</v>
      </c>
      <c r="I212" s="22">
        <f>ROUND(G212*H212,P4)</f>
        <v>0</v>
      </c>
      <c r="O212" s="23">
        <f>I212*0.21</f>
        <v>0</v>
      </c>
      <c r="P212">
        <v>3</v>
      </c>
    </row>
    <row r="213" spans="1:5" ht="43.2">
      <c r="A213" s="17" t="s">
        <v>44</v>
      </c>
      <c r="E213" s="19" t="s">
        <v>286</v>
      </c>
    </row>
    <row r="214" spans="1:5" ht="28.8">
      <c r="A214" s="17" t="s">
        <v>46</v>
      </c>
      <c r="E214" s="24" t="s">
        <v>287</v>
      </c>
    </row>
    <row r="215" spans="1:5" ht="15">
      <c r="A215" s="17" t="s">
        <v>46</v>
      </c>
      <c r="E215" s="24" t="s">
        <v>288</v>
      </c>
    </row>
    <row r="216" spans="1:16" ht="15">
      <c r="A216" s="17" t="s">
        <v>39</v>
      </c>
      <c r="B216" s="17">
        <v>44</v>
      </c>
      <c r="C216" s="18" t="s">
        <v>289</v>
      </c>
      <c r="E216" s="19" t="s">
        <v>290</v>
      </c>
      <c r="F216" s="20" t="s">
        <v>43</v>
      </c>
      <c r="G216" s="21">
        <v>33.639</v>
      </c>
      <c r="H216" s="22">
        <v>0</v>
      </c>
      <c r="I216" s="22">
        <f>ROUND(G216*H216,P4)</f>
        <v>0</v>
      </c>
      <c r="O216" s="23">
        <f>I216*0.21</f>
        <v>0</v>
      </c>
      <c r="P216">
        <v>3</v>
      </c>
    </row>
    <row r="217" spans="1:5" ht="57.6">
      <c r="A217" s="17" t="s">
        <v>44</v>
      </c>
      <c r="E217" s="19" t="s">
        <v>291</v>
      </c>
    </row>
    <row r="218" spans="1:5" ht="15">
      <c r="A218" s="17" t="s">
        <v>46</v>
      </c>
      <c r="E218" s="24" t="s">
        <v>292</v>
      </c>
    </row>
    <row r="219" spans="1:5" ht="15">
      <c r="A219" s="17" t="s">
        <v>46</v>
      </c>
      <c r="E219" s="24" t="s">
        <v>293</v>
      </c>
    </row>
    <row r="220" spans="1:5" ht="15">
      <c r="A220" s="17" t="s">
        <v>46</v>
      </c>
      <c r="E220" s="24" t="s">
        <v>294</v>
      </c>
    </row>
    <row r="221" spans="1:5" ht="15">
      <c r="A221" s="17" t="s">
        <v>46</v>
      </c>
      <c r="E221" s="24" t="s">
        <v>295</v>
      </c>
    </row>
    <row r="222" spans="1:5" ht="15">
      <c r="A222" s="17" t="s">
        <v>46</v>
      </c>
      <c r="E222" s="24" t="s">
        <v>296</v>
      </c>
    </row>
    <row r="223" spans="1:16" ht="15">
      <c r="A223" s="17" t="s">
        <v>39</v>
      </c>
      <c r="B223" s="17">
        <v>45</v>
      </c>
      <c r="C223" s="18" t="s">
        <v>297</v>
      </c>
      <c r="E223" s="19" t="s">
        <v>298</v>
      </c>
      <c r="F223" s="20" t="s">
        <v>51</v>
      </c>
      <c r="G223" s="21">
        <v>6.055</v>
      </c>
      <c r="H223" s="22">
        <v>0</v>
      </c>
      <c r="I223" s="22">
        <f>ROUND(G223*H223,P4)</f>
        <v>0</v>
      </c>
      <c r="O223" s="23">
        <f>I223*0.21</f>
        <v>0</v>
      </c>
      <c r="P223">
        <v>3</v>
      </c>
    </row>
    <row r="224" spans="1:5" ht="28.8">
      <c r="A224" s="17" t="s">
        <v>44</v>
      </c>
      <c r="E224" s="19" t="s">
        <v>299</v>
      </c>
    </row>
    <row r="225" spans="1:5" ht="15">
      <c r="A225" s="17" t="s">
        <v>46</v>
      </c>
      <c r="E225" s="24" t="s">
        <v>300</v>
      </c>
    </row>
    <row r="226" spans="1:5" ht="15">
      <c r="A226" s="17" t="s">
        <v>46</v>
      </c>
      <c r="E226" s="24" t="s">
        <v>301</v>
      </c>
    </row>
    <row r="227" spans="1:16" ht="15">
      <c r="A227" s="17" t="s">
        <v>39</v>
      </c>
      <c r="B227" s="17">
        <v>46</v>
      </c>
      <c r="C227" s="18" t="s">
        <v>302</v>
      </c>
      <c r="E227" s="19" t="s">
        <v>303</v>
      </c>
      <c r="F227" s="20" t="s">
        <v>43</v>
      </c>
      <c r="G227" s="21">
        <v>21.491</v>
      </c>
      <c r="H227" s="22">
        <v>0</v>
      </c>
      <c r="I227" s="22">
        <f>ROUND(G227*H227,P4)</f>
        <v>0</v>
      </c>
      <c r="O227" s="23">
        <f>I227*0.21</f>
        <v>0</v>
      </c>
      <c r="P227">
        <v>3</v>
      </c>
    </row>
    <row r="228" spans="1:5" ht="86.4">
      <c r="A228" s="17" t="s">
        <v>44</v>
      </c>
      <c r="E228" s="19" t="s">
        <v>304</v>
      </c>
    </row>
    <row r="229" spans="1:5" ht="15">
      <c r="A229" s="17" t="s">
        <v>46</v>
      </c>
      <c r="E229" s="24" t="s">
        <v>305</v>
      </c>
    </row>
    <row r="230" spans="1:5" ht="15">
      <c r="A230" s="17" t="s">
        <v>46</v>
      </c>
      <c r="E230" s="24" t="s">
        <v>306</v>
      </c>
    </row>
    <row r="231" spans="1:5" ht="15">
      <c r="A231" s="17" t="s">
        <v>46</v>
      </c>
      <c r="E231" s="24" t="s">
        <v>307</v>
      </c>
    </row>
    <row r="232" spans="1:5" ht="15">
      <c r="A232" s="17" t="s">
        <v>46</v>
      </c>
      <c r="E232" s="24" t="s">
        <v>308</v>
      </c>
    </row>
    <row r="233" spans="1:5" ht="15">
      <c r="A233" s="17" t="s">
        <v>46</v>
      </c>
      <c r="E233" s="24" t="s">
        <v>309</v>
      </c>
    </row>
    <row r="234" spans="1:16" ht="15">
      <c r="A234" s="17" t="s">
        <v>39</v>
      </c>
      <c r="B234" s="17">
        <v>47</v>
      </c>
      <c r="C234" s="18" t="s">
        <v>310</v>
      </c>
      <c r="E234" s="19" t="s">
        <v>311</v>
      </c>
      <c r="F234" s="20" t="s">
        <v>43</v>
      </c>
      <c r="G234" s="21">
        <v>3.818</v>
      </c>
      <c r="H234" s="22">
        <v>0</v>
      </c>
      <c r="I234" s="22">
        <f>ROUND(G234*H234,P4)</f>
        <v>0</v>
      </c>
      <c r="O234" s="23">
        <f>I234*0.21</f>
        <v>0</v>
      </c>
      <c r="P234">
        <v>3</v>
      </c>
    </row>
    <row r="235" spans="1:5" ht="144">
      <c r="A235" s="17" t="s">
        <v>44</v>
      </c>
      <c r="E235" s="19" t="s">
        <v>312</v>
      </c>
    </row>
    <row r="236" spans="1:5" ht="15">
      <c r="A236" s="17" t="s">
        <v>46</v>
      </c>
      <c r="E236" s="24" t="s">
        <v>313</v>
      </c>
    </row>
    <row r="237" spans="1:5" ht="15">
      <c r="A237" s="17" t="s">
        <v>46</v>
      </c>
      <c r="E237" s="24" t="s">
        <v>314</v>
      </c>
    </row>
    <row r="238" spans="1:9" ht="15">
      <c r="A238" s="14" t="s">
        <v>36</v>
      </c>
      <c r="B238" s="14"/>
      <c r="C238" s="15" t="s">
        <v>315</v>
      </c>
      <c r="D238" s="14"/>
      <c r="E238" s="14" t="s">
        <v>316</v>
      </c>
      <c r="F238" s="14"/>
      <c r="G238" s="14"/>
      <c r="H238" s="14"/>
      <c r="I238" s="16">
        <f>SUMIFS(I239:I307,A239:A307,"P")</f>
        <v>0</v>
      </c>
    </row>
    <row r="239" spans="1:16" ht="15">
      <c r="A239" s="17" t="s">
        <v>39</v>
      </c>
      <c r="B239" s="17">
        <v>48</v>
      </c>
      <c r="C239" s="18" t="s">
        <v>317</v>
      </c>
      <c r="E239" s="19" t="s">
        <v>318</v>
      </c>
      <c r="F239" s="20" t="s">
        <v>43</v>
      </c>
      <c r="G239" s="21">
        <v>13.32</v>
      </c>
      <c r="H239" s="22">
        <v>0</v>
      </c>
      <c r="I239" s="22">
        <f>ROUND(G239*H239,P4)</f>
        <v>0</v>
      </c>
      <c r="O239" s="23">
        <f>I239*0.21</f>
        <v>0</v>
      </c>
      <c r="P239">
        <v>3</v>
      </c>
    </row>
    <row r="240" spans="1:5" ht="28.8">
      <c r="A240" s="17" t="s">
        <v>44</v>
      </c>
      <c r="E240" s="19" t="s">
        <v>319</v>
      </c>
    </row>
    <row r="241" spans="1:5" ht="15">
      <c r="A241" s="17" t="s">
        <v>46</v>
      </c>
      <c r="E241" s="24" t="s">
        <v>320</v>
      </c>
    </row>
    <row r="242" spans="1:5" ht="15">
      <c r="A242" s="17" t="s">
        <v>46</v>
      </c>
      <c r="E242" s="24" t="s">
        <v>321</v>
      </c>
    </row>
    <row r="243" spans="1:16" ht="15">
      <c r="A243" s="17" t="s">
        <v>39</v>
      </c>
      <c r="B243" s="17">
        <v>49</v>
      </c>
      <c r="C243" s="18" t="s">
        <v>322</v>
      </c>
      <c r="E243" s="19" t="s">
        <v>323</v>
      </c>
      <c r="F243" s="20" t="s">
        <v>51</v>
      </c>
      <c r="G243" s="21">
        <v>1.066</v>
      </c>
      <c r="H243" s="22">
        <v>0</v>
      </c>
      <c r="I243" s="22">
        <f>ROUND(G243*H243,P4)</f>
        <v>0</v>
      </c>
      <c r="O243" s="23">
        <f>I243*0.21</f>
        <v>0</v>
      </c>
      <c r="P243">
        <v>3</v>
      </c>
    </row>
    <row r="244" spans="1:5" ht="15">
      <c r="A244" s="17" t="s">
        <v>44</v>
      </c>
      <c r="E244" s="19" t="s">
        <v>324</v>
      </c>
    </row>
    <row r="245" spans="1:5" ht="15">
      <c r="A245" s="17" t="s">
        <v>46</v>
      </c>
      <c r="E245" s="24" t="s">
        <v>325</v>
      </c>
    </row>
    <row r="246" spans="1:5" ht="15">
      <c r="A246" s="17" t="s">
        <v>46</v>
      </c>
      <c r="E246" s="24" t="s">
        <v>326</v>
      </c>
    </row>
    <row r="247" spans="1:16" ht="15">
      <c r="A247" s="17" t="s">
        <v>39</v>
      </c>
      <c r="B247" s="17">
        <v>50</v>
      </c>
      <c r="C247" s="18" t="s">
        <v>327</v>
      </c>
      <c r="E247" s="19" t="s">
        <v>328</v>
      </c>
      <c r="F247" s="20" t="s">
        <v>51</v>
      </c>
      <c r="G247" s="21">
        <v>0.346</v>
      </c>
      <c r="H247" s="22">
        <v>0</v>
      </c>
      <c r="I247" s="22">
        <f>ROUND(G247*H247,P4)</f>
        <v>0</v>
      </c>
      <c r="O247" s="23">
        <f>I247*0.21</f>
        <v>0</v>
      </c>
      <c r="P247">
        <v>3</v>
      </c>
    </row>
    <row r="248" spans="1:5" ht="15">
      <c r="A248" s="17" t="s">
        <v>44</v>
      </c>
      <c r="E248" s="19" t="s">
        <v>329</v>
      </c>
    </row>
    <row r="249" spans="1:5" ht="15">
      <c r="A249" s="17" t="s">
        <v>46</v>
      </c>
      <c r="E249" s="24" t="s">
        <v>330</v>
      </c>
    </row>
    <row r="250" spans="1:5" ht="15">
      <c r="A250" s="17" t="s">
        <v>46</v>
      </c>
      <c r="E250" s="24" t="s">
        <v>331</v>
      </c>
    </row>
    <row r="251" spans="1:16" ht="15">
      <c r="A251" s="17" t="s">
        <v>39</v>
      </c>
      <c r="B251" s="17">
        <v>51</v>
      </c>
      <c r="C251" s="18" t="s">
        <v>332</v>
      </c>
      <c r="E251" s="19" t="s">
        <v>333</v>
      </c>
      <c r="F251" s="20" t="s">
        <v>43</v>
      </c>
      <c r="G251" s="21">
        <v>74.61</v>
      </c>
      <c r="H251" s="22">
        <v>0</v>
      </c>
      <c r="I251" s="22">
        <f>ROUND(G251*H251,P4)</f>
        <v>0</v>
      </c>
      <c r="O251" s="23">
        <f>I251*0.21</f>
        <v>0</v>
      </c>
      <c r="P251">
        <v>3</v>
      </c>
    </row>
    <row r="252" spans="1:5" ht="57.6">
      <c r="A252" s="17" t="s">
        <v>44</v>
      </c>
      <c r="E252" s="19" t="s">
        <v>334</v>
      </c>
    </row>
    <row r="253" spans="1:5" ht="15">
      <c r="A253" s="17" t="s">
        <v>46</v>
      </c>
      <c r="E253" s="24" t="s">
        <v>335</v>
      </c>
    </row>
    <row r="254" spans="1:5" ht="15">
      <c r="A254" s="17" t="s">
        <v>46</v>
      </c>
      <c r="E254" s="24" t="s">
        <v>336</v>
      </c>
    </row>
    <row r="255" spans="1:16" ht="15">
      <c r="A255" s="17" t="s">
        <v>39</v>
      </c>
      <c r="B255" s="17">
        <v>52</v>
      </c>
      <c r="C255" s="18" t="s">
        <v>337</v>
      </c>
      <c r="E255" s="19" t="s">
        <v>338</v>
      </c>
      <c r="F255" s="20" t="s">
        <v>51</v>
      </c>
      <c r="G255" s="21">
        <v>7.461</v>
      </c>
      <c r="H255" s="22">
        <v>0</v>
      </c>
      <c r="I255" s="22">
        <f>ROUND(G255*H255,P4)</f>
        <v>0</v>
      </c>
      <c r="O255" s="23">
        <f>I255*0.21</f>
        <v>0</v>
      </c>
      <c r="P255">
        <v>3</v>
      </c>
    </row>
    <row r="256" spans="1:5" ht="15">
      <c r="A256" s="17" t="s">
        <v>44</v>
      </c>
      <c r="E256" s="19" t="s">
        <v>339</v>
      </c>
    </row>
    <row r="257" spans="1:5" ht="15">
      <c r="A257" s="17" t="s">
        <v>46</v>
      </c>
      <c r="E257" s="24" t="s">
        <v>340</v>
      </c>
    </row>
    <row r="258" spans="1:5" ht="15">
      <c r="A258" s="17" t="s">
        <v>46</v>
      </c>
      <c r="E258" s="24" t="s">
        <v>341</v>
      </c>
    </row>
    <row r="259" spans="1:16" ht="15">
      <c r="A259" s="17" t="s">
        <v>39</v>
      </c>
      <c r="B259" s="17">
        <v>53</v>
      </c>
      <c r="C259" s="18" t="s">
        <v>342</v>
      </c>
      <c r="E259" s="19" t="s">
        <v>343</v>
      </c>
      <c r="F259" s="20" t="s">
        <v>51</v>
      </c>
      <c r="G259" s="21">
        <v>0.303</v>
      </c>
      <c r="H259" s="22">
        <v>0</v>
      </c>
      <c r="I259" s="22">
        <f>ROUND(G259*H259,P4)</f>
        <v>0</v>
      </c>
      <c r="O259" s="23">
        <f>I259*0.21</f>
        <v>0</v>
      </c>
      <c r="P259">
        <v>3</v>
      </c>
    </row>
    <row r="260" spans="1:5" ht="28.8">
      <c r="A260" s="17" t="s">
        <v>44</v>
      </c>
      <c r="E260" s="19" t="s">
        <v>344</v>
      </c>
    </row>
    <row r="261" spans="1:5" ht="15">
      <c r="A261" s="17" t="s">
        <v>46</v>
      </c>
      <c r="E261" s="24" t="s">
        <v>345</v>
      </c>
    </row>
    <row r="262" spans="1:5" ht="15">
      <c r="A262" s="17" t="s">
        <v>46</v>
      </c>
      <c r="E262" s="24" t="s">
        <v>346</v>
      </c>
    </row>
    <row r="263" spans="1:16" ht="15">
      <c r="A263" s="17" t="s">
        <v>39</v>
      </c>
      <c r="B263" s="17">
        <v>54</v>
      </c>
      <c r="C263" s="18" t="s">
        <v>347</v>
      </c>
      <c r="D263" s="17" t="s">
        <v>82</v>
      </c>
      <c r="E263" s="19" t="s">
        <v>348</v>
      </c>
      <c r="F263" s="20" t="s">
        <v>43</v>
      </c>
      <c r="G263" s="21">
        <v>39.83</v>
      </c>
      <c r="H263" s="22">
        <v>0</v>
      </c>
      <c r="I263" s="22">
        <f>ROUND(G263*H263,P4)</f>
        <v>0</v>
      </c>
      <c r="O263" s="23">
        <f>I263*0.21</f>
        <v>0</v>
      </c>
      <c r="P263">
        <v>3</v>
      </c>
    </row>
    <row r="264" spans="1:5" ht="15">
      <c r="A264" s="17" t="s">
        <v>44</v>
      </c>
      <c r="E264" s="19" t="s">
        <v>349</v>
      </c>
    </row>
    <row r="265" spans="1:5" ht="28.8">
      <c r="A265" s="17" t="s">
        <v>46</v>
      </c>
      <c r="E265" s="24" t="s">
        <v>350</v>
      </c>
    </row>
    <row r="266" spans="1:5" ht="28.8">
      <c r="A266" s="17" t="s">
        <v>46</v>
      </c>
      <c r="E266" s="24" t="s">
        <v>351</v>
      </c>
    </row>
    <row r="267" spans="1:5" ht="15">
      <c r="A267" s="17" t="s">
        <v>46</v>
      </c>
      <c r="E267" s="24" t="s">
        <v>352</v>
      </c>
    </row>
    <row r="268" spans="1:5" ht="28.8">
      <c r="A268" s="17" t="s">
        <v>46</v>
      </c>
      <c r="E268" s="24" t="s">
        <v>353</v>
      </c>
    </row>
    <row r="269" spans="1:5" ht="15">
      <c r="A269" s="17" t="s">
        <v>46</v>
      </c>
      <c r="E269" s="24" t="s">
        <v>354</v>
      </c>
    </row>
    <row r="270" spans="1:16" ht="15">
      <c r="A270" s="17" t="s">
        <v>39</v>
      </c>
      <c r="B270" s="17">
        <v>55</v>
      </c>
      <c r="C270" s="18" t="s">
        <v>347</v>
      </c>
      <c r="D270" s="17" t="s">
        <v>66</v>
      </c>
      <c r="E270" s="19" t="s">
        <v>348</v>
      </c>
      <c r="F270" s="20" t="s">
        <v>43</v>
      </c>
      <c r="G270" s="21">
        <v>7.925</v>
      </c>
      <c r="H270" s="22">
        <v>0</v>
      </c>
      <c r="I270" s="22">
        <f>ROUND(G270*H270,P4)</f>
        <v>0</v>
      </c>
      <c r="O270" s="23">
        <f>I270*0.21</f>
        <v>0</v>
      </c>
      <c r="P270">
        <v>3</v>
      </c>
    </row>
    <row r="271" spans="1:5" ht="28.8">
      <c r="A271" s="17" t="s">
        <v>44</v>
      </c>
      <c r="E271" s="19" t="s">
        <v>355</v>
      </c>
    </row>
    <row r="272" spans="1:5" ht="15">
      <c r="A272" s="17" t="s">
        <v>46</v>
      </c>
      <c r="E272" s="24" t="s">
        <v>197</v>
      </c>
    </row>
    <row r="273" spans="1:5" ht="15">
      <c r="A273" s="17" t="s">
        <v>46</v>
      </c>
      <c r="E273" s="24" t="s">
        <v>198</v>
      </c>
    </row>
    <row r="274" spans="1:16" ht="15">
      <c r="A274" s="17" t="s">
        <v>39</v>
      </c>
      <c r="B274" s="17">
        <v>56</v>
      </c>
      <c r="C274" s="18" t="s">
        <v>356</v>
      </c>
      <c r="E274" s="19" t="s">
        <v>357</v>
      </c>
      <c r="F274" s="20" t="s">
        <v>43</v>
      </c>
      <c r="G274" s="21">
        <v>59.598</v>
      </c>
      <c r="H274" s="22">
        <v>0</v>
      </c>
      <c r="I274" s="22">
        <f>ROUND(G274*H274,P4)</f>
        <v>0</v>
      </c>
      <c r="O274" s="23">
        <f>I274*0.21</f>
        <v>0</v>
      </c>
      <c r="P274">
        <v>3</v>
      </c>
    </row>
    <row r="275" spans="1:5" ht="72">
      <c r="A275" s="17" t="s">
        <v>44</v>
      </c>
      <c r="E275" s="19" t="s">
        <v>358</v>
      </c>
    </row>
    <row r="276" spans="1:5" ht="15">
      <c r="A276" s="17" t="s">
        <v>46</v>
      </c>
      <c r="E276" s="24" t="s">
        <v>359</v>
      </c>
    </row>
    <row r="277" spans="1:5" ht="15">
      <c r="A277" s="17" t="s">
        <v>46</v>
      </c>
      <c r="E277" s="24" t="s">
        <v>360</v>
      </c>
    </row>
    <row r="278" spans="1:16" ht="15">
      <c r="A278" s="17" t="s">
        <v>39</v>
      </c>
      <c r="B278" s="17">
        <v>57</v>
      </c>
      <c r="C278" s="18" t="s">
        <v>361</v>
      </c>
      <c r="E278" s="19" t="s">
        <v>362</v>
      </c>
      <c r="F278" s="20" t="s">
        <v>43</v>
      </c>
      <c r="G278" s="21">
        <v>10.079</v>
      </c>
      <c r="H278" s="22">
        <v>0</v>
      </c>
      <c r="I278" s="22">
        <f>ROUND(G278*H278,P4)</f>
        <v>0</v>
      </c>
      <c r="O278" s="23">
        <f>I278*0.21</f>
        <v>0</v>
      </c>
      <c r="P278">
        <v>3</v>
      </c>
    </row>
    <row r="279" spans="1:5" ht="28.8">
      <c r="A279" s="17" t="s">
        <v>44</v>
      </c>
      <c r="E279" s="19" t="s">
        <v>363</v>
      </c>
    </row>
    <row r="280" spans="1:5" ht="15">
      <c r="A280" s="17" t="s">
        <v>46</v>
      </c>
      <c r="E280" s="24" t="s">
        <v>364</v>
      </c>
    </row>
    <row r="281" spans="1:5" ht="15">
      <c r="A281" s="17" t="s">
        <v>46</v>
      </c>
      <c r="E281" s="24" t="s">
        <v>365</v>
      </c>
    </row>
    <row r="282" spans="1:5" ht="15">
      <c r="A282" s="17" t="s">
        <v>46</v>
      </c>
      <c r="E282" s="24" t="s">
        <v>366</v>
      </c>
    </row>
    <row r="283" spans="1:5" ht="15">
      <c r="A283" s="17" t="s">
        <v>46</v>
      </c>
      <c r="E283" s="24" t="s">
        <v>367</v>
      </c>
    </row>
    <row r="284" spans="1:16" ht="15">
      <c r="A284" s="17" t="s">
        <v>39</v>
      </c>
      <c r="B284" s="17">
        <v>58</v>
      </c>
      <c r="C284" s="18" t="s">
        <v>368</v>
      </c>
      <c r="E284" s="19" t="s">
        <v>369</v>
      </c>
      <c r="F284" s="20" t="s">
        <v>43</v>
      </c>
      <c r="G284" s="21">
        <v>52.451</v>
      </c>
      <c r="H284" s="22">
        <v>0</v>
      </c>
      <c r="I284" s="22">
        <f>ROUND(G284*H284,P4)</f>
        <v>0</v>
      </c>
      <c r="O284" s="23">
        <f>I284*0.21</f>
        <v>0</v>
      </c>
      <c r="P284">
        <v>3</v>
      </c>
    </row>
    <row r="285" spans="1:5" ht="15">
      <c r="A285" s="17" t="s">
        <v>44</v>
      </c>
      <c r="E285" s="19" t="s">
        <v>370</v>
      </c>
    </row>
    <row r="286" spans="1:5" ht="15">
      <c r="A286" s="17" t="s">
        <v>46</v>
      </c>
      <c r="E286" s="24" t="s">
        <v>371</v>
      </c>
    </row>
    <row r="287" spans="1:5" ht="15">
      <c r="A287" s="17" t="s">
        <v>46</v>
      </c>
      <c r="E287" s="24" t="s">
        <v>372</v>
      </c>
    </row>
    <row r="288" spans="1:16" ht="15">
      <c r="A288" s="17" t="s">
        <v>39</v>
      </c>
      <c r="B288" s="17">
        <v>59</v>
      </c>
      <c r="C288" s="18" t="s">
        <v>373</v>
      </c>
      <c r="E288" s="19" t="s">
        <v>374</v>
      </c>
      <c r="F288" s="20" t="s">
        <v>43</v>
      </c>
      <c r="G288" s="21">
        <v>432.2</v>
      </c>
      <c r="H288" s="22">
        <v>0</v>
      </c>
      <c r="I288" s="22">
        <f>ROUND(G288*H288,P4)</f>
        <v>0</v>
      </c>
      <c r="O288" s="23">
        <f>I288*0.21</f>
        <v>0</v>
      </c>
      <c r="P288">
        <v>3</v>
      </c>
    </row>
    <row r="289" spans="1:5" ht="57.6">
      <c r="A289" s="17" t="s">
        <v>44</v>
      </c>
      <c r="E289" s="19" t="s">
        <v>375</v>
      </c>
    </row>
    <row r="290" spans="1:5" ht="15">
      <c r="A290" s="17" t="s">
        <v>46</v>
      </c>
      <c r="E290" s="24" t="s">
        <v>376</v>
      </c>
    </row>
    <row r="291" spans="1:5" ht="28.8">
      <c r="A291" s="17" t="s">
        <v>46</v>
      </c>
      <c r="E291" s="24" t="s">
        <v>377</v>
      </c>
    </row>
    <row r="292" spans="1:5" ht="28.8">
      <c r="A292" s="17" t="s">
        <v>46</v>
      </c>
      <c r="E292" s="24" t="s">
        <v>378</v>
      </c>
    </row>
    <row r="293" spans="1:5" ht="15">
      <c r="A293" s="17" t="s">
        <v>46</v>
      </c>
      <c r="E293" s="24" t="s">
        <v>379</v>
      </c>
    </row>
    <row r="294" spans="1:16" ht="15">
      <c r="A294" s="17" t="s">
        <v>39</v>
      </c>
      <c r="B294" s="17">
        <v>60</v>
      </c>
      <c r="C294" s="18" t="s">
        <v>380</v>
      </c>
      <c r="E294" s="19" t="s">
        <v>381</v>
      </c>
      <c r="F294" s="20" t="s">
        <v>43</v>
      </c>
      <c r="G294" s="21">
        <v>11.377</v>
      </c>
      <c r="H294" s="22">
        <v>0</v>
      </c>
      <c r="I294" s="22">
        <f>ROUND(G294*H294,P4)</f>
        <v>0</v>
      </c>
      <c r="O294" s="23">
        <f>I294*0.21</f>
        <v>0</v>
      </c>
      <c r="P294">
        <v>3</v>
      </c>
    </row>
    <row r="295" spans="1:5" ht="28.8">
      <c r="A295" s="17" t="s">
        <v>44</v>
      </c>
      <c r="E295" s="19" t="s">
        <v>382</v>
      </c>
    </row>
    <row r="296" spans="1:5" ht="15">
      <c r="A296" s="17" t="s">
        <v>46</v>
      </c>
      <c r="E296" s="24" t="s">
        <v>383</v>
      </c>
    </row>
    <row r="297" spans="1:5" ht="15">
      <c r="A297" s="17" t="s">
        <v>46</v>
      </c>
      <c r="E297" s="24" t="s">
        <v>384</v>
      </c>
    </row>
    <row r="298" spans="1:5" ht="15">
      <c r="A298" s="17" t="s">
        <v>46</v>
      </c>
      <c r="E298" s="24" t="s">
        <v>385</v>
      </c>
    </row>
    <row r="299" spans="1:5" ht="15">
      <c r="A299" s="17" t="s">
        <v>46</v>
      </c>
      <c r="E299" s="24" t="s">
        <v>386</v>
      </c>
    </row>
    <row r="300" spans="1:16" ht="15">
      <c r="A300" s="17" t="s">
        <v>39</v>
      </c>
      <c r="B300" s="17">
        <v>61</v>
      </c>
      <c r="C300" s="18" t="s">
        <v>387</v>
      </c>
      <c r="E300" s="19" t="s">
        <v>388</v>
      </c>
      <c r="F300" s="20" t="s">
        <v>43</v>
      </c>
      <c r="G300" s="21">
        <v>8</v>
      </c>
      <c r="H300" s="22">
        <v>0</v>
      </c>
      <c r="I300" s="22">
        <f>ROUND(G300*H300,P4)</f>
        <v>0</v>
      </c>
      <c r="O300" s="23">
        <f>I300*0.21</f>
        <v>0</v>
      </c>
      <c r="P300">
        <v>3</v>
      </c>
    </row>
    <row r="301" spans="1:5" ht="28.8">
      <c r="A301" s="17" t="s">
        <v>44</v>
      </c>
      <c r="E301" s="19" t="s">
        <v>389</v>
      </c>
    </row>
    <row r="302" spans="1:5" ht="15">
      <c r="A302" s="17" t="s">
        <v>46</v>
      </c>
      <c r="E302" s="24" t="s">
        <v>390</v>
      </c>
    </row>
    <row r="303" spans="1:5" ht="15">
      <c r="A303" s="17" t="s">
        <v>46</v>
      </c>
      <c r="E303" s="24" t="s">
        <v>237</v>
      </c>
    </row>
    <row r="304" spans="1:16" ht="15">
      <c r="A304" s="17" t="s">
        <v>39</v>
      </c>
      <c r="B304" s="17">
        <v>62</v>
      </c>
      <c r="C304" s="18" t="s">
        <v>391</v>
      </c>
      <c r="E304" s="19" t="s">
        <v>392</v>
      </c>
      <c r="F304" s="20" t="s">
        <v>43</v>
      </c>
      <c r="G304" s="21">
        <v>1.695</v>
      </c>
      <c r="H304" s="22">
        <v>0</v>
      </c>
      <c r="I304" s="22">
        <f>ROUND(G304*H304,P4)</f>
        <v>0</v>
      </c>
      <c r="O304" s="23">
        <f>I304*0.21</f>
        <v>0</v>
      </c>
      <c r="P304">
        <v>3</v>
      </c>
    </row>
    <row r="305" spans="1:5" ht="43.2">
      <c r="A305" s="17" t="s">
        <v>44</v>
      </c>
      <c r="E305" s="19" t="s">
        <v>393</v>
      </c>
    </row>
    <row r="306" spans="1:5" ht="15">
      <c r="A306" s="17" t="s">
        <v>46</v>
      </c>
      <c r="E306" s="24" t="s">
        <v>394</v>
      </c>
    </row>
    <row r="307" spans="1:5" ht="15">
      <c r="A307" s="17" t="s">
        <v>46</v>
      </c>
      <c r="E307" s="24" t="s">
        <v>395</v>
      </c>
    </row>
    <row r="308" spans="1:9" ht="15">
      <c r="A308" s="14" t="s">
        <v>36</v>
      </c>
      <c r="B308" s="14"/>
      <c r="C308" s="15" t="s">
        <v>396</v>
      </c>
      <c r="D308" s="14"/>
      <c r="E308" s="14" t="s">
        <v>397</v>
      </c>
      <c r="F308" s="14"/>
      <c r="G308" s="14"/>
      <c r="H308" s="14"/>
      <c r="I308" s="16">
        <f>SUMIFS(I309:I355,A309:A355,"P")</f>
        <v>0</v>
      </c>
    </row>
    <row r="309" spans="1:16" ht="15">
      <c r="A309" s="17" t="s">
        <v>39</v>
      </c>
      <c r="B309" s="17">
        <v>63</v>
      </c>
      <c r="C309" s="18" t="s">
        <v>398</v>
      </c>
      <c r="E309" s="19" t="s">
        <v>399</v>
      </c>
      <c r="F309" s="20" t="s">
        <v>95</v>
      </c>
      <c r="G309" s="21">
        <v>431.13</v>
      </c>
      <c r="H309" s="22">
        <v>0</v>
      </c>
      <c r="I309" s="22">
        <f>ROUND(G309*H309,P4)</f>
        <v>0</v>
      </c>
      <c r="O309" s="23">
        <f>I309*0.21</f>
        <v>0</v>
      </c>
      <c r="P309">
        <v>3</v>
      </c>
    </row>
    <row r="310" spans="1:5" ht="15">
      <c r="A310" s="17" t="s">
        <v>44</v>
      </c>
      <c r="E310" s="19" t="s">
        <v>400</v>
      </c>
    </row>
    <row r="311" spans="1:5" ht="15">
      <c r="A311" s="17" t="s">
        <v>46</v>
      </c>
      <c r="E311" s="24" t="s">
        <v>401</v>
      </c>
    </row>
    <row r="312" spans="1:5" ht="15">
      <c r="A312" s="17" t="s">
        <v>46</v>
      </c>
      <c r="E312" s="24" t="s">
        <v>402</v>
      </c>
    </row>
    <row r="313" spans="1:5" ht="15">
      <c r="A313" s="17" t="s">
        <v>46</v>
      </c>
      <c r="E313" s="24" t="s">
        <v>403</v>
      </c>
    </row>
    <row r="314" spans="1:16" ht="15">
      <c r="A314" s="17" t="s">
        <v>39</v>
      </c>
      <c r="B314" s="17">
        <v>64</v>
      </c>
      <c r="C314" s="18" t="s">
        <v>404</v>
      </c>
      <c r="E314" s="19" t="s">
        <v>405</v>
      </c>
      <c r="F314" s="20" t="s">
        <v>95</v>
      </c>
      <c r="G314" s="21">
        <v>601.8</v>
      </c>
      <c r="H314" s="22">
        <v>0</v>
      </c>
      <c r="I314" s="22">
        <f>ROUND(G314*H314,P4)</f>
        <v>0</v>
      </c>
      <c r="O314" s="23">
        <f>I314*0.21</f>
        <v>0</v>
      </c>
      <c r="P314">
        <v>3</v>
      </c>
    </row>
    <row r="315" spans="1:5" ht="15">
      <c r="A315" s="17" t="s">
        <v>44</v>
      </c>
      <c r="E315" s="25" t="s">
        <v>41</v>
      </c>
    </row>
    <row r="316" spans="1:5" ht="15">
      <c r="A316" s="17" t="s">
        <v>46</v>
      </c>
      <c r="E316" s="24" t="s">
        <v>406</v>
      </c>
    </row>
    <row r="317" spans="1:5" ht="15">
      <c r="A317" s="17" t="s">
        <v>46</v>
      </c>
      <c r="E317" s="24" t="s">
        <v>407</v>
      </c>
    </row>
    <row r="318" spans="1:5" ht="15">
      <c r="A318" s="17" t="s">
        <v>46</v>
      </c>
      <c r="E318" s="24" t="s">
        <v>408</v>
      </c>
    </row>
    <row r="319" spans="1:5" ht="15">
      <c r="A319" s="17" t="s">
        <v>46</v>
      </c>
      <c r="E319" s="24" t="s">
        <v>409</v>
      </c>
    </row>
    <row r="320" spans="1:5" ht="15">
      <c r="A320" s="17" t="s">
        <v>46</v>
      </c>
      <c r="E320" s="24" t="s">
        <v>410</v>
      </c>
    </row>
    <row r="321" spans="1:5" ht="15">
      <c r="A321" s="17" t="s">
        <v>46</v>
      </c>
      <c r="E321" s="24" t="s">
        <v>411</v>
      </c>
    </row>
    <row r="322" spans="1:16" ht="15">
      <c r="A322" s="17" t="s">
        <v>39</v>
      </c>
      <c r="B322" s="17">
        <v>65</v>
      </c>
      <c r="C322" s="18" t="s">
        <v>412</v>
      </c>
      <c r="E322" s="19" t="s">
        <v>413</v>
      </c>
      <c r="F322" s="20" t="s">
        <v>95</v>
      </c>
      <c r="G322" s="21">
        <v>447.32</v>
      </c>
      <c r="H322" s="22">
        <v>0</v>
      </c>
      <c r="I322" s="22">
        <f>ROUND(G322*H322,P4)</f>
        <v>0</v>
      </c>
      <c r="O322" s="23">
        <f>I322*0.21</f>
        <v>0</v>
      </c>
      <c r="P322">
        <v>3</v>
      </c>
    </row>
    <row r="323" spans="1:5" ht="15">
      <c r="A323" s="17" t="s">
        <v>44</v>
      </c>
      <c r="E323" s="25" t="s">
        <v>41</v>
      </c>
    </row>
    <row r="324" spans="1:5" ht="15">
      <c r="A324" s="17" t="s">
        <v>46</v>
      </c>
      <c r="E324" s="24" t="s">
        <v>414</v>
      </c>
    </row>
    <row r="325" spans="1:5" ht="15">
      <c r="A325" s="17" t="s">
        <v>46</v>
      </c>
      <c r="E325" s="24" t="s">
        <v>415</v>
      </c>
    </row>
    <row r="326" spans="1:16" ht="15">
      <c r="A326" s="17" t="s">
        <v>39</v>
      </c>
      <c r="B326" s="17">
        <v>66</v>
      </c>
      <c r="C326" s="18" t="s">
        <v>416</v>
      </c>
      <c r="E326" s="19" t="s">
        <v>417</v>
      </c>
      <c r="F326" s="20" t="s">
        <v>95</v>
      </c>
      <c r="G326" s="21">
        <v>1395.255</v>
      </c>
      <c r="H326" s="22">
        <v>0</v>
      </c>
      <c r="I326" s="22">
        <f>ROUND(G326*H326,P4)</f>
        <v>0</v>
      </c>
      <c r="O326" s="23">
        <f>I326*0.21</f>
        <v>0</v>
      </c>
      <c r="P326">
        <v>3</v>
      </c>
    </row>
    <row r="327" spans="1:5" ht="15">
      <c r="A327" s="17" t="s">
        <v>44</v>
      </c>
      <c r="E327" s="25" t="s">
        <v>41</v>
      </c>
    </row>
    <row r="328" spans="1:5" ht="15">
      <c r="A328" s="17" t="s">
        <v>46</v>
      </c>
      <c r="E328" s="24" t="s">
        <v>418</v>
      </c>
    </row>
    <row r="329" spans="1:5" ht="15">
      <c r="A329" s="17" t="s">
        <v>46</v>
      </c>
      <c r="E329" s="24" t="s">
        <v>419</v>
      </c>
    </row>
    <row r="330" spans="1:5" ht="15">
      <c r="A330" s="17" t="s">
        <v>46</v>
      </c>
      <c r="E330" s="24" t="s">
        <v>420</v>
      </c>
    </row>
    <row r="331" spans="1:16" ht="15">
      <c r="A331" s="17" t="s">
        <v>39</v>
      </c>
      <c r="B331" s="17">
        <v>67</v>
      </c>
      <c r="C331" s="18" t="s">
        <v>421</v>
      </c>
      <c r="E331" s="19" t="s">
        <v>422</v>
      </c>
      <c r="F331" s="20" t="s">
        <v>95</v>
      </c>
      <c r="G331" s="21">
        <v>687.745</v>
      </c>
      <c r="H331" s="22">
        <v>0</v>
      </c>
      <c r="I331" s="22">
        <f>ROUND(G331*H331,P4)</f>
        <v>0</v>
      </c>
      <c r="O331" s="23">
        <f>I331*0.21</f>
        <v>0</v>
      </c>
      <c r="P331">
        <v>3</v>
      </c>
    </row>
    <row r="332" spans="1:5" ht="15">
      <c r="A332" s="17" t="s">
        <v>44</v>
      </c>
      <c r="E332" s="25" t="s">
        <v>41</v>
      </c>
    </row>
    <row r="333" spans="1:5" ht="28.8">
      <c r="A333" s="17" t="s">
        <v>46</v>
      </c>
      <c r="E333" s="24" t="s">
        <v>423</v>
      </c>
    </row>
    <row r="334" spans="1:16" ht="28.8">
      <c r="A334" s="17" t="s">
        <v>39</v>
      </c>
      <c r="B334" s="17">
        <v>68</v>
      </c>
      <c r="C334" s="18" t="s">
        <v>424</v>
      </c>
      <c r="E334" s="19" t="s">
        <v>425</v>
      </c>
      <c r="F334" s="20" t="s">
        <v>95</v>
      </c>
      <c r="G334" s="21">
        <v>447.32</v>
      </c>
      <c r="H334" s="22">
        <v>0</v>
      </c>
      <c r="I334" s="22">
        <f>ROUND(G334*H334,P4)</f>
        <v>0</v>
      </c>
      <c r="O334" s="23">
        <f>I334*0.21</f>
        <v>0</v>
      </c>
      <c r="P334">
        <v>3</v>
      </c>
    </row>
    <row r="335" spans="1:5" ht="15">
      <c r="A335" s="17" t="s">
        <v>44</v>
      </c>
      <c r="E335" s="19" t="s">
        <v>426</v>
      </c>
    </row>
    <row r="336" spans="1:5" ht="15">
      <c r="A336" s="17" t="s">
        <v>46</v>
      </c>
      <c r="E336" s="24" t="s">
        <v>427</v>
      </c>
    </row>
    <row r="337" spans="1:5" ht="15">
      <c r="A337" s="17" t="s">
        <v>46</v>
      </c>
      <c r="E337" s="24" t="s">
        <v>428</v>
      </c>
    </row>
    <row r="338" spans="1:5" ht="15">
      <c r="A338" s="17" t="s">
        <v>46</v>
      </c>
      <c r="E338" s="24" t="s">
        <v>415</v>
      </c>
    </row>
    <row r="339" spans="1:16" ht="15">
      <c r="A339" s="17" t="s">
        <v>39</v>
      </c>
      <c r="B339" s="17">
        <v>69</v>
      </c>
      <c r="C339" s="18" t="s">
        <v>429</v>
      </c>
      <c r="E339" s="19" t="s">
        <v>430</v>
      </c>
      <c r="F339" s="20" t="s">
        <v>95</v>
      </c>
      <c r="G339" s="21">
        <v>707.51</v>
      </c>
      <c r="H339" s="22">
        <v>0</v>
      </c>
      <c r="I339" s="22">
        <f>ROUND(G339*H339,P4)</f>
        <v>0</v>
      </c>
      <c r="O339" s="23">
        <f>I339*0.21</f>
        <v>0</v>
      </c>
      <c r="P339">
        <v>3</v>
      </c>
    </row>
    <row r="340" spans="1:5" ht="15">
      <c r="A340" s="17" t="s">
        <v>44</v>
      </c>
      <c r="E340" s="19" t="s">
        <v>431</v>
      </c>
    </row>
    <row r="341" spans="1:5" ht="15">
      <c r="A341" s="17" t="s">
        <v>46</v>
      </c>
      <c r="E341" s="24" t="s">
        <v>432</v>
      </c>
    </row>
    <row r="342" spans="1:5" ht="15">
      <c r="A342" s="17" t="s">
        <v>46</v>
      </c>
      <c r="E342" s="24" t="s">
        <v>433</v>
      </c>
    </row>
    <row r="343" spans="1:16" ht="15">
      <c r="A343" s="17" t="s">
        <v>39</v>
      </c>
      <c r="B343" s="17">
        <v>70</v>
      </c>
      <c r="C343" s="18" t="s">
        <v>434</v>
      </c>
      <c r="E343" s="19" t="s">
        <v>435</v>
      </c>
      <c r="F343" s="20" t="s">
        <v>95</v>
      </c>
      <c r="G343" s="21">
        <v>260.801</v>
      </c>
      <c r="H343" s="22">
        <v>0</v>
      </c>
      <c r="I343" s="22">
        <f>ROUND(G343*H343,P4)</f>
        <v>0</v>
      </c>
      <c r="O343" s="23">
        <f>I343*0.21</f>
        <v>0</v>
      </c>
      <c r="P343">
        <v>3</v>
      </c>
    </row>
    <row r="344" spans="1:5" ht="15">
      <c r="A344" s="17" t="s">
        <v>44</v>
      </c>
      <c r="E344" s="19" t="s">
        <v>436</v>
      </c>
    </row>
    <row r="345" spans="1:5" ht="15">
      <c r="A345" s="17" t="s">
        <v>46</v>
      </c>
      <c r="E345" s="24" t="s">
        <v>437</v>
      </c>
    </row>
    <row r="346" spans="1:5" ht="15">
      <c r="A346" s="17" t="s">
        <v>46</v>
      </c>
      <c r="E346" s="24" t="s">
        <v>438</v>
      </c>
    </row>
    <row r="347" spans="1:16" ht="15">
      <c r="A347" s="17" t="s">
        <v>39</v>
      </c>
      <c r="B347" s="17">
        <v>71</v>
      </c>
      <c r="C347" s="18" t="s">
        <v>439</v>
      </c>
      <c r="E347" s="19" t="s">
        <v>440</v>
      </c>
      <c r="F347" s="20" t="s">
        <v>95</v>
      </c>
      <c r="G347" s="21">
        <v>260.801</v>
      </c>
      <c r="H347" s="22">
        <v>0</v>
      </c>
      <c r="I347" s="22">
        <f>ROUND(G347*H347,P4)</f>
        <v>0</v>
      </c>
      <c r="O347" s="23">
        <f>I347*0.21</f>
        <v>0</v>
      </c>
      <c r="P347">
        <v>3</v>
      </c>
    </row>
    <row r="348" spans="1:5" ht="15">
      <c r="A348" s="17" t="s">
        <v>44</v>
      </c>
      <c r="E348" s="19" t="s">
        <v>441</v>
      </c>
    </row>
    <row r="349" spans="1:5" ht="15">
      <c r="A349" s="17" t="s">
        <v>46</v>
      </c>
      <c r="E349" s="24" t="s">
        <v>442</v>
      </c>
    </row>
    <row r="350" spans="1:5" ht="15">
      <c r="A350" s="17" t="s">
        <v>46</v>
      </c>
      <c r="E350" s="24" t="s">
        <v>438</v>
      </c>
    </row>
    <row r="351" spans="1:16" ht="28.8">
      <c r="A351" s="17" t="s">
        <v>39</v>
      </c>
      <c r="B351" s="17">
        <v>72</v>
      </c>
      <c r="C351" s="18" t="s">
        <v>443</v>
      </c>
      <c r="E351" s="19" t="s">
        <v>444</v>
      </c>
      <c r="F351" s="20" t="s">
        <v>95</v>
      </c>
      <c r="G351" s="21">
        <v>186.86</v>
      </c>
      <c r="H351" s="22">
        <v>0</v>
      </c>
      <c r="I351" s="22">
        <f>ROUND(G351*H351,P4)</f>
        <v>0</v>
      </c>
      <c r="O351" s="23">
        <f>I351*0.21</f>
        <v>0</v>
      </c>
      <c r="P351">
        <v>3</v>
      </c>
    </row>
    <row r="352" spans="1:5" ht="15">
      <c r="A352" s="17" t="s">
        <v>44</v>
      </c>
      <c r="E352" s="19" t="s">
        <v>445</v>
      </c>
    </row>
    <row r="353" spans="1:5" ht="15">
      <c r="A353" s="17" t="s">
        <v>46</v>
      </c>
      <c r="E353" s="24" t="s">
        <v>446</v>
      </c>
    </row>
    <row r="354" spans="1:5" ht="15">
      <c r="A354" s="17" t="s">
        <v>46</v>
      </c>
      <c r="E354" s="24" t="s">
        <v>447</v>
      </c>
    </row>
    <row r="355" spans="1:5" ht="15">
      <c r="A355" s="17" t="s">
        <v>46</v>
      </c>
      <c r="E355" s="24" t="s">
        <v>448</v>
      </c>
    </row>
    <row r="356" spans="1:9" ht="15">
      <c r="A356" s="14" t="s">
        <v>36</v>
      </c>
      <c r="B356" s="14"/>
      <c r="C356" s="15" t="s">
        <v>449</v>
      </c>
      <c r="D356" s="14"/>
      <c r="E356" s="14" t="s">
        <v>450</v>
      </c>
      <c r="F356" s="14"/>
      <c r="G356" s="14"/>
      <c r="H356" s="14"/>
      <c r="I356" s="16">
        <f>SUMIFS(I357:I364,A357:A364,"P")</f>
        <v>0</v>
      </c>
    </row>
    <row r="357" spans="1:16" ht="15">
      <c r="A357" s="17" t="s">
        <v>39</v>
      </c>
      <c r="B357" s="17">
        <v>73</v>
      </c>
      <c r="C357" s="18" t="s">
        <v>451</v>
      </c>
      <c r="E357" s="19" t="s">
        <v>452</v>
      </c>
      <c r="F357" s="20" t="s">
        <v>140</v>
      </c>
      <c r="G357" s="21">
        <v>35</v>
      </c>
      <c r="H357" s="22">
        <v>0</v>
      </c>
      <c r="I357" s="22">
        <f>ROUND(G357*H357,P4)</f>
        <v>0</v>
      </c>
      <c r="O357" s="23">
        <f>I357*0.21</f>
        <v>0</v>
      </c>
      <c r="P357">
        <v>3</v>
      </c>
    </row>
    <row r="358" spans="1:5" ht="57.6">
      <c r="A358" s="17" t="s">
        <v>44</v>
      </c>
      <c r="E358" s="19" t="s">
        <v>453</v>
      </c>
    </row>
    <row r="359" spans="1:5" ht="15">
      <c r="A359" s="17" t="s">
        <v>46</v>
      </c>
      <c r="E359" s="24" t="s">
        <v>454</v>
      </c>
    </row>
    <row r="360" spans="1:5" ht="15">
      <c r="A360" s="17" t="s">
        <v>46</v>
      </c>
      <c r="E360" s="24" t="s">
        <v>455</v>
      </c>
    </row>
    <row r="361" spans="1:16" ht="15">
      <c r="A361" s="17" t="s">
        <v>39</v>
      </c>
      <c r="B361" s="17">
        <v>74</v>
      </c>
      <c r="C361" s="18" t="s">
        <v>456</v>
      </c>
      <c r="E361" s="19" t="s">
        <v>457</v>
      </c>
      <c r="F361" s="20" t="s">
        <v>95</v>
      </c>
      <c r="G361" s="21">
        <v>1054.42</v>
      </c>
      <c r="H361" s="22">
        <v>0</v>
      </c>
      <c r="I361" s="22">
        <f>ROUND(G361*H361,P4)</f>
        <v>0</v>
      </c>
      <c r="O361" s="23">
        <f>I361*0.21</f>
        <v>0</v>
      </c>
      <c r="P361">
        <v>3</v>
      </c>
    </row>
    <row r="362" spans="1:5" ht="57.6">
      <c r="A362" s="17" t="s">
        <v>44</v>
      </c>
      <c r="E362" s="19" t="s">
        <v>458</v>
      </c>
    </row>
    <row r="363" spans="1:5" ht="15">
      <c r="A363" s="17" t="s">
        <v>46</v>
      </c>
      <c r="E363" s="24" t="s">
        <v>459</v>
      </c>
    </row>
    <row r="364" spans="1:5" ht="15">
      <c r="A364" s="17" t="s">
        <v>46</v>
      </c>
      <c r="E364" s="24" t="s">
        <v>460</v>
      </c>
    </row>
    <row r="365" spans="1:9" ht="15">
      <c r="A365" s="14" t="s">
        <v>36</v>
      </c>
      <c r="B365" s="14"/>
      <c r="C365" s="15" t="s">
        <v>461</v>
      </c>
      <c r="D365" s="14"/>
      <c r="E365" s="14" t="s">
        <v>462</v>
      </c>
      <c r="F365" s="14"/>
      <c r="G365" s="14"/>
      <c r="H365" s="14"/>
      <c r="I365" s="16">
        <f>SUMIFS(I366:I384,A366:A384,"P")</f>
        <v>0</v>
      </c>
    </row>
    <row r="366" spans="1:16" ht="15">
      <c r="A366" s="17" t="s">
        <v>39</v>
      </c>
      <c r="B366" s="17">
        <v>75</v>
      </c>
      <c r="C366" s="18" t="s">
        <v>463</v>
      </c>
      <c r="E366" s="19" t="s">
        <v>464</v>
      </c>
      <c r="F366" s="20" t="s">
        <v>95</v>
      </c>
      <c r="G366" s="21">
        <v>527.569</v>
      </c>
      <c r="H366" s="22">
        <v>0</v>
      </c>
      <c r="I366" s="22">
        <f>ROUND(G366*H366,P4)</f>
        <v>0</v>
      </c>
      <c r="O366" s="23">
        <f>I366*0.21</f>
        <v>0</v>
      </c>
      <c r="P366">
        <v>3</v>
      </c>
    </row>
    <row r="367" spans="1:5" ht="86.4">
      <c r="A367" s="17" t="s">
        <v>44</v>
      </c>
      <c r="E367" s="19" t="s">
        <v>465</v>
      </c>
    </row>
    <row r="368" spans="1:5" ht="15">
      <c r="A368" s="17" t="s">
        <v>46</v>
      </c>
      <c r="E368" s="24" t="s">
        <v>466</v>
      </c>
    </row>
    <row r="369" spans="1:5" ht="15">
      <c r="A369" s="17" t="s">
        <v>46</v>
      </c>
      <c r="E369" s="24" t="s">
        <v>467</v>
      </c>
    </row>
    <row r="370" spans="1:5" ht="28.8">
      <c r="A370" s="17" t="s">
        <v>46</v>
      </c>
      <c r="E370" s="24" t="s">
        <v>468</v>
      </c>
    </row>
    <row r="371" spans="1:5" ht="15">
      <c r="A371" s="17" t="s">
        <v>46</v>
      </c>
      <c r="E371" s="24" t="s">
        <v>469</v>
      </c>
    </row>
    <row r="372" spans="1:16" ht="15">
      <c r="A372" s="17" t="s">
        <v>39</v>
      </c>
      <c r="B372" s="17">
        <v>76</v>
      </c>
      <c r="C372" s="18" t="s">
        <v>470</v>
      </c>
      <c r="E372" s="19" t="s">
        <v>471</v>
      </c>
      <c r="F372" s="20" t="s">
        <v>95</v>
      </c>
      <c r="G372" s="21">
        <v>550.183</v>
      </c>
      <c r="H372" s="22">
        <v>0</v>
      </c>
      <c r="I372" s="22">
        <f>ROUND(G372*H372,P4)</f>
        <v>0</v>
      </c>
      <c r="O372" s="23">
        <f>I372*0.21</f>
        <v>0</v>
      </c>
      <c r="P372">
        <v>3</v>
      </c>
    </row>
    <row r="373" spans="1:5" ht="72">
      <c r="A373" s="17" t="s">
        <v>44</v>
      </c>
      <c r="E373" s="19" t="s">
        <v>472</v>
      </c>
    </row>
    <row r="374" spans="1:5" ht="28.8">
      <c r="A374" s="17" t="s">
        <v>46</v>
      </c>
      <c r="E374" s="24" t="s">
        <v>473</v>
      </c>
    </row>
    <row r="375" spans="1:5" ht="15">
      <c r="A375" s="17" t="s">
        <v>46</v>
      </c>
      <c r="E375" s="24" t="s">
        <v>474</v>
      </c>
    </row>
    <row r="376" spans="1:16" ht="15">
      <c r="A376" s="17" t="s">
        <v>39</v>
      </c>
      <c r="B376" s="17">
        <v>77</v>
      </c>
      <c r="C376" s="18" t="s">
        <v>475</v>
      </c>
      <c r="E376" s="19" t="s">
        <v>476</v>
      </c>
      <c r="F376" s="20" t="s">
        <v>95</v>
      </c>
      <c r="G376" s="21">
        <v>116.06</v>
      </c>
      <c r="H376" s="22">
        <v>0</v>
      </c>
      <c r="I376" s="22">
        <f>ROUND(G376*H376,P4)</f>
        <v>0</v>
      </c>
      <c r="O376" s="23">
        <f>I376*0.21</f>
        <v>0</v>
      </c>
      <c r="P376">
        <v>3</v>
      </c>
    </row>
    <row r="377" spans="1:5" ht="15">
      <c r="A377" s="17" t="s">
        <v>44</v>
      </c>
      <c r="E377" s="19" t="s">
        <v>477</v>
      </c>
    </row>
    <row r="378" spans="1:5" ht="15">
      <c r="A378" s="17" t="s">
        <v>46</v>
      </c>
      <c r="E378" s="24" t="s">
        <v>478</v>
      </c>
    </row>
    <row r="379" spans="1:5" ht="15">
      <c r="A379" s="17" t="s">
        <v>46</v>
      </c>
      <c r="E379" s="24" t="s">
        <v>479</v>
      </c>
    </row>
    <row r="380" spans="1:16" ht="15">
      <c r="A380" s="17" t="s">
        <v>39</v>
      </c>
      <c r="B380" s="17">
        <v>78</v>
      </c>
      <c r="C380" s="18" t="s">
        <v>480</v>
      </c>
      <c r="E380" s="19" t="s">
        <v>481</v>
      </c>
      <c r="F380" s="20" t="s">
        <v>95</v>
      </c>
      <c r="G380" s="21">
        <v>1076.819</v>
      </c>
      <c r="H380" s="22">
        <v>0</v>
      </c>
      <c r="I380" s="22">
        <f>ROUND(G380*H380,P4)</f>
        <v>0</v>
      </c>
      <c r="O380" s="23">
        <f>I380*0.21</f>
        <v>0</v>
      </c>
      <c r="P380">
        <v>3</v>
      </c>
    </row>
    <row r="381" spans="1:5" ht="15">
      <c r="A381" s="17" t="s">
        <v>44</v>
      </c>
      <c r="E381" s="19" t="s">
        <v>482</v>
      </c>
    </row>
    <row r="382" spans="1:5" ht="15">
      <c r="A382" s="17" t="s">
        <v>46</v>
      </c>
      <c r="E382" s="24" t="s">
        <v>483</v>
      </c>
    </row>
    <row r="383" spans="1:5" ht="15">
      <c r="A383" s="17" t="s">
        <v>46</v>
      </c>
      <c r="E383" s="24" t="s">
        <v>484</v>
      </c>
    </row>
    <row r="384" spans="1:5" ht="15">
      <c r="A384" s="17" t="s">
        <v>46</v>
      </c>
      <c r="E384" s="24" t="s">
        <v>485</v>
      </c>
    </row>
    <row r="385" spans="1:9" ht="15">
      <c r="A385" s="14" t="s">
        <v>36</v>
      </c>
      <c r="B385" s="14"/>
      <c r="C385" s="15" t="s">
        <v>486</v>
      </c>
      <c r="D385" s="14"/>
      <c r="E385" s="14" t="s">
        <v>487</v>
      </c>
      <c r="F385" s="14"/>
      <c r="G385" s="14"/>
      <c r="H385" s="14"/>
      <c r="I385" s="16">
        <f>SUMIFS(I386:I395,A386:A395,"P")</f>
        <v>0</v>
      </c>
    </row>
    <row r="386" spans="1:16" ht="15">
      <c r="A386" s="17" t="s">
        <v>39</v>
      </c>
      <c r="B386" s="17">
        <v>79</v>
      </c>
      <c r="C386" s="18" t="s">
        <v>488</v>
      </c>
      <c r="E386" s="19" t="s">
        <v>489</v>
      </c>
      <c r="F386" s="20" t="s">
        <v>140</v>
      </c>
      <c r="G386" s="21">
        <v>57.1</v>
      </c>
      <c r="H386" s="22">
        <v>0</v>
      </c>
      <c r="I386" s="22">
        <f>ROUND(G386*H386,P4)</f>
        <v>0</v>
      </c>
      <c r="O386" s="23">
        <f>I386*0.21</f>
        <v>0</v>
      </c>
      <c r="P386">
        <v>3</v>
      </c>
    </row>
    <row r="387" spans="1:5" ht="28.8">
      <c r="A387" s="17" t="s">
        <v>44</v>
      </c>
      <c r="E387" s="19" t="s">
        <v>490</v>
      </c>
    </row>
    <row r="388" spans="1:5" ht="15">
      <c r="A388" s="17" t="s">
        <v>46</v>
      </c>
      <c r="E388" s="24" t="s">
        <v>491</v>
      </c>
    </row>
    <row r="389" spans="1:5" ht="15">
      <c r="A389" s="17" t="s">
        <v>46</v>
      </c>
      <c r="E389" s="24" t="s">
        <v>492</v>
      </c>
    </row>
    <row r="390" spans="1:5" ht="15">
      <c r="A390" s="17" t="s">
        <v>46</v>
      </c>
      <c r="E390" s="24" t="s">
        <v>493</v>
      </c>
    </row>
    <row r="391" spans="1:5" ht="15">
      <c r="A391" s="17" t="s">
        <v>46</v>
      </c>
      <c r="E391" s="24" t="s">
        <v>494</v>
      </c>
    </row>
    <row r="392" spans="1:16" ht="15">
      <c r="A392" s="17" t="s">
        <v>39</v>
      </c>
      <c r="B392" s="17">
        <v>80</v>
      </c>
      <c r="C392" s="18" t="s">
        <v>495</v>
      </c>
      <c r="E392" s="19" t="s">
        <v>496</v>
      </c>
      <c r="F392" s="20" t="s">
        <v>102</v>
      </c>
      <c r="G392" s="21">
        <v>1</v>
      </c>
      <c r="H392" s="22">
        <v>0</v>
      </c>
      <c r="I392" s="22">
        <f>ROUND(G392*H392,P4)</f>
        <v>0</v>
      </c>
      <c r="O392" s="23">
        <f>I392*0.21</f>
        <v>0</v>
      </c>
      <c r="P392">
        <v>3</v>
      </c>
    </row>
    <row r="393" spans="1:5" ht="15">
      <c r="A393" s="17" t="s">
        <v>44</v>
      </c>
      <c r="E393" s="25" t="s">
        <v>41</v>
      </c>
    </row>
    <row r="394" spans="1:5" ht="15">
      <c r="A394" s="17" t="s">
        <v>46</v>
      </c>
      <c r="E394" s="24" t="s">
        <v>104</v>
      </c>
    </row>
    <row r="395" spans="1:5" ht="15">
      <c r="A395" s="17" t="s">
        <v>46</v>
      </c>
      <c r="E395" s="24" t="s">
        <v>105</v>
      </c>
    </row>
    <row r="396" spans="1:9" ht="15">
      <c r="A396" s="14" t="s">
        <v>36</v>
      </c>
      <c r="B396" s="14"/>
      <c r="C396" s="15" t="s">
        <v>497</v>
      </c>
      <c r="D396" s="14"/>
      <c r="E396" s="14" t="s">
        <v>498</v>
      </c>
      <c r="F396" s="14"/>
      <c r="G396" s="14"/>
      <c r="H396" s="14"/>
      <c r="I396" s="16">
        <f>SUMIFS(I397:I516,A397:A516,"P")</f>
        <v>0</v>
      </c>
    </row>
    <row r="397" spans="1:16" ht="15">
      <c r="A397" s="17" t="s">
        <v>39</v>
      </c>
      <c r="B397" s="17">
        <v>81</v>
      </c>
      <c r="C397" s="18" t="s">
        <v>499</v>
      </c>
      <c r="E397" s="19" t="s">
        <v>500</v>
      </c>
      <c r="F397" s="20" t="s">
        <v>140</v>
      </c>
      <c r="G397" s="21">
        <v>23.79</v>
      </c>
      <c r="H397" s="22">
        <v>0</v>
      </c>
      <c r="I397" s="22">
        <f>ROUND(G397*H397,P4)</f>
        <v>0</v>
      </c>
      <c r="O397" s="23">
        <f>I397*0.21</f>
        <v>0</v>
      </c>
      <c r="P397">
        <v>3</v>
      </c>
    </row>
    <row r="398" spans="1:5" ht="57.6">
      <c r="A398" s="17" t="s">
        <v>44</v>
      </c>
      <c r="E398" s="19" t="s">
        <v>501</v>
      </c>
    </row>
    <row r="399" spans="1:5" ht="15">
      <c r="A399" s="17" t="s">
        <v>46</v>
      </c>
      <c r="E399" s="24" t="s">
        <v>502</v>
      </c>
    </row>
    <row r="400" spans="1:16" ht="15">
      <c r="A400" s="17" t="s">
        <v>39</v>
      </c>
      <c r="B400" s="17">
        <v>82</v>
      </c>
      <c r="C400" s="18" t="s">
        <v>503</v>
      </c>
      <c r="E400" s="19" t="s">
        <v>504</v>
      </c>
      <c r="F400" s="20" t="s">
        <v>102</v>
      </c>
      <c r="G400" s="21">
        <v>2</v>
      </c>
      <c r="H400" s="22">
        <v>0</v>
      </c>
      <c r="I400" s="22">
        <f>ROUND(G400*H400,P4)</f>
        <v>0</v>
      </c>
      <c r="O400" s="23">
        <f>I400*0.21</f>
        <v>0</v>
      </c>
      <c r="P400">
        <v>3</v>
      </c>
    </row>
    <row r="401" spans="1:5" ht="15">
      <c r="A401" s="17" t="s">
        <v>44</v>
      </c>
      <c r="E401" s="19" t="s">
        <v>505</v>
      </c>
    </row>
    <row r="402" spans="1:5" ht="15">
      <c r="A402" s="17" t="s">
        <v>46</v>
      </c>
      <c r="E402" s="24" t="s">
        <v>506</v>
      </c>
    </row>
    <row r="403" spans="1:5" ht="15">
      <c r="A403" s="17" t="s">
        <v>46</v>
      </c>
      <c r="E403" s="24" t="s">
        <v>507</v>
      </c>
    </row>
    <row r="404" spans="1:16" ht="15">
      <c r="A404" s="17" t="s">
        <v>39</v>
      </c>
      <c r="B404" s="17">
        <v>83</v>
      </c>
      <c r="C404" s="18" t="s">
        <v>508</v>
      </c>
      <c r="E404" s="19" t="s">
        <v>509</v>
      </c>
      <c r="F404" s="20" t="s">
        <v>102</v>
      </c>
      <c r="G404" s="21">
        <v>2</v>
      </c>
      <c r="H404" s="22">
        <v>0</v>
      </c>
      <c r="I404" s="22">
        <f>ROUND(G404*H404,P4)</f>
        <v>0</v>
      </c>
      <c r="O404" s="23">
        <f>I404*0.21</f>
        <v>0</v>
      </c>
      <c r="P404">
        <v>3</v>
      </c>
    </row>
    <row r="405" spans="1:5" ht="28.8">
      <c r="A405" s="17" t="s">
        <v>44</v>
      </c>
      <c r="E405" s="19" t="s">
        <v>510</v>
      </c>
    </row>
    <row r="406" spans="1:5" ht="15">
      <c r="A406" s="17" t="s">
        <v>46</v>
      </c>
      <c r="E406" s="24" t="s">
        <v>506</v>
      </c>
    </row>
    <row r="407" spans="1:16" ht="28.8">
      <c r="A407" s="17" t="s">
        <v>39</v>
      </c>
      <c r="B407" s="17">
        <v>84</v>
      </c>
      <c r="C407" s="18" t="s">
        <v>511</v>
      </c>
      <c r="E407" s="19" t="s">
        <v>512</v>
      </c>
      <c r="F407" s="20" t="s">
        <v>95</v>
      </c>
      <c r="G407" s="21">
        <v>21</v>
      </c>
      <c r="H407" s="22">
        <v>0</v>
      </c>
      <c r="I407" s="22">
        <f>ROUND(G407*H407,P4)</f>
        <v>0</v>
      </c>
      <c r="O407" s="23">
        <f>I407*0.21</f>
        <v>0</v>
      </c>
      <c r="P407">
        <v>3</v>
      </c>
    </row>
    <row r="408" spans="1:5" ht="28.8">
      <c r="A408" s="17" t="s">
        <v>44</v>
      </c>
      <c r="E408" s="19" t="s">
        <v>513</v>
      </c>
    </row>
    <row r="409" spans="1:5" ht="15">
      <c r="A409" s="17" t="s">
        <v>46</v>
      </c>
      <c r="E409" s="24" t="s">
        <v>514</v>
      </c>
    </row>
    <row r="410" spans="1:5" ht="15">
      <c r="A410" s="17" t="s">
        <v>46</v>
      </c>
      <c r="E410" s="24" t="s">
        <v>515</v>
      </c>
    </row>
    <row r="411" spans="1:16" ht="28.8">
      <c r="A411" s="17" t="s">
        <v>39</v>
      </c>
      <c r="B411" s="17">
        <v>85</v>
      </c>
      <c r="C411" s="18" t="s">
        <v>516</v>
      </c>
      <c r="E411" s="19" t="s">
        <v>517</v>
      </c>
      <c r="F411" s="20" t="s">
        <v>95</v>
      </c>
      <c r="G411" s="21">
        <v>21</v>
      </c>
      <c r="H411" s="22">
        <v>0</v>
      </c>
      <c r="I411" s="22">
        <f>ROUND(G411*H411,P4)</f>
        <v>0</v>
      </c>
      <c r="O411" s="23">
        <f>I411*0.21</f>
        <v>0</v>
      </c>
      <c r="P411">
        <v>3</v>
      </c>
    </row>
    <row r="412" spans="1:5" ht="15">
      <c r="A412" s="17" t="s">
        <v>44</v>
      </c>
      <c r="E412" s="19" t="s">
        <v>518</v>
      </c>
    </row>
    <row r="413" spans="1:5" ht="15">
      <c r="A413" s="17" t="s">
        <v>46</v>
      </c>
      <c r="E413" s="24" t="s">
        <v>519</v>
      </c>
    </row>
    <row r="414" spans="1:5" ht="15">
      <c r="A414" s="17" t="s">
        <v>46</v>
      </c>
      <c r="E414" s="24" t="s">
        <v>520</v>
      </c>
    </row>
    <row r="415" spans="1:16" ht="15">
      <c r="A415" s="17" t="s">
        <v>39</v>
      </c>
      <c r="B415" s="17">
        <v>86</v>
      </c>
      <c r="C415" s="18" t="s">
        <v>521</v>
      </c>
      <c r="E415" s="19" t="s">
        <v>522</v>
      </c>
      <c r="F415" s="20" t="s">
        <v>140</v>
      </c>
      <c r="G415" s="21">
        <v>2.8</v>
      </c>
      <c r="H415" s="22">
        <v>0</v>
      </c>
      <c r="I415" s="22">
        <f>ROUND(G415*H415,P4)</f>
        <v>0</v>
      </c>
      <c r="O415" s="23">
        <f>I415*0.21</f>
        <v>0</v>
      </c>
      <c r="P415">
        <v>3</v>
      </c>
    </row>
    <row r="416" spans="1:5" ht="43.2">
      <c r="A416" s="17" t="s">
        <v>44</v>
      </c>
      <c r="E416" s="19" t="s">
        <v>523</v>
      </c>
    </row>
    <row r="417" spans="1:5" ht="15">
      <c r="A417" s="17" t="s">
        <v>46</v>
      </c>
      <c r="E417" s="24" t="s">
        <v>524</v>
      </c>
    </row>
    <row r="418" spans="1:5" ht="15">
      <c r="A418" s="17" t="s">
        <v>46</v>
      </c>
      <c r="E418" s="24" t="s">
        <v>525</v>
      </c>
    </row>
    <row r="419" spans="1:16" ht="15">
      <c r="A419" s="17" t="s">
        <v>39</v>
      </c>
      <c r="B419" s="17">
        <v>87</v>
      </c>
      <c r="C419" s="18" t="s">
        <v>526</v>
      </c>
      <c r="E419" s="19" t="s">
        <v>527</v>
      </c>
      <c r="F419" s="20" t="s">
        <v>140</v>
      </c>
      <c r="G419" s="21">
        <v>149.9</v>
      </c>
      <c r="H419" s="22">
        <v>0</v>
      </c>
      <c r="I419" s="22">
        <f>ROUND(G419*H419,P4)</f>
        <v>0</v>
      </c>
      <c r="O419" s="23">
        <f>I419*0.21</f>
        <v>0</v>
      </c>
      <c r="P419">
        <v>3</v>
      </c>
    </row>
    <row r="420" spans="1:5" ht="72">
      <c r="A420" s="17" t="s">
        <v>44</v>
      </c>
      <c r="E420" s="19" t="s">
        <v>528</v>
      </c>
    </row>
    <row r="421" spans="1:5" ht="15">
      <c r="A421" s="17" t="s">
        <v>46</v>
      </c>
      <c r="E421" s="24" t="s">
        <v>142</v>
      </c>
    </row>
    <row r="422" spans="1:5" ht="15">
      <c r="A422" s="17" t="s">
        <v>46</v>
      </c>
      <c r="E422" s="24" t="s">
        <v>529</v>
      </c>
    </row>
    <row r="423" spans="1:5" ht="15">
      <c r="A423" s="17" t="s">
        <v>46</v>
      </c>
      <c r="E423" s="24" t="s">
        <v>530</v>
      </c>
    </row>
    <row r="424" spans="1:16" ht="28.8">
      <c r="A424" s="17" t="s">
        <v>39</v>
      </c>
      <c r="B424" s="17">
        <v>88</v>
      </c>
      <c r="C424" s="18" t="s">
        <v>531</v>
      </c>
      <c r="E424" s="19" t="s">
        <v>532</v>
      </c>
      <c r="F424" s="20" t="s">
        <v>95</v>
      </c>
      <c r="G424" s="21">
        <v>22</v>
      </c>
      <c r="H424" s="22">
        <v>0</v>
      </c>
      <c r="I424" s="22">
        <f>ROUND(G424*H424,P4)</f>
        <v>0</v>
      </c>
      <c r="O424" s="23">
        <f>I424*0.21</f>
        <v>0</v>
      </c>
      <c r="P424">
        <v>3</v>
      </c>
    </row>
    <row r="425" spans="1:5" ht="43.2">
      <c r="A425" s="17" t="s">
        <v>44</v>
      </c>
      <c r="E425" s="19" t="s">
        <v>533</v>
      </c>
    </row>
    <row r="426" spans="1:5" ht="15">
      <c r="A426" s="17" t="s">
        <v>46</v>
      </c>
      <c r="E426" s="24" t="s">
        <v>534</v>
      </c>
    </row>
    <row r="427" spans="1:5" ht="15">
      <c r="A427" s="17" t="s">
        <v>46</v>
      </c>
      <c r="E427" s="24" t="s">
        <v>535</v>
      </c>
    </row>
    <row r="428" spans="1:5" ht="15">
      <c r="A428" s="17" t="s">
        <v>46</v>
      </c>
      <c r="E428" s="24" t="s">
        <v>536</v>
      </c>
    </row>
    <row r="429" spans="1:16" ht="15">
      <c r="A429" s="17" t="s">
        <v>39</v>
      </c>
      <c r="B429" s="17">
        <v>89</v>
      </c>
      <c r="C429" s="18" t="s">
        <v>537</v>
      </c>
      <c r="E429" s="19" t="s">
        <v>538</v>
      </c>
      <c r="F429" s="20" t="s">
        <v>140</v>
      </c>
      <c r="G429" s="21">
        <v>172.28</v>
      </c>
      <c r="H429" s="22">
        <v>0</v>
      </c>
      <c r="I429" s="22">
        <f>ROUND(G429*H429,P4)</f>
        <v>0</v>
      </c>
      <c r="O429" s="23">
        <f>I429*0.21</f>
        <v>0</v>
      </c>
      <c r="P429">
        <v>3</v>
      </c>
    </row>
    <row r="430" spans="1:5" ht="15">
      <c r="A430" s="17" t="s">
        <v>44</v>
      </c>
      <c r="E430" s="19" t="s">
        <v>539</v>
      </c>
    </row>
    <row r="431" spans="1:5" ht="15">
      <c r="A431" s="17" t="s">
        <v>46</v>
      </c>
      <c r="E431" s="24" t="s">
        <v>540</v>
      </c>
    </row>
    <row r="432" spans="1:5" ht="15">
      <c r="A432" s="17" t="s">
        <v>46</v>
      </c>
      <c r="E432" s="24" t="s">
        <v>541</v>
      </c>
    </row>
    <row r="433" spans="1:5" ht="15">
      <c r="A433" s="17" t="s">
        <v>46</v>
      </c>
      <c r="E433" s="24" t="s">
        <v>542</v>
      </c>
    </row>
    <row r="434" spans="1:16" ht="15">
      <c r="A434" s="17" t="s">
        <v>39</v>
      </c>
      <c r="B434" s="17">
        <v>90</v>
      </c>
      <c r="C434" s="18" t="s">
        <v>543</v>
      </c>
      <c r="E434" s="19" t="s">
        <v>544</v>
      </c>
      <c r="F434" s="20" t="s">
        <v>102</v>
      </c>
      <c r="G434" s="21">
        <v>4</v>
      </c>
      <c r="H434" s="22">
        <v>0</v>
      </c>
      <c r="I434" s="22">
        <f>ROUND(G434*H434,P4)</f>
        <v>0</v>
      </c>
      <c r="O434" s="23">
        <f>I434*0.21</f>
        <v>0</v>
      </c>
      <c r="P434">
        <v>3</v>
      </c>
    </row>
    <row r="435" spans="1:5" ht="43.2">
      <c r="A435" s="17" t="s">
        <v>44</v>
      </c>
      <c r="E435" s="19" t="s">
        <v>545</v>
      </c>
    </row>
    <row r="436" spans="1:5" ht="15">
      <c r="A436" s="17" t="s">
        <v>46</v>
      </c>
      <c r="E436" s="24" t="s">
        <v>241</v>
      </c>
    </row>
    <row r="437" spans="1:5" ht="15">
      <c r="A437" s="17" t="s">
        <v>46</v>
      </c>
      <c r="E437" s="24" t="s">
        <v>242</v>
      </c>
    </row>
    <row r="438" spans="1:16" ht="15">
      <c r="A438" s="17" t="s">
        <v>39</v>
      </c>
      <c r="B438" s="17">
        <v>91</v>
      </c>
      <c r="C438" s="18" t="s">
        <v>546</v>
      </c>
      <c r="E438" s="19" t="s">
        <v>547</v>
      </c>
      <c r="F438" s="20" t="s">
        <v>548</v>
      </c>
      <c r="G438" s="21">
        <v>6</v>
      </c>
      <c r="H438" s="22">
        <v>0</v>
      </c>
      <c r="I438" s="22">
        <f>ROUND(G438*H438,P4)</f>
        <v>0</v>
      </c>
      <c r="O438" s="23">
        <f>I438*0.21</f>
        <v>0</v>
      </c>
      <c r="P438">
        <v>3</v>
      </c>
    </row>
    <row r="439" spans="1:5" ht="28.8">
      <c r="A439" s="17" t="s">
        <v>44</v>
      </c>
      <c r="E439" s="19" t="s">
        <v>549</v>
      </c>
    </row>
    <row r="440" spans="1:5" ht="15">
      <c r="A440" s="17" t="s">
        <v>46</v>
      </c>
      <c r="E440" s="24" t="s">
        <v>550</v>
      </c>
    </row>
    <row r="441" spans="1:5" ht="15">
      <c r="A441" s="17" t="s">
        <v>46</v>
      </c>
      <c r="E441" s="24" t="s">
        <v>551</v>
      </c>
    </row>
    <row r="442" spans="1:5" ht="15">
      <c r="A442" s="17" t="s">
        <v>46</v>
      </c>
      <c r="E442" s="24" t="s">
        <v>552</v>
      </c>
    </row>
    <row r="443" spans="1:16" ht="15">
      <c r="A443" s="17" t="s">
        <v>39</v>
      </c>
      <c r="B443" s="17">
        <v>92</v>
      </c>
      <c r="C443" s="18" t="s">
        <v>553</v>
      </c>
      <c r="E443" s="19" t="s">
        <v>554</v>
      </c>
      <c r="F443" s="20" t="s">
        <v>95</v>
      </c>
      <c r="G443" s="21">
        <v>100</v>
      </c>
      <c r="H443" s="22">
        <v>0</v>
      </c>
      <c r="I443" s="22">
        <f>ROUND(G443*H443,P4)</f>
        <v>0</v>
      </c>
      <c r="O443" s="23">
        <f>I443*0.21</f>
        <v>0</v>
      </c>
      <c r="P443">
        <v>3</v>
      </c>
    </row>
    <row r="444" spans="1:5" ht="43.2">
      <c r="A444" s="17" t="s">
        <v>44</v>
      </c>
      <c r="E444" s="19" t="s">
        <v>555</v>
      </c>
    </row>
    <row r="445" spans="1:5" ht="15">
      <c r="A445" s="17" t="s">
        <v>46</v>
      </c>
      <c r="E445" s="24" t="s">
        <v>556</v>
      </c>
    </row>
    <row r="446" spans="1:5" ht="15">
      <c r="A446" s="17" t="s">
        <v>46</v>
      </c>
      <c r="E446" s="24" t="s">
        <v>557</v>
      </c>
    </row>
    <row r="447" spans="1:16" ht="15">
      <c r="A447" s="17" t="s">
        <v>39</v>
      </c>
      <c r="B447" s="17">
        <v>93</v>
      </c>
      <c r="C447" s="18" t="s">
        <v>558</v>
      </c>
      <c r="E447" s="19" t="s">
        <v>559</v>
      </c>
      <c r="F447" s="20" t="s">
        <v>95</v>
      </c>
      <c r="G447" s="21">
        <v>1054.419</v>
      </c>
      <c r="H447" s="22">
        <v>0</v>
      </c>
      <c r="I447" s="22">
        <f>ROUND(G447*H447,P4)</f>
        <v>0</v>
      </c>
      <c r="O447" s="23">
        <f>I447*0.21</f>
        <v>0</v>
      </c>
      <c r="P447">
        <v>3</v>
      </c>
    </row>
    <row r="448" spans="1:5" ht="43.2">
      <c r="A448" s="17" t="s">
        <v>44</v>
      </c>
      <c r="E448" s="19" t="s">
        <v>560</v>
      </c>
    </row>
    <row r="449" spans="1:5" ht="15">
      <c r="A449" s="17" t="s">
        <v>46</v>
      </c>
      <c r="E449" s="24" t="s">
        <v>561</v>
      </c>
    </row>
    <row r="450" spans="1:5" ht="43.2">
      <c r="A450" s="17" t="s">
        <v>46</v>
      </c>
      <c r="E450" s="24" t="s">
        <v>562</v>
      </c>
    </row>
    <row r="451" spans="1:5" ht="15">
      <c r="A451" s="17" t="s">
        <v>46</v>
      </c>
      <c r="E451" s="24" t="s">
        <v>563</v>
      </c>
    </row>
    <row r="452" spans="1:5" ht="15">
      <c r="A452" s="17" t="s">
        <v>46</v>
      </c>
      <c r="E452" s="24" t="s">
        <v>564</v>
      </c>
    </row>
    <row r="453" spans="1:5" ht="43.2">
      <c r="A453" s="17" t="s">
        <v>46</v>
      </c>
      <c r="E453" s="24" t="s">
        <v>565</v>
      </c>
    </row>
    <row r="454" spans="1:5" ht="15">
      <c r="A454" s="17" t="s">
        <v>46</v>
      </c>
      <c r="E454" s="24" t="s">
        <v>566</v>
      </c>
    </row>
    <row r="455" spans="1:5" ht="15">
      <c r="A455" s="17" t="s">
        <v>46</v>
      </c>
      <c r="E455" s="24" t="s">
        <v>567</v>
      </c>
    </row>
    <row r="456" spans="1:5" ht="15">
      <c r="A456" s="17" t="s">
        <v>46</v>
      </c>
      <c r="E456" s="24" t="s">
        <v>568</v>
      </c>
    </row>
    <row r="457" spans="1:5" ht="15">
      <c r="A457" s="17" t="s">
        <v>46</v>
      </c>
      <c r="E457" s="24" t="s">
        <v>569</v>
      </c>
    </row>
    <row r="458" spans="1:5" ht="15">
      <c r="A458" s="17" t="s">
        <v>46</v>
      </c>
      <c r="E458" s="24" t="s">
        <v>570</v>
      </c>
    </row>
    <row r="459" spans="1:5" ht="15">
      <c r="A459" s="17" t="s">
        <v>46</v>
      </c>
      <c r="E459" s="24" t="s">
        <v>571</v>
      </c>
    </row>
    <row r="460" spans="1:5" ht="15">
      <c r="A460" s="17" t="s">
        <v>46</v>
      </c>
      <c r="E460" s="24" t="s">
        <v>572</v>
      </c>
    </row>
    <row r="461" spans="1:16" ht="15">
      <c r="A461" s="17" t="s">
        <v>39</v>
      </c>
      <c r="B461" s="17">
        <v>94</v>
      </c>
      <c r="C461" s="18" t="s">
        <v>573</v>
      </c>
      <c r="D461" s="17" t="s">
        <v>82</v>
      </c>
      <c r="E461" s="19" t="s">
        <v>574</v>
      </c>
      <c r="F461" s="20" t="s">
        <v>95</v>
      </c>
      <c r="G461" s="21">
        <v>22.4</v>
      </c>
      <c r="H461" s="22">
        <v>0</v>
      </c>
      <c r="I461" s="22">
        <f>ROUND(G461*H461,P4)</f>
        <v>0</v>
      </c>
      <c r="O461" s="23">
        <f>I461*0.21</f>
        <v>0</v>
      </c>
      <c r="P461">
        <v>3</v>
      </c>
    </row>
    <row r="462" spans="1:5" ht="28.8">
      <c r="A462" s="17" t="s">
        <v>44</v>
      </c>
      <c r="E462" s="19" t="s">
        <v>575</v>
      </c>
    </row>
    <row r="463" spans="1:5" ht="15">
      <c r="A463" s="17" t="s">
        <v>46</v>
      </c>
      <c r="E463" s="24" t="s">
        <v>576</v>
      </c>
    </row>
    <row r="464" spans="1:5" ht="15">
      <c r="A464" s="17" t="s">
        <v>46</v>
      </c>
      <c r="E464" s="24" t="s">
        <v>577</v>
      </c>
    </row>
    <row r="465" spans="1:16" ht="15">
      <c r="A465" s="17" t="s">
        <v>39</v>
      </c>
      <c r="B465" s="17">
        <v>95</v>
      </c>
      <c r="C465" s="18" t="s">
        <v>573</v>
      </c>
      <c r="D465" s="17" t="s">
        <v>66</v>
      </c>
      <c r="E465" s="19" t="s">
        <v>574</v>
      </c>
      <c r="F465" s="20" t="s">
        <v>95</v>
      </c>
      <c r="G465" s="21">
        <v>6</v>
      </c>
      <c r="H465" s="22">
        <v>0</v>
      </c>
      <c r="I465" s="22">
        <f>ROUND(G465*H465,P4)</f>
        <v>0</v>
      </c>
      <c r="O465" s="23">
        <f>I465*0.21</f>
        <v>0</v>
      </c>
      <c r="P465">
        <v>3</v>
      </c>
    </row>
    <row r="466" spans="1:5" ht="28.8">
      <c r="A466" s="17" t="s">
        <v>44</v>
      </c>
      <c r="E466" s="19" t="s">
        <v>578</v>
      </c>
    </row>
    <row r="467" spans="1:5" ht="15">
      <c r="A467" s="17" t="s">
        <v>46</v>
      </c>
      <c r="E467" s="24" t="s">
        <v>579</v>
      </c>
    </row>
    <row r="468" spans="1:5" ht="15">
      <c r="A468" s="17" t="s">
        <v>46</v>
      </c>
      <c r="E468" s="24" t="s">
        <v>552</v>
      </c>
    </row>
    <row r="469" spans="1:16" ht="15">
      <c r="A469" s="17" t="s">
        <v>39</v>
      </c>
      <c r="B469" s="17">
        <v>96</v>
      </c>
      <c r="C469" s="18" t="s">
        <v>580</v>
      </c>
      <c r="E469" s="19" t="s">
        <v>581</v>
      </c>
      <c r="F469" s="20" t="s">
        <v>95</v>
      </c>
      <c r="G469" s="21">
        <v>1054.419</v>
      </c>
      <c r="H469" s="22">
        <v>0</v>
      </c>
      <c r="I469" s="22">
        <f>ROUND(G469*H469,P4)</f>
        <v>0</v>
      </c>
      <c r="O469" s="23">
        <f>I469*0.21</f>
        <v>0</v>
      </c>
      <c r="P469">
        <v>3</v>
      </c>
    </row>
    <row r="470" spans="1:5" ht="57.6">
      <c r="A470" s="17" t="s">
        <v>44</v>
      </c>
      <c r="E470" s="19" t="s">
        <v>582</v>
      </c>
    </row>
    <row r="471" spans="1:5" ht="15">
      <c r="A471" s="17" t="s">
        <v>46</v>
      </c>
      <c r="E471" s="24" t="s">
        <v>583</v>
      </c>
    </row>
    <row r="472" spans="1:5" ht="15">
      <c r="A472" s="17" t="s">
        <v>46</v>
      </c>
      <c r="E472" s="24" t="s">
        <v>572</v>
      </c>
    </row>
    <row r="473" spans="1:16" ht="15">
      <c r="A473" s="17" t="s">
        <v>39</v>
      </c>
      <c r="B473" s="17">
        <v>97</v>
      </c>
      <c r="C473" s="18" t="s">
        <v>584</v>
      </c>
      <c r="E473" s="19" t="s">
        <v>585</v>
      </c>
      <c r="F473" s="20" t="s">
        <v>95</v>
      </c>
      <c r="G473" s="21">
        <v>302.706</v>
      </c>
      <c r="H473" s="22">
        <v>0</v>
      </c>
      <c r="I473" s="22">
        <f>ROUND(G473*H473,P4)</f>
        <v>0</v>
      </c>
      <c r="O473" s="23">
        <f>I473*0.21</f>
        <v>0</v>
      </c>
      <c r="P473">
        <v>3</v>
      </c>
    </row>
    <row r="474" spans="1:5" ht="100.8">
      <c r="A474" s="17" t="s">
        <v>44</v>
      </c>
      <c r="E474" s="19" t="s">
        <v>586</v>
      </c>
    </row>
    <row r="475" spans="1:5" ht="15">
      <c r="A475" s="17" t="s">
        <v>46</v>
      </c>
      <c r="E475" s="24" t="s">
        <v>587</v>
      </c>
    </row>
    <row r="476" spans="1:5" ht="15">
      <c r="A476" s="17" t="s">
        <v>46</v>
      </c>
      <c r="E476" s="24" t="s">
        <v>588</v>
      </c>
    </row>
    <row r="477" spans="1:16" ht="15">
      <c r="A477" s="17" t="s">
        <v>39</v>
      </c>
      <c r="B477" s="17">
        <v>98</v>
      </c>
      <c r="C477" s="18" t="s">
        <v>589</v>
      </c>
      <c r="D477" s="17" t="s">
        <v>82</v>
      </c>
      <c r="E477" s="19" t="s">
        <v>590</v>
      </c>
      <c r="F477" s="20" t="s">
        <v>95</v>
      </c>
      <c r="G477" s="21">
        <v>302.706</v>
      </c>
      <c r="H477" s="22">
        <v>0</v>
      </c>
      <c r="I477" s="22">
        <f>ROUND(G477*H477,P4)</f>
        <v>0</v>
      </c>
      <c r="O477" s="23">
        <f>I477*0.21</f>
        <v>0</v>
      </c>
      <c r="P477">
        <v>3</v>
      </c>
    </row>
    <row r="478" spans="1:5" ht="115.2">
      <c r="A478" s="17" t="s">
        <v>44</v>
      </c>
      <c r="E478" s="19" t="s">
        <v>591</v>
      </c>
    </row>
    <row r="479" spans="1:5" ht="15">
      <c r="A479" s="17" t="s">
        <v>46</v>
      </c>
      <c r="E479" s="24" t="s">
        <v>592</v>
      </c>
    </row>
    <row r="480" spans="1:5" ht="15">
      <c r="A480" s="17" t="s">
        <v>46</v>
      </c>
      <c r="E480" s="24" t="s">
        <v>588</v>
      </c>
    </row>
    <row r="481" spans="1:16" ht="15">
      <c r="A481" s="17" t="s">
        <v>39</v>
      </c>
      <c r="B481" s="17">
        <v>99</v>
      </c>
      <c r="C481" s="18" t="s">
        <v>593</v>
      </c>
      <c r="E481" s="19" t="s">
        <v>594</v>
      </c>
      <c r="F481" s="20" t="s">
        <v>95</v>
      </c>
      <c r="G481" s="21">
        <v>354.605</v>
      </c>
      <c r="H481" s="22">
        <v>0</v>
      </c>
      <c r="I481" s="22">
        <f>ROUND(G481*H481,P4)</f>
        <v>0</v>
      </c>
      <c r="O481" s="23">
        <f>I481*0.21</f>
        <v>0</v>
      </c>
      <c r="P481">
        <v>3</v>
      </c>
    </row>
    <row r="482" spans="1:5" ht="43.2">
      <c r="A482" s="17" t="s">
        <v>44</v>
      </c>
      <c r="E482" s="19" t="s">
        <v>595</v>
      </c>
    </row>
    <row r="483" spans="1:5" ht="15">
      <c r="A483" s="17" t="s">
        <v>46</v>
      </c>
      <c r="E483" s="24" t="s">
        <v>596</v>
      </c>
    </row>
    <row r="484" spans="1:5" ht="15">
      <c r="A484" s="17" t="s">
        <v>46</v>
      </c>
      <c r="E484" s="24" t="s">
        <v>597</v>
      </c>
    </row>
    <row r="485" spans="1:16" ht="15">
      <c r="A485" s="17" t="s">
        <v>39</v>
      </c>
      <c r="B485" s="17">
        <v>100</v>
      </c>
      <c r="C485" s="18" t="s">
        <v>598</v>
      </c>
      <c r="E485" s="19" t="s">
        <v>599</v>
      </c>
      <c r="F485" s="20" t="s">
        <v>162</v>
      </c>
      <c r="G485" s="21">
        <v>1</v>
      </c>
      <c r="H485" s="22">
        <v>0</v>
      </c>
      <c r="I485" s="22">
        <f>ROUND(G485*H485,P4)</f>
        <v>0</v>
      </c>
      <c r="O485" s="23">
        <f>I485*0.21</f>
        <v>0</v>
      </c>
      <c r="P485">
        <v>3</v>
      </c>
    </row>
    <row r="486" spans="1:5" ht="43.2">
      <c r="A486" s="17" t="s">
        <v>44</v>
      </c>
      <c r="E486" s="19" t="s">
        <v>600</v>
      </c>
    </row>
    <row r="487" spans="1:5" ht="15">
      <c r="A487" s="17" t="s">
        <v>46</v>
      </c>
      <c r="E487" s="24" t="s">
        <v>104</v>
      </c>
    </row>
    <row r="488" spans="1:5" ht="15">
      <c r="A488" s="17" t="s">
        <v>46</v>
      </c>
      <c r="E488" s="24" t="s">
        <v>105</v>
      </c>
    </row>
    <row r="489" spans="1:16" ht="15">
      <c r="A489" s="17" t="s">
        <v>39</v>
      </c>
      <c r="B489" s="17">
        <v>101</v>
      </c>
      <c r="C489" s="18" t="s">
        <v>601</v>
      </c>
      <c r="D489" s="17" t="s">
        <v>82</v>
      </c>
      <c r="E489" s="19" t="s">
        <v>602</v>
      </c>
      <c r="F489" s="20" t="s">
        <v>162</v>
      </c>
      <c r="G489" s="21">
        <v>1</v>
      </c>
      <c r="H489" s="22">
        <v>0</v>
      </c>
      <c r="I489" s="22">
        <f>ROUND(G489*H489,P4)</f>
        <v>0</v>
      </c>
      <c r="O489" s="23">
        <f>I489*0.21</f>
        <v>0</v>
      </c>
      <c r="P489">
        <v>3</v>
      </c>
    </row>
    <row r="490" spans="1:5" ht="57.6">
      <c r="A490" s="17" t="s">
        <v>44</v>
      </c>
      <c r="E490" s="19" t="s">
        <v>603</v>
      </c>
    </row>
    <row r="491" spans="1:5" ht="15">
      <c r="A491" s="17" t="s">
        <v>46</v>
      </c>
      <c r="E491" s="24" t="s">
        <v>604</v>
      </c>
    </row>
    <row r="492" spans="1:5" ht="15">
      <c r="A492" s="17" t="s">
        <v>46</v>
      </c>
      <c r="E492" s="24" t="s">
        <v>105</v>
      </c>
    </row>
    <row r="493" spans="1:16" ht="15">
      <c r="A493" s="17" t="s">
        <v>39</v>
      </c>
      <c r="B493" s="17">
        <v>102</v>
      </c>
      <c r="C493" s="18" t="s">
        <v>601</v>
      </c>
      <c r="D493" s="17" t="s">
        <v>66</v>
      </c>
      <c r="E493" s="19" t="s">
        <v>602</v>
      </c>
      <c r="F493" s="20" t="s">
        <v>162</v>
      </c>
      <c r="G493" s="21">
        <v>1</v>
      </c>
      <c r="H493" s="22">
        <v>0</v>
      </c>
      <c r="I493" s="22">
        <f>ROUND(G493*H493,P4)</f>
        <v>0</v>
      </c>
      <c r="O493" s="23">
        <f>I493*0.21</f>
        <v>0</v>
      </c>
      <c r="P493">
        <v>3</v>
      </c>
    </row>
    <row r="494" spans="1:5" ht="86.4">
      <c r="A494" s="17" t="s">
        <v>44</v>
      </c>
      <c r="E494" s="19" t="s">
        <v>605</v>
      </c>
    </row>
    <row r="495" spans="1:5" ht="15">
      <c r="A495" s="17" t="s">
        <v>46</v>
      </c>
      <c r="E495" s="24" t="s">
        <v>606</v>
      </c>
    </row>
    <row r="496" spans="1:5" ht="15">
      <c r="A496" s="17" t="s">
        <v>46</v>
      </c>
      <c r="E496" s="24" t="s">
        <v>105</v>
      </c>
    </row>
    <row r="497" spans="1:16" ht="15">
      <c r="A497" s="17" t="s">
        <v>39</v>
      </c>
      <c r="B497" s="17">
        <v>103</v>
      </c>
      <c r="C497" s="18" t="s">
        <v>601</v>
      </c>
      <c r="D497" s="17" t="s">
        <v>195</v>
      </c>
      <c r="E497" s="19" t="s">
        <v>602</v>
      </c>
      <c r="F497" s="20" t="s">
        <v>162</v>
      </c>
      <c r="G497" s="21">
        <v>1</v>
      </c>
      <c r="H497" s="22">
        <v>0</v>
      </c>
      <c r="I497" s="22">
        <f>ROUND(G497*H497,P4)</f>
        <v>0</v>
      </c>
      <c r="O497" s="23">
        <f>I497*0.21</f>
        <v>0</v>
      </c>
      <c r="P497">
        <v>3</v>
      </c>
    </row>
    <row r="498" spans="1:5" ht="86.4">
      <c r="A498" s="17" t="s">
        <v>44</v>
      </c>
      <c r="E498" s="19" t="s">
        <v>607</v>
      </c>
    </row>
    <row r="499" spans="1:5" ht="15">
      <c r="A499" s="17" t="s">
        <v>46</v>
      </c>
      <c r="E499" s="24" t="s">
        <v>608</v>
      </c>
    </row>
    <row r="500" spans="1:5" ht="15">
      <c r="A500" s="17" t="s">
        <v>46</v>
      </c>
      <c r="E500" s="24" t="s">
        <v>105</v>
      </c>
    </row>
    <row r="501" spans="1:16" ht="15">
      <c r="A501" s="17" t="s">
        <v>39</v>
      </c>
      <c r="B501" s="17">
        <v>104</v>
      </c>
      <c r="C501" s="18" t="s">
        <v>609</v>
      </c>
      <c r="E501" s="19" t="s">
        <v>610</v>
      </c>
      <c r="F501" s="20" t="s">
        <v>43</v>
      </c>
      <c r="G501" s="21">
        <v>179.906</v>
      </c>
      <c r="H501" s="22">
        <v>0</v>
      </c>
      <c r="I501" s="22">
        <f>ROUND(G501*H501,P4)</f>
        <v>0</v>
      </c>
      <c r="O501" s="23">
        <f>I501*0.21</f>
        <v>0</v>
      </c>
      <c r="P501">
        <v>3</v>
      </c>
    </row>
    <row r="502" spans="1:5" ht="100.8">
      <c r="A502" s="17" t="s">
        <v>44</v>
      </c>
      <c r="E502" s="19" t="s">
        <v>611</v>
      </c>
    </row>
    <row r="503" spans="1:5" ht="28.8">
      <c r="A503" s="17" t="s">
        <v>46</v>
      </c>
      <c r="E503" s="24" t="s">
        <v>612</v>
      </c>
    </row>
    <row r="504" spans="1:5" ht="15">
      <c r="A504" s="17" t="s">
        <v>46</v>
      </c>
      <c r="E504" s="24" t="s">
        <v>613</v>
      </c>
    </row>
    <row r="505" spans="1:16" ht="15">
      <c r="A505" s="17" t="s">
        <v>39</v>
      </c>
      <c r="B505" s="17">
        <v>105</v>
      </c>
      <c r="C505" s="18" t="s">
        <v>614</v>
      </c>
      <c r="E505" s="19" t="s">
        <v>615</v>
      </c>
      <c r="F505" s="20" t="s">
        <v>43</v>
      </c>
      <c r="G505" s="21">
        <v>52.622</v>
      </c>
      <c r="H505" s="22">
        <v>0</v>
      </c>
      <c r="I505" s="22">
        <f>ROUND(G505*H505,P4)</f>
        <v>0</v>
      </c>
      <c r="O505" s="23">
        <f>I505*0.21</f>
        <v>0</v>
      </c>
      <c r="P505">
        <v>3</v>
      </c>
    </row>
    <row r="506" spans="1:5" ht="57.6">
      <c r="A506" s="17" t="s">
        <v>44</v>
      </c>
      <c r="E506" s="19" t="s">
        <v>616</v>
      </c>
    </row>
    <row r="507" spans="1:5" ht="28.8">
      <c r="A507" s="17" t="s">
        <v>46</v>
      </c>
      <c r="E507" s="24" t="s">
        <v>617</v>
      </c>
    </row>
    <row r="508" spans="1:5" ht="15">
      <c r="A508" s="17" t="s">
        <v>46</v>
      </c>
      <c r="E508" s="24" t="s">
        <v>618</v>
      </c>
    </row>
    <row r="509" spans="1:16" ht="15">
      <c r="A509" s="17" t="s">
        <v>39</v>
      </c>
      <c r="B509" s="17">
        <v>106</v>
      </c>
      <c r="C509" s="18" t="s">
        <v>619</v>
      </c>
      <c r="E509" s="19" t="s">
        <v>620</v>
      </c>
      <c r="F509" s="20" t="s">
        <v>102</v>
      </c>
      <c r="G509" s="21">
        <v>2</v>
      </c>
      <c r="H509" s="22">
        <v>0</v>
      </c>
      <c r="I509" s="22">
        <f>ROUND(G509*H509,P4)</f>
        <v>0</v>
      </c>
      <c r="O509" s="23">
        <f>I509*0.21</f>
        <v>0</v>
      </c>
      <c r="P509">
        <v>3</v>
      </c>
    </row>
    <row r="510" spans="1:5" ht="43.2">
      <c r="A510" s="17" t="s">
        <v>44</v>
      </c>
      <c r="E510" s="19" t="s">
        <v>621</v>
      </c>
    </row>
    <row r="511" spans="1:5" ht="15">
      <c r="A511" s="17" t="s">
        <v>46</v>
      </c>
      <c r="E511" s="24" t="s">
        <v>622</v>
      </c>
    </row>
    <row r="512" spans="1:5" ht="15">
      <c r="A512" s="17" t="s">
        <v>46</v>
      </c>
      <c r="E512" s="24" t="s">
        <v>247</v>
      </c>
    </row>
    <row r="513" spans="1:16" ht="15">
      <c r="A513" s="17" t="s">
        <v>39</v>
      </c>
      <c r="B513" s="17">
        <v>107</v>
      </c>
      <c r="C513" s="18" t="s">
        <v>623</v>
      </c>
      <c r="E513" s="19" t="s">
        <v>624</v>
      </c>
      <c r="F513" s="20" t="s">
        <v>95</v>
      </c>
      <c r="G513" s="21">
        <v>302.738</v>
      </c>
      <c r="H513" s="22">
        <v>0</v>
      </c>
      <c r="I513" s="22">
        <f>ROUND(G513*H513,P4)</f>
        <v>0</v>
      </c>
      <c r="O513" s="23">
        <f>I513*0.21</f>
        <v>0</v>
      </c>
      <c r="P513">
        <v>3</v>
      </c>
    </row>
    <row r="514" spans="1:5" ht="28.8">
      <c r="A514" s="17" t="s">
        <v>44</v>
      </c>
      <c r="E514" s="19" t="s">
        <v>625</v>
      </c>
    </row>
    <row r="515" spans="1:5" ht="15">
      <c r="A515" s="17" t="s">
        <v>46</v>
      </c>
      <c r="E515" s="24" t="s">
        <v>626</v>
      </c>
    </row>
    <row r="516" spans="1:5" ht="15">
      <c r="A516" s="17" t="s">
        <v>46</v>
      </c>
      <c r="E516" s="24" t="s">
        <v>627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89"/>
  <sheetViews>
    <sheetView workbookViewId="0" topLeftCell="B1"/>
  </sheetViews>
  <sheetFormatPr defaultColWidth="9.140625" defaultRowHeight="15"/>
  <cols>
    <col min="1" max="1" width="9.140625" style="0" hidden="1" customWidth="1"/>
    <col min="2" max="2" width="16.140625" style="0" customWidth="1"/>
    <col min="3" max="3" width="9.7109375" style="0" customWidth="1"/>
    <col min="4" max="4" width="13.00390625" style="0" customWidth="1"/>
    <col min="5" max="5" width="64.8515625" style="0" customWidth="1"/>
    <col min="6" max="6" width="13.00390625" style="0" customWidth="1"/>
    <col min="7" max="9" width="16.140625" style="0" customWidth="1"/>
    <col min="15" max="16" width="9.140625" style="0" hidden="1" customWidth="1"/>
  </cols>
  <sheetData>
    <row r="1" spans="1:16" ht="15">
      <c r="A1" s="10" t="s">
        <v>0</v>
      </c>
      <c r="B1" s="3"/>
      <c r="C1" s="3"/>
      <c r="D1" s="3"/>
      <c r="E1" s="2" t="s">
        <v>1</v>
      </c>
      <c r="F1" s="3"/>
      <c r="G1" s="3"/>
      <c r="H1" s="3"/>
      <c r="I1" s="3"/>
      <c r="P1">
        <v>3</v>
      </c>
    </row>
    <row r="2" spans="2:9" ht="21">
      <c r="B2" s="3"/>
      <c r="C2" s="3"/>
      <c r="D2" s="3"/>
      <c r="E2" s="4" t="s">
        <v>19</v>
      </c>
      <c r="F2" s="3"/>
      <c r="G2" s="3"/>
      <c r="H2" s="3"/>
      <c r="I2" s="3"/>
    </row>
    <row r="3" spans="1:16" ht="15">
      <c r="A3" t="s">
        <v>20</v>
      </c>
      <c r="B3" s="11" t="s">
        <v>21</v>
      </c>
      <c r="C3" s="28" t="s">
        <v>22</v>
      </c>
      <c r="D3" s="29"/>
      <c r="E3" s="11" t="s">
        <v>23</v>
      </c>
      <c r="F3" s="3"/>
      <c r="G3" s="3"/>
      <c r="H3" s="12" t="s">
        <v>13</v>
      </c>
      <c r="I3" s="13">
        <f>SUMIFS(I9:I89,A9:A89,"SD")</f>
        <v>0</v>
      </c>
      <c r="O3">
        <v>0</v>
      </c>
      <c r="P3">
        <v>2</v>
      </c>
    </row>
    <row r="4" spans="1:16" ht="15">
      <c r="A4" t="s">
        <v>24</v>
      </c>
      <c r="B4" s="11" t="s">
        <v>628</v>
      </c>
      <c r="C4" s="28" t="s">
        <v>13</v>
      </c>
      <c r="D4" s="29"/>
      <c r="E4" s="11" t="s">
        <v>14</v>
      </c>
      <c r="F4" s="3"/>
      <c r="G4" s="3"/>
      <c r="H4" s="3"/>
      <c r="I4" s="3"/>
      <c r="O4">
        <v>0.15</v>
      </c>
      <c r="P4">
        <v>2</v>
      </c>
    </row>
    <row r="5" spans="1:15" ht="15">
      <c r="A5" t="s">
        <v>629</v>
      </c>
      <c r="B5" s="11" t="s">
        <v>25</v>
      </c>
      <c r="C5" s="28" t="s">
        <v>13</v>
      </c>
      <c r="D5" s="29"/>
      <c r="E5" s="11" t="s">
        <v>14</v>
      </c>
      <c r="F5" s="3"/>
      <c r="G5" s="3"/>
      <c r="H5" s="3"/>
      <c r="I5" s="3"/>
      <c r="O5">
        <v>0.21</v>
      </c>
    </row>
    <row r="6" spans="1:9" ht="15">
      <c r="A6" s="30" t="s">
        <v>26</v>
      </c>
      <c r="B6" s="30" t="s">
        <v>27</v>
      </c>
      <c r="C6" s="30" t="s">
        <v>28</v>
      </c>
      <c r="D6" s="30" t="s">
        <v>29</v>
      </c>
      <c r="E6" s="30" t="s">
        <v>30</v>
      </c>
      <c r="F6" s="30" t="s">
        <v>31</v>
      </c>
      <c r="G6" s="30" t="s">
        <v>32</v>
      </c>
      <c r="H6" s="30" t="s">
        <v>33</v>
      </c>
      <c r="I6" s="30"/>
    </row>
    <row r="7" spans="1:9" ht="15">
      <c r="A7" s="30"/>
      <c r="B7" s="30"/>
      <c r="C7" s="30"/>
      <c r="D7" s="30"/>
      <c r="E7" s="30"/>
      <c r="F7" s="30"/>
      <c r="G7" s="30"/>
      <c r="H7" s="7" t="s">
        <v>34</v>
      </c>
      <c r="I7" s="7" t="s">
        <v>35</v>
      </c>
    </row>
    <row r="8" spans="1:9" ht="15">
      <c r="A8" s="7">
        <v>0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</row>
    <row r="9" spans="1:9" ht="15">
      <c r="A9" s="14" t="s">
        <v>36</v>
      </c>
      <c r="B9" s="14"/>
      <c r="C9" s="15" t="s">
        <v>37</v>
      </c>
      <c r="D9" s="14"/>
      <c r="E9" s="14" t="s">
        <v>38</v>
      </c>
      <c r="F9" s="14"/>
      <c r="G9" s="14"/>
      <c r="H9" s="14"/>
      <c r="I9" s="16">
        <f>SUMIFS(I10:I89,A10:A89,"P")</f>
        <v>0</v>
      </c>
    </row>
    <row r="10" spans="1:16" ht="15">
      <c r="A10" s="17" t="s">
        <v>39</v>
      </c>
      <c r="B10" s="17">
        <v>1</v>
      </c>
      <c r="C10" s="18" t="s">
        <v>630</v>
      </c>
      <c r="E10" s="19" t="s">
        <v>631</v>
      </c>
      <c r="F10" s="20" t="s">
        <v>162</v>
      </c>
      <c r="G10" s="21">
        <v>1</v>
      </c>
      <c r="H10" s="22">
        <v>0</v>
      </c>
      <c r="I10" s="22">
        <f>ROUND(G10*H10,P4)</f>
        <v>0</v>
      </c>
      <c r="O10" s="23">
        <f>I10*0.21</f>
        <v>0</v>
      </c>
      <c r="P10">
        <v>3</v>
      </c>
    </row>
    <row r="11" spans="1:5" ht="216">
      <c r="A11" s="17" t="s">
        <v>44</v>
      </c>
      <c r="E11" s="19" t="s">
        <v>632</v>
      </c>
    </row>
    <row r="12" spans="1:5" ht="15">
      <c r="A12" s="17" t="s">
        <v>46</v>
      </c>
      <c r="E12" s="24" t="s">
        <v>104</v>
      </c>
    </row>
    <row r="13" spans="1:5" ht="15">
      <c r="A13" s="17" t="s">
        <v>46</v>
      </c>
      <c r="E13" s="24" t="s">
        <v>105</v>
      </c>
    </row>
    <row r="14" spans="1:16" ht="15">
      <c r="A14" s="17" t="s">
        <v>39</v>
      </c>
      <c r="B14" s="17">
        <v>2</v>
      </c>
      <c r="C14" s="18" t="s">
        <v>633</v>
      </c>
      <c r="E14" s="19" t="s">
        <v>634</v>
      </c>
      <c r="F14" s="20" t="s">
        <v>162</v>
      </c>
      <c r="G14" s="21">
        <v>1</v>
      </c>
      <c r="H14" s="22">
        <v>0</v>
      </c>
      <c r="I14" s="22">
        <f>ROUND(G14*H14,P4)</f>
        <v>0</v>
      </c>
      <c r="O14" s="23">
        <f>I14*0.21</f>
        <v>0</v>
      </c>
      <c r="P14">
        <v>3</v>
      </c>
    </row>
    <row r="15" spans="1:5" ht="172.8">
      <c r="A15" s="17" t="s">
        <v>44</v>
      </c>
      <c r="E15" s="19" t="s">
        <v>635</v>
      </c>
    </row>
    <row r="16" spans="1:5" ht="15">
      <c r="A16" s="17" t="s">
        <v>46</v>
      </c>
      <c r="E16" s="24" t="s">
        <v>104</v>
      </c>
    </row>
    <row r="17" spans="1:5" ht="15">
      <c r="A17" s="17" t="s">
        <v>46</v>
      </c>
      <c r="E17" s="24" t="s">
        <v>105</v>
      </c>
    </row>
    <row r="18" spans="1:16" ht="15">
      <c r="A18" s="17" t="s">
        <v>39</v>
      </c>
      <c r="B18" s="17">
        <v>3</v>
      </c>
      <c r="C18" s="18" t="s">
        <v>636</v>
      </c>
      <c r="E18" s="19" t="s">
        <v>637</v>
      </c>
      <c r="F18" s="20" t="s">
        <v>162</v>
      </c>
      <c r="G18" s="21">
        <v>1</v>
      </c>
      <c r="H18" s="22">
        <v>0</v>
      </c>
      <c r="I18" s="22">
        <f>ROUND(G18*H18,P4)</f>
        <v>0</v>
      </c>
      <c r="O18" s="23">
        <f>I18*0.21</f>
        <v>0</v>
      </c>
      <c r="P18">
        <v>3</v>
      </c>
    </row>
    <row r="19" spans="1:5" ht="15">
      <c r="A19" s="17" t="s">
        <v>44</v>
      </c>
      <c r="E19" s="19" t="s">
        <v>638</v>
      </c>
    </row>
    <row r="20" spans="1:5" ht="15">
      <c r="A20" s="17" t="s">
        <v>46</v>
      </c>
      <c r="E20" s="24" t="s">
        <v>104</v>
      </c>
    </row>
    <row r="21" spans="1:5" ht="15">
      <c r="A21" s="17" t="s">
        <v>46</v>
      </c>
      <c r="E21" s="24" t="s">
        <v>105</v>
      </c>
    </row>
    <row r="22" spans="1:16" ht="15">
      <c r="A22" s="17" t="s">
        <v>39</v>
      </c>
      <c r="B22" s="17">
        <v>4</v>
      </c>
      <c r="C22" s="18" t="s">
        <v>639</v>
      </c>
      <c r="E22" s="19" t="s">
        <v>640</v>
      </c>
      <c r="F22" s="20" t="s">
        <v>162</v>
      </c>
      <c r="G22" s="21">
        <v>1</v>
      </c>
      <c r="H22" s="22">
        <v>0</v>
      </c>
      <c r="I22" s="22">
        <f>ROUND(G22*H22,P4)</f>
        <v>0</v>
      </c>
      <c r="O22" s="23">
        <f>I22*0.21</f>
        <v>0</v>
      </c>
      <c r="P22">
        <v>3</v>
      </c>
    </row>
    <row r="23" spans="1:5" ht="28.8">
      <c r="A23" s="17" t="s">
        <v>44</v>
      </c>
      <c r="E23" s="19" t="s">
        <v>641</v>
      </c>
    </row>
    <row r="24" spans="1:5" ht="15">
      <c r="A24" s="17" t="s">
        <v>46</v>
      </c>
      <c r="E24" s="24" t="s">
        <v>104</v>
      </c>
    </row>
    <row r="25" spans="1:5" ht="15">
      <c r="A25" s="17" t="s">
        <v>46</v>
      </c>
      <c r="E25" s="24" t="s">
        <v>105</v>
      </c>
    </row>
    <row r="26" spans="1:16" ht="15">
      <c r="A26" s="17" t="s">
        <v>39</v>
      </c>
      <c r="B26" s="17">
        <v>5</v>
      </c>
      <c r="C26" s="18" t="s">
        <v>642</v>
      </c>
      <c r="D26" s="17" t="s">
        <v>82</v>
      </c>
      <c r="E26" s="19" t="s">
        <v>643</v>
      </c>
      <c r="F26" s="20" t="s">
        <v>162</v>
      </c>
      <c r="G26" s="21">
        <v>1</v>
      </c>
      <c r="H26" s="22">
        <v>0</v>
      </c>
      <c r="I26" s="22">
        <f>ROUND(G26*H26,P4)</f>
        <v>0</v>
      </c>
      <c r="O26" s="23">
        <f>I26*0.21</f>
        <v>0</v>
      </c>
      <c r="P26">
        <v>3</v>
      </c>
    </row>
    <row r="27" spans="1:5" ht="28.8">
      <c r="A27" s="17" t="s">
        <v>44</v>
      </c>
      <c r="E27" s="19" t="s">
        <v>644</v>
      </c>
    </row>
    <row r="28" spans="1:5" ht="15">
      <c r="A28" s="17" t="s">
        <v>46</v>
      </c>
      <c r="E28" s="24" t="s">
        <v>104</v>
      </c>
    </row>
    <row r="29" spans="1:5" ht="15">
      <c r="A29" s="17" t="s">
        <v>46</v>
      </c>
      <c r="E29" s="24" t="s">
        <v>105</v>
      </c>
    </row>
    <row r="30" spans="1:16" ht="15">
      <c r="A30" s="17" t="s">
        <v>39</v>
      </c>
      <c r="B30" s="17">
        <v>6</v>
      </c>
      <c r="C30" s="18" t="s">
        <v>645</v>
      </c>
      <c r="E30" s="19" t="s">
        <v>646</v>
      </c>
      <c r="F30" s="20" t="s">
        <v>162</v>
      </c>
      <c r="G30" s="21">
        <v>1</v>
      </c>
      <c r="H30" s="22">
        <v>0</v>
      </c>
      <c r="I30" s="22">
        <f>ROUND(G30*H30,P4)</f>
        <v>0</v>
      </c>
      <c r="O30" s="23">
        <f>I30*0.21</f>
        <v>0</v>
      </c>
      <c r="P30">
        <v>3</v>
      </c>
    </row>
    <row r="31" spans="1:5" ht="100.8">
      <c r="A31" s="17" t="s">
        <v>44</v>
      </c>
      <c r="E31" s="19" t="s">
        <v>647</v>
      </c>
    </row>
    <row r="32" spans="1:5" ht="15">
      <c r="A32" s="17" t="s">
        <v>46</v>
      </c>
      <c r="E32" s="24" t="s">
        <v>104</v>
      </c>
    </row>
    <row r="33" spans="1:5" ht="15">
      <c r="A33" s="17" t="s">
        <v>46</v>
      </c>
      <c r="E33" s="24" t="s">
        <v>105</v>
      </c>
    </row>
    <row r="34" spans="1:16" ht="15">
      <c r="A34" s="17" t="s">
        <v>39</v>
      </c>
      <c r="B34" s="17">
        <v>7</v>
      </c>
      <c r="C34" s="18" t="s">
        <v>648</v>
      </c>
      <c r="D34" s="17" t="s">
        <v>82</v>
      </c>
      <c r="E34" s="19" t="s">
        <v>649</v>
      </c>
      <c r="F34" s="20" t="s">
        <v>162</v>
      </c>
      <c r="G34" s="21">
        <v>1</v>
      </c>
      <c r="H34" s="22">
        <v>0</v>
      </c>
      <c r="I34" s="22">
        <f>ROUND(G34*H34,P4)</f>
        <v>0</v>
      </c>
      <c r="O34" s="23">
        <f>I34*0.21</f>
        <v>0</v>
      </c>
      <c r="P34">
        <v>3</v>
      </c>
    </row>
    <row r="35" spans="1:5" ht="15">
      <c r="A35" s="17" t="s">
        <v>44</v>
      </c>
      <c r="E35" s="19" t="s">
        <v>650</v>
      </c>
    </row>
    <row r="36" spans="1:5" ht="15">
      <c r="A36" s="17" t="s">
        <v>46</v>
      </c>
      <c r="E36" s="24" t="s">
        <v>104</v>
      </c>
    </row>
    <row r="37" spans="1:5" ht="15">
      <c r="A37" s="17" t="s">
        <v>46</v>
      </c>
      <c r="E37" s="24" t="s">
        <v>105</v>
      </c>
    </row>
    <row r="38" spans="1:16" ht="15">
      <c r="A38" s="17" t="s">
        <v>39</v>
      </c>
      <c r="B38" s="17">
        <v>8</v>
      </c>
      <c r="C38" s="18" t="s">
        <v>651</v>
      </c>
      <c r="D38" s="17" t="s">
        <v>82</v>
      </c>
      <c r="E38" s="19" t="s">
        <v>652</v>
      </c>
      <c r="F38" s="20" t="s">
        <v>162</v>
      </c>
      <c r="G38" s="21">
        <v>1</v>
      </c>
      <c r="H38" s="22">
        <v>0</v>
      </c>
      <c r="I38" s="22">
        <f>ROUND(G38*H38,P4)</f>
        <v>0</v>
      </c>
      <c r="O38" s="23">
        <f>I38*0.21</f>
        <v>0</v>
      </c>
      <c r="P38">
        <v>3</v>
      </c>
    </row>
    <row r="39" spans="1:5" ht="15">
      <c r="A39" s="17" t="s">
        <v>44</v>
      </c>
      <c r="E39" s="19" t="s">
        <v>653</v>
      </c>
    </row>
    <row r="40" spans="1:5" ht="15">
      <c r="A40" s="17" t="s">
        <v>46</v>
      </c>
      <c r="E40" s="24" t="s">
        <v>104</v>
      </c>
    </row>
    <row r="41" spans="1:5" ht="15">
      <c r="A41" s="17" t="s">
        <v>46</v>
      </c>
      <c r="E41" s="24" t="s">
        <v>105</v>
      </c>
    </row>
    <row r="42" spans="1:16" ht="15">
      <c r="A42" s="17" t="s">
        <v>39</v>
      </c>
      <c r="B42" s="17">
        <v>9</v>
      </c>
      <c r="C42" s="18" t="s">
        <v>651</v>
      </c>
      <c r="D42" s="17" t="s">
        <v>66</v>
      </c>
      <c r="E42" s="19" t="s">
        <v>652</v>
      </c>
      <c r="F42" s="20" t="s">
        <v>162</v>
      </c>
      <c r="G42" s="21">
        <v>1</v>
      </c>
      <c r="H42" s="22">
        <v>0</v>
      </c>
      <c r="I42" s="22">
        <f>ROUND(G42*H42,P4)</f>
        <v>0</v>
      </c>
      <c r="O42" s="23">
        <f>I42*0.21</f>
        <v>0</v>
      </c>
      <c r="P42">
        <v>3</v>
      </c>
    </row>
    <row r="43" spans="1:5" ht="15">
      <c r="A43" s="17" t="s">
        <v>44</v>
      </c>
      <c r="E43" s="19" t="s">
        <v>654</v>
      </c>
    </row>
    <row r="44" spans="1:5" ht="15">
      <c r="A44" s="17" t="s">
        <v>46</v>
      </c>
      <c r="E44" s="24" t="s">
        <v>104</v>
      </c>
    </row>
    <row r="45" spans="1:5" ht="15">
      <c r="A45" s="17" t="s">
        <v>46</v>
      </c>
      <c r="E45" s="24" t="s">
        <v>105</v>
      </c>
    </row>
    <row r="46" spans="1:16" ht="15">
      <c r="A46" s="17" t="s">
        <v>39</v>
      </c>
      <c r="B46" s="17">
        <v>10</v>
      </c>
      <c r="C46" s="18" t="s">
        <v>655</v>
      </c>
      <c r="D46" s="17" t="s">
        <v>82</v>
      </c>
      <c r="E46" s="19" t="s">
        <v>656</v>
      </c>
      <c r="F46" s="20" t="s">
        <v>102</v>
      </c>
      <c r="G46" s="21">
        <v>1</v>
      </c>
      <c r="H46" s="22">
        <v>0</v>
      </c>
      <c r="I46" s="22">
        <f>ROUND(G46*H46,P4)</f>
        <v>0</v>
      </c>
      <c r="O46" s="23">
        <f>I46*0.21</f>
        <v>0</v>
      </c>
      <c r="P46">
        <v>3</v>
      </c>
    </row>
    <row r="47" spans="1:5" ht="28.8">
      <c r="A47" s="17" t="s">
        <v>44</v>
      </c>
      <c r="E47" s="19" t="s">
        <v>657</v>
      </c>
    </row>
    <row r="48" spans="1:5" ht="15">
      <c r="A48" s="17" t="s">
        <v>46</v>
      </c>
      <c r="E48" s="24" t="s">
        <v>104</v>
      </c>
    </row>
    <row r="49" spans="1:5" ht="15">
      <c r="A49" s="17" t="s">
        <v>46</v>
      </c>
      <c r="E49" s="24" t="s">
        <v>105</v>
      </c>
    </row>
    <row r="50" spans="1:16" ht="15">
      <c r="A50" s="17" t="s">
        <v>39</v>
      </c>
      <c r="B50" s="17">
        <v>11</v>
      </c>
      <c r="C50" s="18" t="s">
        <v>655</v>
      </c>
      <c r="D50" s="17" t="s">
        <v>66</v>
      </c>
      <c r="E50" s="19" t="s">
        <v>656</v>
      </c>
      <c r="F50" s="20" t="s">
        <v>102</v>
      </c>
      <c r="G50" s="21">
        <v>1</v>
      </c>
      <c r="H50" s="22">
        <v>0</v>
      </c>
      <c r="I50" s="22">
        <f>ROUND(G50*H50,P4)</f>
        <v>0</v>
      </c>
      <c r="O50" s="23">
        <f>I50*0.21</f>
        <v>0</v>
      </c>
      <c r="P50">
        <v>3</v>
      </c>
    </row>
    <row r="51" spans="1:5" ht="15">
      <c r="A51" s="17" t="s">
        <v>44</v>
      </c>
      <c r="E51" s="19" t="s">
        <v>658</v>
      </c>
    </row>
    <row r="52" spans="1:5" ht="15">
      <c r="A52" s="17" t="s">
        <v>46</v>
      </c>
      <c r="E52" s="24" t="s">
        <v>104</v>
      </c>
    </row>
    <row r="53" spans="1:5" ht="15">
      <c r="A53" s="17" t="s">
        <v>46</v>
      </c>
      <c r="E53" s="24" t="s">
        <v>105</v>
      </c>
    </row>
    <row r="54" spans="1:16" ht="15">
      <c r="A54" s="17" t="s">
        <v>39</v>
      </c>
      <c r="B54" s="17">
        <v>12</v>
      </c>
      <c r="C54" s="18" t="s">
        <v>659</v>
      </c>
      <c r="D54" s="17" t="s">
        <v>82</v>
      </c>
      <c r="E54" s="19" t="s">
        <v>660</v>
      </c>
      <c r="F54" s="20" t="s">
        <v>162</v>
      </c>
      <c r="G54" s="21">
        <v>1</v>
      </c>
      <c r="H54" s="22">
        <v>0</v>
      </c>
      <c r="I54" s="22">
        <f>ROUND(G54*H54,P4)</f>
        <v>0</v>
      </c>
      <c r="O54" s="23">
        <f>I54*0.21</f>
        <v>0</v>
      </c>
      <c r="P54">
        <v>3</v>
      </c>
    </row>
    <row r="55" spans="1:5" ht="15">
      <c r="A55" s="17" t="s">
        <v>44</v>
      </c>
      <c r="E55" s="19" t="s">
        <v>661</v>
      </c>
    </row>
    <row r="56" spans="1:5" ht="15">
      <c r="A56" s="17" t="s">
        <v>46</v>
      </c>
      <c r="E56" s="24" t="s">
        <v>104</v>
      </c>
    </row>
    <row r="57" spans="1:5" ht="15">
      <c r="A57" s="17" t="s">
        <v>46</v>
      </c>
      <c r="E57" s="24" t="s">
        <v>105</v>
      </c>
    </row>
    <row r="58" spans="1:16" ht="15">
      <c r="A58" s="17" t="s">
        <v>39</v>
      </c>
      <c r="B58" s="17">
        <v>13</v>
      </c>
      <c r="C58" s="18" t="s">
        <v>659</v>
      </c>
      <c r="D58" s="17" t="s">
        <v>66</v>
      </c>
      <c r="E58" s="19" t="s">
        <v>660</v>
      </c>
      <c r="F58" s="20" t="s">
        <v>162</v>
      </c>
      <c r="G58" s="21">
        <v>1</v>
      </c>
      <c r="H58" s="22">
        <v>0</v>
      </c>
      <c r="I58" s="22">
        <f>ROUND(G58*H58,P4)</f>
        <v>0</v>
      </c>
      <c r="O58" s="23">
        <f>I58*0.21</f>
        <v>0</v>
      </c>
      <c r="P58">
        <v>3</v>
      </c>
    </row>
    <row r="59" spans="1:5" ht="28.8">
      <c r="A59" s="17" t="s">
        <v>44</v>
      </c>
      <c r="E59" s="19" t="s">
        <v>662</v>
      </c>
    </row>
    <row r="60" spans="1:5" ht="15">
      <c r="A60" s="17" t="s">
        <v>46</v>
      </c>
      <c r="E60" s="24" t="s">
        <v>104</v>
      </c>
    </row>
    <row r="61" spans="1:5" ht="15">
      <c r="A61" s="17" t="s">
        <v>46</v>
      </c>
      <c r="E61" s="24" t="s">
        <v>105</v>
      </c>
    </row>
    <row r="62" spans="1:16" ht="15">
      <c r="A62" s="17" t="s">
        <v>39</v>
      </c>
      <c r="B62" s="17">
        <v>14</v>
      </c>
      <c r="C62" s="18" t="s">
        <v>659</v>
      </c>
      <c r="D62" s="17" t="s">
        <v>195</v>
      </c>
      <c r="E62" s="19" t="s">
        <v>660</v>
      </c>
      <c r="F62" s="20" t="s">
        <v>162</v>
      </c>
      <c r="G62" s="21">
        <v>1</v>
      </c>
      <c r="H62" s="22">
        <v>0</v>
      </c>
      <c r="I62" s="22">
        <f>ROUND(G62*H62,P4)</f>
        <v>0</v>
      </c>
      <c r="O62" s="23">
        <f>I62*0.21</f>
        <v>0</v>
      </c>
      <c r="P62">
        <v>3</v>
      </c>
    </row>
    <row r="63" spans="1:5" ht="15">
      <c r="A63" s="17" t="s">
        <v>44</v>
      </c>
      <c r="E63" s="19" t="s">
        <v>663</v>
      </c>
    </row>
    <row r="64" spans="1:5" ht="15">
      <c r="A64" s="17" t="s">
        <v>46</v>
      </c>
      <c r="E64" s="24" t="s">
        <v>104</v>
      </c>
    </row>
    <row r="65" spans="1:5" ht="15">
      <c r="A65" s="17" t="s">
        <v>46</v>
      </c>
      <c r="E65" s="24" t="s">
        <v>105</v>
      </c>
    </row>
    <row r="66" spans="1:16" ht="15">
      <c r="A66" s="17" t="s">
        <v>39</v>
      </c>
      <c r="B66" s="17">
        <v>15</v>
      </c>
      <c r="C66" s="18" t="s">
        <v>664</v>
      </c>
      <c r="E66" s="19" t="s">
        <v>665</v>
      </c>
      <c r="F66" s="20" t="s">
        <v>102</v>
      </c>
      <c r="G66" s="21">
        <v>1</v>
      </c>
      <c r="H66" s="22">
        <v>0</v>
      </c>
      <c r="I66" s="22">
        <f>ROUND(G66*H66,P4)</f>
        <v>0</v>
      </c>
      <c r="O66" s="23">
        <f>I66*0.21</f>
        <v>0</v>
      </c>
      <c r="P66">
        <v>3</v>
      </c>
    </row>
    <row r="67" spans="1:5" ht="15">
      <c r="A67" s="17" t="s">
        <v>44</v>
      </c>
      <c r="E67" s="19" t="s">
        <v>666</v>
      </c>
    </row>
    <row r="68" spans="1:5" ht="15">
      <c r="A68" s="17" t="s">
        <v>46</v>
      </c>
      <c r="E68" s="24" t="s">
        <v>104</v>
      </c>
    </row>
    <row r="69" spans="1:5" ht="15">
      <c r="A69" s="17" t="s">
        <v>46</v>
      </c>
      <c r="E69" s="24" t="s">
        <v>105</v>
      </c>
    </row>
    <row r="70" spans="1:16" ht="15">
      <c r="A70" s="17" t="s">
        <v>39</v>
      </c>
      <c r="B70" s="17">
        <v>16</v>
      </c>
      <c r="C70" s="18" t="s">
        <v>667</v>
      </c>
      <c r="E70" s="19" t="s">
        <v>668</v>
      </c>
      <c r="F70" s="20" t="s">
        <v>162</v>
      </c>
      <c r="G70" s="21">
        <v>0</v>
      </c>
      <c r="H70" s="22">
        <v>0</v>
      </c>
      <c r="I70" s="22">
        <f>ROUND(G70*H70,P4)</f>
        <v>0</v>
      </c>
      <c r="O70" s="23">
        <f>I70*0.21</f>
        <v>0</v>
      </c>
      <c r="P70">
        <v>3</v>
      </c>
    </row>
    <row r="71" spans="1:5" ht="15">
      <c r="A71" s="17" t="s">
        <v>44</v>
      </c>
      <c r="E71" s="19" t="s">
        <v>669</v>
      </c>
    </row>
    <row r="72" spans="1:5" ht="15">
      <c r="A72" s="17" t="s">
        <v>46</v>
      </c>
      <c r="E72" s="24" t="s">
        <v>670</v>
      </c>
    </row>
    <row r="73" spans="1:5" ht="15">
      <c r="A73" s="17" t="s">
        <v>46</v>
      </c>
      <c r="E73" s="24" t="s">
        <v>671</v>
      </c>
    </row>
    <row r="74" spans="1:16" ht="15">
      <c r="A74" s="17" t="s">
        <v>39</v>
      </c>
      <c r="B74" s="17">
        <v>17</v>
      </c>
      <c r="C74" s="18" t="s">
        <v>672</v>
      </c>
      <c r="E74" s="19" t="s">
        <v>673</v>
      </c>
      <c r="F74" s="20" t="s">
        <v>162</v>
      </c>
      <c r="G74" s="21">
        <v>0</v>
      </c>
      <c r="H74" s="22">
        <v>0</v>
      </c>
      <c r="I74" s="22">
        <f>ROUND(G74*H74,P4)</f>
        <v>0</v>
      </c>
      <c r="O74" s="23">
        <f>I74*0.21</f>
        <v>0</v>
      </c>
      <c r="P74">
        <v>3</v>
      </c>
    </row>
    <row r="75" spans="1:5" ht="15">
      <c r="A75" s="17" t="s">
        <v>44</v>
      </c>
      <c r="E75" s="19" t="s">
        <v>674</v>
      </c>
    </row>
    <row r="76" spans="1:5" ht="15">
      <c r="A76" s="17" t="s">
        <v>46</v>
      </c>
      <c r="E76" s="24" t="s">
        <v>670</v>
      </c>
    </row>
    <row r="77" spans="1:5" ht="15">
      <c r="A77" s="17" t="s">
        <v>46</v>
      </c>
      <c r="E77" s="24" t="s">
        <v>671</v>
      </c>
    </row>
    <row r="78" spans="1:16" ht="15">
      <c r="A78" s="17" t="s">
        <v>39</v>
      </c>
      <c r="B78" s="17">
        <v>18</v>
      </c>
      <c r="C78" s="18" t="s">
        <v>675</v>
      </c>
      <c r="E78" s="19" t="s">
        <v>676</v>
      </c>
      <c r="F78" s="20" t="s">
        <v>102</v>
      </c>
      <c r="G78" s="21">
        <v>1</v>
      </c>
      <c r="H78" s="22">
        <v>0</v>
      </c>
      <c r="I78" s="22">
        <f>ROUND(G78*H78,P4)</f>
        <v>0</v>
      </c>
      <c r="O78" s="23">
        <f>I78*0.21</f>
        <v>0</v>
      </c>
      <c r="P78">
        <v>3</v>
      </c>
    </row>
    <row r="79" spans="1:5" ht="15">
      <c r="A79" s="17" t="s">
        <v>44</v>
      </c>
      <c r="E79" s="19" t="s">
        <v>677</v>
      </c>
    </row>
    <row r="80" spans="1:5" ht="15">
      <c r="A80" s="17" t="s">
        <v>46</v>
      </c>
      <c r="E80" s="24" t="s">
        <v>104</v>
      </c>
    </row>
    <row r="81" spans="1:5" ht="15">
      <c r="A81" s="17" t="s">
        <v>46</v>
      </c>
      <c r="E81" s="24" t="s">
        <v>105</v>
      </c>
    </row>
    <row r="82" spans="1:16" ht="15">
      <c r="A82" s="17" t="s">
        <v>39</v>
      </c>
      <c r="B82" s="17">
        <v>19</v>
      </c>
      <c r="C82" s="18" t="s">
        <v>678</v>
      </c>
      <c r="E82" s="19" t="s">
        <v>679</v>
      </c>
      <c r="F82" s="20" t="s">
        <v>102</v>
      </c>
      <c r="G82" s="21">
        <v>4</v>
      </c>
      <c r="H82" s="22">
        <v>0</v>
      </c>
      <c r="I82" s="22">
        <f>ROUND(G82*H82,P4)</f>
        <v>0</v>
      </c>
      <c r="O82" s="23">
        <f>I82*0.21</f>
        <v>0</v>
      </c>
      <c r="P82">
        <v>3</v>
      </c>
    </row>
    <row r="83" spans="1:5" ht="15">
      <c r="A83" s="17" t="s">
        <v>44</v>
      </c>
      <c r="E83" s="19" t="s">
        <v>680</v>
      </c>
    </row>
    <row r="84" spans="1:5" ht="15">
      <c r="A84" s="17" t="s">
        <v>46</v>
      </c>
      <c r="E84" s="24" t="s">
        <v>681</v>
      </c>
    </row>
    <row r="85" spans="1:5" ht="15">
      <c r="A85" s="17" t="s">
        <v>46</v>
      </c>
      <c r="E85" s="24" t="s">
        <v>242</v>
      </c>
    </row>
    <row r="86" spans="1:16" ht="15">
      <c r="A86" s="17" t="s">
        <v>39</v>
      </c>
      <c r="B86" s="17">
        <v>20</v>
      </c>
      <c r="C86" s="18" t="s">
        <v>682</v>
      </c>
      <c r="E86" s="19" t="s">
        <v>683</v>
      </c>
      <c r="F86" s="20" t="s">
        <v>162</v>
      </c>
      <c r="G86" s="21">
        <v>1</v>
      </c>
      <c r="H86" s="22">
        <v>0</v>
      </c>
      <c r="I86" s="22">
        <f>ROUND(G86*H86,P4)</f>
        <v>0</v>
      </c>
      <c r="O86" s="23">
        <f>I86*0.21</f>
        <v>0</v>
      </c>
      <c r="P86">
        <v>3</v>
      </c>
    </row>
    <row r="87" spans="1:5" ht="86.4">
      <c r="A87" s="17" t="s">
        <v>44</v>
      </c>
      <c r="E87" s="19" t="s">
        <v>684</v>
      </c>
    </row>
    <row r="88" spans="1:5" ht="15">
      <c r="A88" s="17" t="s">
        <v>46</v>
      </c>
      <c r="E88" s="24" t="s">
        <v>104</v>
      </c>
    </row>
    <row r="89" spans="1:5" ht="15">
      <c r="A89" s="17" t="s">
        <v>46</v>
      </c>
      <c r="E89" s="24" t="s">
        <v>105</v>
      </c>
    </row>
  </sheetData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7"/>
  <sheetViews>
    <sheetView workbookViewId="0" topLeftCell="B1"/>
  </sheetViews>
  <sheetFormatPr defaultColWidth="9.140625" defaultRowHeight="15"/>
  <cols>
    <col min="1" max="1" width="9.140625" style="0" hidden="1" customWidth="1"/>
    <col min="2" max="2" width="16.140625" style="0" customWidth="1"/>
    <col min="3" max="3" width="9.7109375" style="0" customWidth="1"/>
    <col min="4" max="4" width="13.00390625" style="0" customWidth="1"/>
    <col min="5" max="5" width="64.8515625" style="0" customWidth="1"/>
    <col min="6" max="6" width="13.00390625" style="0" customWidth="1"/>
    <col min="7" max="9" width="16.140625" style="0" customWidth="1"/>
    <col min="15" max="16" width="9.140625" style="0" hidden="1" customWidth="1"/>
  </cols>
  <sheetData>
    <row r="1" spans="1:16" ht="15">
      <c r="A1" s="10" t="s">
        <v>0</v>
      </c>
      <c r="B1" s="3"/>
      <c r="C1" s="3"/>
      <c r="D1" s="3"/>
      <c r="E1" s="2" t="s">
        <v>1</v>
      </c>
      <c r="F1" s="3"/>
      <c r="G1" s="3"/>
      <c r="H1" s="3"/>
      <c r="I1" s="3"/>
      <c r="P1">
        <v>3</v>
      </c>
    </row>
    <row r="2" spans="2:9" ht="21">
      <c r="B2" s="3"/>
      <c r="C2" s="3"/>
      <c r="D2" s="3"/>
      <c r="E2" s="4" t="s">
        <v>19</v>
      </c>
      <c r="F2" s="3"/>
      <c r="G2" s="3"/>
      <c r="H2" s="3"/>
      <c r="I2" s="3"/>
    </row>
    <row r="3" spans="1:16" ht="15">
      <c r="A3" t="s">
        <v>20</v>
      </c>
      <c r="B3" s="11" t="s">
        <v>21</v>
      </c>
      <c r="C3" s="28" t="s">
        <v>22</v>
      </c>
      <c r="D3" s="29"/>
      <c r="E3" s="11" t="s">
        <v>23</v>
      </c>
      <c r="F3" s="3"/>
      <c r="G3" s="3"/>
      <c r="H3" s="12" t="s">
        <v>15</v>
      </c>
      <c r="I3" s="13">
        <f>SUMIFS(I9:I17,A9:A17,"SD")</f>
        <v>0</v>
      </c>
      <c r="O3">
        <v>0</v>
      </c>
      <c r="P3">
        <v>2</v>
      </c>
    </row>
    <row r="4" spans="1:16" ht="15">
      <c r="A4" t="s">
        <v>24</v>
      </c>
      <c r="B4" s="11" t="s">
        <v>628</v>
      </c>
      <c r="C4" s="28" t="s">
        <v>15</v>
      </c>
      <c r="D4" s="29"/>
      <c r="E4" s="11" t="s">
        <v>16</v>
      </c>
      <c r="F4" s="3"/>
      <c r="G4" s="3"/>
      <c r="H4" s="3"/>
      <c r="I4" s="3"/>
      <c r="O4">
        <v>0.15</v>
      </c>
      <c r="P4">
        <v>2</v>
      </c>
    </row>
    <row r="5" spans="1:15" ht="15">
      <c r="A5" t="s">
        <v>629</v>
      </c>
      <c r="B5" s="11" t="s">
        <v>25</v>
      </c>
      <c r="C5" s="28" t="s">
        <v>15</v>
      </c>
      <c r="D5" s="29"/>
      <c r="E5" s="11" t="s">
        <v>16</v>
      </c>
      <c r="F5" s="3"/>
      <c r="G5" s="3"/>
      <c r="H5" s="3"/>
      <c r="I5" s="3"/>
      <c r="O5">
        <v>0.21</v>
      </c>
    </row>
    <row r="6" spans="1:9" ht="15">
      <c r="A6" s="30" t="s">
        <v>26</v>
      </c>
      <c r="B6" s="30" t="s">
        <v>27</v>
      </c>
      <c r="C6" s="30" t="s">
        <v>28</v>
      </c>
      <c r="D6" s="30" t="s">
        <v>29</v>
      </c>
      <c r="E6" s="30" t="s">
        <v>30</v>
      </c>
      <c r="F6" s="30" t="s">
        <v>31</v>
      </c>
      <c r="G6" s="30" t="s">
        <v>32</v>
      </c>
      <c r="H6" s="30" t="s">
        <v>33</v>
      </c>
      <c r="I6" s="30"/>
    </row>
    <row r="7" spans="1:9" ht="15">
      <c r="A7" s="30"/>
      <c r="B7" s="30"/>
      <c r="C7" s="30"/>
      <c r="D7" s="30"/>
      <c r="E7" s="30"/>
      <c r="F7" s="30"/>
      <c r="G7" s="30"/>
      <c r="H7" s="7" t="s">
        <v>34</v>
      </c>
      <c r="I7" s="7" t="s">
        <v>35</v>
      </c>
    </row>
    <row r="8" spans="1:9" ht="15">
      <c r="A8" s="7">
        <v>0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</row>
    <row r="9" spans="1:9" ht="15">
      <c r="A9" s="14" t="s">
        <v>36</v>
      </c>
      <c r="B9" s="14"/>
      <c r="C9" s="15" t="s">
        <v>37</v>
      </c>
      <c r="D9" s="14"/>
      <c r="E9" s="14" t="s">
        <v>38</v>
      </c>
      <c r="F9" s="14"/>
      <c r="G9" s="14"/>
      <c r="H9" s="14"/>
      <c r="I9" s="16">
        <f>SUMIFS(I10:I17,A10:A17,"P")</f>
        <v>0</v>
      </c>
    </row>
    <row r="10" spans="1:16" ht="15">
      <c r="A10" s="17" t="s">
        <v>39</v>
      </c>
      <c r="B10" s="17">
        <v>1</v>
      </c>
      <c r="C10" s="18" t="s">
        <v>642</v>
      </c>
      <c r="E10" s="19" t="s">
        <v>685</v>
      </c>
      <c r="F10" s="20" t="s">
        <v>162</v>
      </c>
      <c r="G10" s="21">
        <v>1</v>
      </c>
      <c r="H10" s="22">
        <v>0</v>
      </c>
      <c r="I10" s="22">
        <f>ROUND(G10*H10,P4)</f>
        <v>0</v>
      </c>
      <c r="O10" s="23">
        <f>I10*0.21</f>
        <v>0</v>
      </c>
      <c r="P10">
        <v>3</v>
      </c>
    </row>
    <row r="11" spans="1:5" ht="28.8">
      <c r="A11" s="17" t="s">
        <v>44</v>
      </c>
      <c r="E11" s="19" t="s">
        <v>686</v>
      </c>
    </row>
    <row r="12" spans="1:5" ht="15">
      <c r="A12" s="17" t="s">
        <v>46</v>
      </c>
      <c r="E12" s="24" t="s">
        <v>104</v>
      </c>
    </row>
    <row r="13" spans="1:5" ht="15">
      <c r="A13" s="17" t="s">
        <v>46</v>
      </c>
      <c r="E13" s="24" t="s">
        <v>105</v>
      </c>
    </row>
    <row r="14" spans="1:16" ht="15">
      <c r="A14" s="17" t="s">
        <v>39</v>
      </c>
      <c r="B14" s="17">
        <v>2</v>
      </c>
      <c r="C14" s="18" t="s">
        <v>687</v>
      </c>
      <c r="E14" s="19" t="s">
        <v>688</v>
      </c>
      <c r="F14" s="20" t="s">
        <v>162</v>
      </c>
      <c r="G14" s="21">
        <v>1</v>
      </c>
      <c r="H14" s="22">
        <v>0</v>
      </c>
      <c r="I14" s="22">
        <f>ROUND(G14*H14,P4)</f>
        <v>0</v>
      </c>
      <c r="O14" s="23">
        <f>I14*0.21</f>
        <v>0</v>
      </c>
      <c r="P14">
        <v>3</v>
      </c>
    </row>
    <row r="15" spans="1:5" ht="230.4">
      <c r="A15" s="17" t="s">
        <v>44</v>
      </c>
      <c r="E15" s="19" t="s">
        <v>689</v>
      </c>
    </row>
    <row r="16" spans="1:5" ht="15">
      <c r="A16" s="17" t="s">
        <v>46</v>
      </c>
      <c r="E16" s="24" t="s">
        <v>104</v>
      </c>
    </row>
    <row r="17" spans="1:5" ht="15">
      <c r="A17" s="17" t="s">
        <v>46</v>
      </c>
      <c r="E17" s="24" t="s">
        <v>105</v>
      </c>
    </row>
  </sheetData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7" right="0.7" top="0.787401575" bottom="0.7874015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06"/>
  <sheetViews>
    <sheetView workbookViewId="0" topLeftCell="B1"/>
  </sheetViews>
  <sheetFormatPr defaultColWidth="9.140625" defaultRowHeight="15"/>
  <cols>
    <col min="1" max="1" width="9.140625" style="0" hidden="1" customWidth="1"/>
    <col min="2" max="2" width="16.140625" style="0" customWidth="1"/>
    <col min="3" max="3" width="9.7109375" style="0" customWidth="1"/>
    <col min="4" max="4" width="13.00390625" style="0" customWidth="1"/>
    <col min="5" max="5" width="64.8515625" style="0" customWidth="1"/>
    <col min="6" max="6" width="13.00390625" style="0" customWidth="1"/>
    <col min="7" max="9" width="16.140625" style="0" customWidth="1"/>
    <col min="15" max="16" width="9.140625" style="0" hidden="1" customWidth="1"/>
  </cols>
  <sheetData>
    <row r="1" spans="1:16" ht="15">
      <c r="A1" s="10" t="s">
        <v>0</v>
      </c>
      <c r="B1" s="3"/>
      <c r="C1" s="3"/>
      <c r="D1" s="3"/>
      <c r="E1" s="2" t="s">
        <v>1</v>
      </c>
      <c r="F1" s="3"/>
      <c r="G1" s="3"/>
      <c r="H1" s="3"/>
      <c r="I1" s="3"/>
      <c r="P1">
        <v>3</v>
      </c>
    </row>
    <row r="2" spans="2:9" ht="21">
      <c r="B2" s="3"/>
      <c r="C2" s="3"/>
      <c r="D2" s="3"/>
      <c r="E2" s="4" t="s">
        <v>19</v>
      </c>
      <c r="F2" s="3"/>
      <c r="G2" s="3"/>
      <c r="H2" s="3"/>
      <c r="I2" s="3"/>
    </row>
    <row r="3" spans="1:16" ht="15">
      <c r="A3" t="s">
        <v>20</v>
      </c>
      <c r="B3" s="11" t="s">
        <v>21</v>
      </c>
      <c r="C3" s="28" t="s">
        <v>22</v>
      </c>
      <c r="D3" s="29"/>
      <c r="E3" s="11" t="s">
        <v>23</v>
      </c>
      <c r="F3" s="3"/>
      <c r="G3" s="3"/>
      <c r="H3" s="12" t="s">
        <v>17</v>
      </c>
      <c r="I3" s="13">
        <f>SUMIFS(I9:I106,A9:A106,"SD")</f>
        <v>0</v>
      </c>
      <c r="O3">
        <v>0</v>
      </c>
      <c r="P3">
        <v>2</v>
      </c>
    </row>
    <row r="4" spans="1:16" ht="15">
      <c r="A4" t="s">
        <v>24</v>
      </c>
      <c r="B4" s="11" t="s">
        <v>628</v>
      </c>
      <c r="C4" s="28" t="s">
        <v>17</v>
      </c>
      <c r="D4" s="29"/>
      <c r="E4" s="11" t="s">
        <v>690</v>
      </c>
      <c r="F4" s="3"/>
      <c r="G4" s="3"/>
      <c r="H4" s="3"/>
      <c r="I4" s="3"/>
      <c r="O4">
        <v>0.15</v>
      </c>
      <c r="P4">
        <v>2</v>
      </c>
    </row>
    <row r="5" spans="1:15" ht="15">
      <c r="A5" t="s">
        <v>629</v>
      </c>
      <c r="B5" s="11" t="s">
        <v>25</v>
      </c>
      <c r="C5" s="28" t="s">
        <v>17</v>
      </c>
      <c r="D5" s="29"/>
      <c r="E5" s="11" t="s">
        <v>18</v>
      </c>
      <c r="F5" s="3"/>
      <c r="G5" s="3"/>
      <c r="H5" s="3"/>
      <c r="I5" s="3"/>
      <c r="O5">
        <v>0.21</v>
      </c>
    </row>
    <row r="6" spans="1:9" ht="15">
      <c r="A6" s="30" t="s">
        <v>26</v>
      </c>
      <c r="B6" s="30" t="s">
        <v>27</v>
      </c>
      <c r="C6" s="30" t="s">
        <v>28</v>
      </c>
      <c r="D6" s="30" t="s">
        <v>29</v>
      </c>
      <c r="E6" s="30" t="s">
        <v>30</v>
      </c>
      <c r="F6" s="30" t="s">
        <v>31</v>
      </c>
      <c r="G6" s="30" t="s">
        <v>32</v>
      </c>
      <c r="H6" s="30" t="s">
        <v>33</v>
      </c>
      <c r="I6" s="30"/>
    </row>
    <row r="7" spans="1:9" ht="15">
      <c r="A7" s="30"/>
      <c r="B7" s="30"/>
      <c r="C7" s="30"/>
      <c r="D7" s="30"/>
      <c r="E7" s="30"/>
      <c r="F7" s="30"/>
      <c r="G7" s="30"/>
      <c r="H7" s="7" t="s">
        <v>34</v>
      </c>
      <c r="I7" s="7" t="s">
        <v>35</v>
      </c>
    </row>
    <row r="8" spans="1:9" ht="15">
      <c r="A8" s="7">
        <v>0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</row>
    <row r="9" spans="1:9" ht="15">
      <c r="A9" s="14" t="s">
        <v>36</v>
      </c>
      <c r="B9" s="14"/>
      <c r="C9" s="15" t="s">
        <v>37</v>
      </c>
      <c r="D9" s="14"/>
      <c r="E9" s="14" t="s">
        <v>38</v>
      </c>
      <c r="F9" s="14"/>
      <c r="G9" s="14"/>
      <c r="H9" s="14"/>
      <c r="I9" s="16">
        <f>SUMIFS(I10:I13,A10:A13,"P")</f>
        <v>0</v>
      </c>
    </row>
    <row r="10" spans="1:16" ht="28.8">
      <c r="A10" s="17" t="s">
        <v>39</v>
      </c>
      <c r="B10" s="17">
        <v>1</v>
      </c>
      <c r="C10" s="18" t="s">
        <v>49</v>
      </c>
      <c r="E10" s="19" t="s">
        <v>50</v>
      </c>
      <c r="F10" s="20" t="s">
        <v>51</v>
      </c>
      <c r="G10" s="21">
        <v>74</v>
      </c>
      <c r="H10" s="22">
        <v>0</v>
      </c>
      <c r="I10" s="22">
        <f>ROUND(G10*H10,P4)</f>
        <v>0</v>
      </c>
      <c r="O10" s="23">
        <f>I10*0.21</f>
        <v>0</v>
      </c>
      <c r="P10">
        <v>3</v>
      </c>
    </row>
    <row r="11" spans="1:5" ht="28.8">
      <c r="A11" s="17" t="s">
        <v>44</v>
      </c>
      <c r="E11" s="19" t="s">
        <v>52</v>
      </c>
    </row>
    <row r="12" spans="1:5" ht="15">
      <c r="A12" s="17" t="s">
        <v>46</v>
      </c>
      <c r="E12" s="24" t="s">
        <v>691</v>
      </c>
    </row>
    <row r="13" spans="1:5" ht="15">
      <c r="A13" s="17" t="s">
        <v>46</v>
      </c>
      <c r="E13" s="24" t="s">
        <v>692</v>
      </c>
    </row>
    <row r="14" spans="1:9" ht="15">
      <c r="A14" s="14" t="s">
        <v>36</v>
      </c>
      <c r="B14" s="14"/>
      <c r="C14" s="15" t="s">
        <v>91</v>
      </c>
      <c r="D14" s="14"/>
      <c r="E14" s="14" t="s">
        <v>92</v>
      </c>
      <c r="F14" s="14"/>
      <c r="G14" s="14"/>
      <c r="H14" s="14"/>
      <c r="I14" s="16">
        <f>SUMIFS(I15:I45,A15:A45,"P")</f>
        <v>0</v>
      </c>
    </row>
    <row r="15" spans="1:16" ht="15">
      <c r="A15" s="17" t="s">
        <v>39</v>
      </c>
      <c r="B15" s="17">
        <v>2</v>
      </c>
      <c r="C15" s="18" t="s">
        <v>693</v>
      </c>
      <c r="E15" s="19" t="s">
        <v>694</v>
      </c>
      <c r="F15" s="20" t="s">
        <v>43</v>
      </c>
      <c r="G15" s="21">
        <v>76</v>
      </c>
      <c r="H15" s="22">
        <v>0</v>
      </c>
      <c r="I15" s="22">
        <f>ROUND(G15*H15,P4)</f>
        <v>0</v>
      </c>
      <c r="O15" s="23">
        <f>I15*0.21</f>
        <v>0</v>
      </c>
      <c r="P15">
        <v>3</v>
      </c>
    </row>
    <row r="16" spans="1:5" ht="15">
      <c r="A16" s="17" t="s">
        <v>44</v>
      </c>
      <c r="E16" s="19" t="s">
        <v>695</v>
      </c>
    </row>
    <row r="17" spans="1:5" ht="15">
      <c r="A17" s="17" t="s">
        <v>46</v>
      </c>
      <c r="E17" s="24" t="s">
        <v>696</v>
      </c>
    </row>
    <row r="18" spans="1:5" ht="15">
      <c r="A18" s="17" t="s">
        <v>46</v>
      </c>
      <c r="E18" s="24" t="s">
        <v>697</v>
      </c>
    </row>
    <row r="19" spans="1:16" ht="15">
      <c r="A19" s="17" t="s">
        <v>39</v>
      </c>
      <c r="B19" s="17">
        <v>3</v>
      </c>
      <c r="C19" s="18" t="s">
        <v>698</v>
      </c>
      <c r="E19" s="19" t="s">
        <v>699</v>
      </c>
      <c r="F19" s="20" t="s">
        <v>43</v>
      </c>
      <c r="G19" s="21">
        <v>76</v>
      </c>
      <c r="H19" s="22">
        <v>0</v>
      </c>
      <c r="I19" s="22">
        <f>ROUND(G19*H19,P4)</f>
        <v>0</v>
      </c>
      <c r="O19" s="23">
        <f>I19*0.21</f>
        <v>0</v>
      </c>
      <c r="P19">
        <v>3</v>
      </c>
    </row>
    <row r="20" spans="1:5" ht="28.8">
      <c r="A20" s="17" t="s">
        <v>44</v>
      </c>
      <c r="E20" s="19" t="s">
        <v>700</v>
      </c>
    </row>
    <row r="21" spans="1:5" ht="15">
      <c r="A21" s="17" t="s">
        <v>46</v>
      </c>
      <c r="E21" s="24" t="s">
        <v>701</v>
      </c>
    </row>
    <row r="22" spans="1:5" ht="15">
      <c r="A22" s="17" t="s">
        <v>46</v>
      </c>
      <c r="E22" s="24" t="s">
        <v>702</v>
      </c>
    </row>
    <row r="23" spans="1:5" ht="15">
      <c r="A23" s="17" t="s">
        <v>46</v>
      </c>
      <c r="E23" s="24" t="s">
        <v>697</v>
      </c>
    </row>
    <row r="24" spans="1:16" ht="15">
      <c r="A24" s="17" t="s">
        <v>39</v>
      </c>
      <c r="B24" s="17">
        <v>4</v>
      </c>
      <c r="C24" s="18" t="s">
        <v>703</v>
      </c>
      <c r="E24" s="19" t="s">
        <v>704</v>
      </c>
      <c r="F24" s="20" t="s">
        <v>43</v>
      </c>
      <c r="G24" s="21">
        <v>37</v>
      </c>
      <c r="H24" s="22">
        <v>0</v>
      </c>
      <c r="I24" s="22">
        <f>ROUND(G24*H24,P4)</f>
        <v>0</v>
      </c>
      <c r="O24" s="23">
        <f>I24*0.21</f>
        <v>0</v>
      </c>
      <c r="P24">
        <v>3</v>
      </c>
    </row>
    <row r="25" spans="1:5" ht="15">
      <c r="A25" s="17" t="s">
        <v>44</v>
      </c>
      <c r="E25" s="19" t="s">
        <v>705</v>
      </c>
    </row>
    <row r="26" spans="1:5" ht="15">
      <c r="A26" s="17" t="s">
        <v>46</v>
      </c>
      <c r="E26" s="24" t="s">
        <v>706</v>
      </c>
    </row>
    <row r="27" spans="1:5" ht="15">
      <c r="A27" s="17" t="s">
        <v>46</v>
      </c>
      <c r="E27" s="24" t="s">
        <v>707</v>
      </c>
    </row>
    <row r="28" spans="1:5" ht="15">
      <c r="A28" s="17" t="s">
        <v>46</v>
      </c>
      <c r="E28" s="24" t="s">
        <v>708</v>
      </c>
    </row>
    <row r="29" spans="1:5" ht="15">
      <c r="A29" s="17" t="s">
        <v>46</v>
      </c>
      <c r="E29" s="24" t="s">
        <v>709</v>
      </c>
    </row>
    <row r="30" spans="1:5" ht="15">
      <c r="A30" s="17" t="s">
        <v>46</v>
      </c>
      <c r="E30" s="24" t="s">
        <v>710</v>
      </c>
    </row>
    <row r="31" spans="1:16" ht="15">
      <c r="A31" s="17" t="s">
        <v>39</v>
      </c>
      <c r="B31" s="17">
        <v>5</v>
      </c>
      <c r="C31" s="18" t="s">
        <v>199</v>
      </c>
      <c r="E31" s="19" t="s">
        <v>711</v>
      </c>
      <c r="F31" s="20" t="s">
        <v>43</v>
      </c>
      <c r="G31" s="21">
        <v>113</v>
      </c>
      <c r="H31" s="22">
        <v>0</v>
      </c>
      <c r="I31" s="22">
        <f>ROUND(G31*H31,P4)</f>
        <v>0</v>
      </c>
      <c r="O31" s="23">
        <f>I31*0.21</f>
        <v>0</v>
      </c>
      <c r="P31">
        <v>3</v>
      </c>
    </row>
    <row r="32" spans="1:5" ht="15">
      <c r="A32" s="17" t="s">
        <v>44</v>
      </c>
      <c r="E32" s="19" t="s">
        <v>712</v>
      </c>
    </row>
    <row r="33" spans="1:5" ht="15">
      <c r="A33" s="17" t="s">
        <v>46</v>
      </c>
      <c r="E33" s="24" t="s">
        <v>713</v>
      </c>
    </row>
    <row r="34" spans="1:5" ht="15">
      <c r="A34" s="17" t="s">
        <v>46</v>
      </c>
      <c r="E34" s="24" t="s">
        <v>714</v>
      </c>
    </row>
    <row r="35" spans="1:5" ht="15">
      <c r="A35" s="17" t="s">
        <v>46</v>
      </c>
      <c r="E35" s="24" t="s">
        <v>715</v>
      </c>
    </row>
    <row r="36" spans="1:16" ht="15">
      <c r="A36" s="17" t="s">
        <v>39</v>
      </c>
      <c r="B36" s="17">
        <v>6</v>
      </c>
      <c r="C36" s="18" t="s">
        <v>206</v>
      </c>
      <c r="E36" s="19" t="s">
        <v>207</v>
      </c>
      <c r="F36" s="20" t="s">
        <v>43</v>
      </c>
      <c r="G36" s="21">
        <v>76</v>
      </c>
      <c r="H36" s="22">
        <v>0</v>
      </c>
      <c r="I36" s="22">
        <f>ROUND(G36*H36,P4)</f>
        <v>0</v>
      </c>
      <c r="O36" s="23">
        <f>I36*0.21</f>
        <v>0</v>
      </c>
      <c r="P36">
        <v>3</v>
      </c>
    </row>
    <row r="37" spans="1:5" ht="15">
      <c r="A37" s="17" t="s">
        <v>44</v>
      </c>
      <c r="E37" s="19" t="s">
        <v>716</v>
      </c>
    </row>
    <row r="38" spans="1:5" ht="15">
      <c r="A38" s="17" t="s">
        <v>46</v>
      </c>
      <c r="E38" s="24" t="s">
        <v>717</v>
      </c>
    </row>
    <row r="39" spans="1:5" ht="15">
      <c r="A39" s="17" t="s">
        <v>46</v>
      </c>
      <c r="E39" s="24" t="s">
        <v>718</v>
      </c>
    </row>
    <row r="40" spans="1:5" ht="15">
      <c r="A40" s="17" t="s">
        <v>46</v>
      </c>
      <c r="E40" s="24" t="s">
        <v>697</v>
      </c>
    </row>
    <row r="41" spans="1:16" ht="15">
      <c r="A41" s="17" t="s">
        <v>39</v>
      </c>
      <c r="B41" s="17">
        <v>7</v>
      </c>
      <c r="C41" s="18" t="s">
        <v>719</v>
      </c>
      <c r="E41" s="19" t="s">
        <v>720</v>
      </c>
      <c r="F41" s="20" t="s">
        <v>43</v>
      </c>
      <c r="G41" s="21">
        <v>37</v>
      </c>
      <c r="H41" s="22">
        <v>0</v>
      </c>
      <c r="I41" s="22">
        <f>ROUND(G41*H41,P4)</f>
        <v>0</v>
      </c>
      <c r="O41" s="23">
        <f>I41*0.21</f>
        <v>0</v>
      </c>
      <c r="P41">
        <v>3</v>
      </c>
    </row>
    <row r="42" spans="1:5" ht="15">
      <c r="A42" s="17" t="s">
        <v>44</v>
      </c>
      <c r="E42" s="19" t="s">
        <v>721</v>
      </c>
    </row>
    <row r="43" spans="1:5" ht="15">
      <c r="A43" s="17" t="s">
        <v>46</v>
      </c>
      <c r="E43" s="24" t="s">
        <v>722</v>
      </c>
    </row>
    <row r="44" spans="1:5" ht="15">
      <c r="A44" s="17" t="s">
        <v>46</v>
      </c>
      <c r="E44" s="24" t="s">
        <v>723</v>
      </c>
    </row>
    <row r="45" spans="1:5" ht="15">
      <c r="A45" s="17" t="s">
        <v>46</v>
      </c>
      <c r="E45" s="24" t="s">
        <v>710</v>
      </c>
    </row>
    <row r="46" spans="1:9" ht="15">
      <c r="A46" s="14" t="s">
        <v>36</v>
      </c>
      <c r="B46" s="14"/>
      <c r="C46" s="15" t="s">
        <v>248</v>
      </c>
      <c r="D46" s="14"/>
      <c r="E46" s="14" t="s">
        <v>249</v>
      </c>
      <c r="F46" s="14"/>
      <c r="G46" s="14"/>
      <c r="H46" s="14"/>
      <c r="I46" s="16">
        <f>SUMIFS(I47:I50,A47:A50,"P")</f>
        <v>0</v>
      </c>
    </row>
    <row r="47" spans="1:16" ht="15">
      <c r="A47" s="17" t="s">
        <v>39</v>
      </c>
      <c r="B47" s="17">
        <v>8</v>
      </c>
      <c r="C47" s="18" t="s">
        <v>724</v>
      </c>
      <c r="E47" s="19" t="s">
        <v>725</v>
      </c>
      <c r="F47" s="20" t="s">
        <v>43</v>
      </c>
      <c r="G47" s="21">
        <v>2</v>
      </c>
      <c r="H47" s="22">
        <v>0</v>
      </c>
      <c r="I47" s="22">
        <f>ROUND(G47*H47,P4)</f>
        <v>0</v>
      </c>
      <c r="O47" s="23">
        <f>I47*0.21</f>
        <v>0</v>
      </c>
      <c r="P47">
        <v>3</v>
      </c>
    </row>
    <row r="48" spans="1:5" ht="15">
      <c r="A48" s="17" t="s">
        <v>44</v>
      </c>
      <c r="E48" s="19" t="s">
        <v>726</v>
      </c>
    </row>
    <row r="49" spans="1:5" ht="15">
      <c r="A49" s="17" t="s">
        <v>46</v>
      </c>
      <c r="E49" s="24" t="s">
        <v>727</v>
      </c>
    </row>
    <row r="50" spans="1:5" ht="15">
      <c r="A50" s="17" t="s">
        <v>46</v>
      </c>
      <c r="E50" s="24" t="s">
        <v>247</v>
      </c>
    </row>
    <row r="51" spans="1:9" ht="15">
      <c r="A51" s="14" t="s">
        <v>36</v>
      </c>
      <c r="B51" s="14"/>
      <c r="C51" s="15" t="s">
        <v>486</v>
      </c>
      <c r="D51" s="14"/>
      <c r="E51" s="14" t="s">
        <v>487</v>
      </c>
      <c r="F51" s="14"/>
      <c r="G51" s="14"/>
      <c r="H51" s="14"/>
      <c r="I51" s="16">
        <f>SUMIFS(I52:I96,A52:A96,"P")</f>
        <v>0</v>
      </c>
    </row>
    <row r="52" spans="1:16" ht="28.8">
      <c r="A52" s="17" t="s">
        <v>39</v>
      </c>
      <c r="B52" s="17">
        <v>9</v>
      </c>
      <c r="C52" s="18" t="s">
        <v>728</v>
      </c>
      <c r="E52" s="19" t="s">
        <v>729</v>
      </c>
      <c r="F52" s="20" t="s">
        <v>140</v>
      </c>
      <c r="G52" s="21">
        <v>102</v>
      </c>
      <c r="H52" s="22">
        <v>0</v>
      </c>
      <c r="I52" s="22">
        <f>ROUND(G52*H52,P4)</f>
        <v>0</v>
      </c>
      <c r="O52" s="23">
        <f>I52*0.21</f>
        <v>0</v>
      </c>
      <c r="P52">
        <v>3</v>
      </c>
    </row>
    <row r="53" spans="1:5" ht="28.8">
      <c r="A53" s="17" t="s">
        <v>44</v>
      </c>
      <c r="E53" s="19" t="s">
        <v>730</v>
      </c>
    </row>
    <row r="54" spans="1:5" ht="15">
      <c r="A54" s="17" t="s">
        <v>46</v>
      </c>
      <c r="E54" s="24" t="s">
        <v>731</v>
      </c>
    </row>
    <row r="55" spans="1:5" ht="15">
      <c r="A55" s="17" t="s">
        <v>46</v>
      </c>
      <c r="E55" s="24" t="s">
        <v>732</v>
      </c>
    </row>
    <row r="56" spans="1:5" ht="15">
      <c r="A56" s="17" t="s">
        <v>46</v>
      </c>
      <c r="E56" s="24" t="s">
        <v>733</v>
      </c>
    </row>
    <row r="57" spans="1:16" ht="15">
      <c r="A57" s="17" t="s">
        <v>39</v>
      </c>
      <c r="B57" s="17">
        <v>10</v>
      </c>
      <c r="C57" s="18" t="s">
        <v>734</v>
      </c>
      <c r="E57" s="19" t="s">
        <v>735</v>
      </c>
      <c r="F57" s="20" t="s">
        <v>140</v>
      </c>
      <c r="G57" s="21">
        <v>25</v>
      </c>
      <c r="H57" s="22">
        <v>0</v>
      </c>
      <c r="I57" s="22">
        <f>ROUND(G57*H57,P4)</f>
        <v>0</v>
      </c>
      <c r="O57" s="23">
        <f>I57*0.21</f>
        <v>0</v>
      </c>
      <c r="P57">
        <v>3</v>
      </c>
    </row>
    <row r="58" spans="1:5" ht="15">
      <c r="A58" s="17" t="s">
        <v>44</v>
      </c>
      <c r="E58" s="19" t="s">
        <v>736</v>
      </c>
    </row>
    <row r="59" spans="1:5" ht="15">
      <c r="A59" s="17" t="s">
        <v>46</v>
      </c>
      <c r="E59" s="24" t="s">
        <v>737</v>
      </c>
    </row>
    <row r="60" spans="1:5" ht="15">
      <c r="A60" s="17" t="s">
        <v>46</v>
      </c>
      <c r="E60" s="24" t="s">
        <v>738</v>
      </c>
    </row>
    <row r="61" spans="1:16" ht="28.8">
      <c r="A61" s="17" t="s">
        <v>39</v>
      </c>
      <c r="B61" s="17">
        <v>11</v>
      </c>
      <c r="C61" s="18" t="s">
        <v>739</v>
      </c>
      <c r="E61" s="19" t="s">
        <v>740</v>
      </c>
      <c r="F61" s="20" t="s">
        <v>140</v>
      </c>
      <c r="G61" s="21">
        <v>108</v>
      </c>
      <c r="H61" s="22">
        <v>0</v>
      </c>
      <c r="I61" s="22">
        <f>ROUND(G61*H61,P4)</f>
        <v>0</v>
      </c>
      <c r="O61" s="23">
        <f>I61*0.21</f>
        <v>0</v>
      </c>
      <c r="P61">
        <v>3</v>
      </c>
    </row>
    <row r="62" spans="1:5" ht="86.4">
      <c r="A62" s="17" t="s">
        <v>44</v>
      </c>
      <c r="E62" s="19" t="s">
        <v>741</v>
      </c>
    </row>
    <row r="63" spans="1:5" ht="15">
      <c r="A63" s="17" t="s">
        <v>46</v>
      </c>
      <c r="E63" s="24" t="s">
        <v>742</v>
      </c>
    </row>
    <row r="64" spans="1:5" ht="15">
      <c r="A64" s="17" t="s">
        <v>46</v>
      </c>
      <c r="E64" s="24" t="s">
        <v>743</v>
      </c>
    </row>
    <row r="65" spans="1:16" ht="15">
      <c r="A65" s="17" t="s">
        <v>39</v>
      </c>
      <c r="B65" s="17">
        <v>12</v>
      </c>
      <c r="C65" s="18" t="s">
        <v>744</v>
      </c>
      <c r="E65" s="19" t="s">
        <v>745</v>
      </c>
      <c r="F65" s="20" t="s">
        <v>102</v>
      </c>
      <c r="G65" s="21">
        <v>1</v>
      </c>
      <c r="H65" s="22">
        <v>0</v>
      </c>
      <c r="I65" s="22">
        <f>ROUND(G65*H65,P4)</f>
        <v>0</v>
      </c>
      <c r="O65" s="23">
        <f>I65*0.21</f>
        <v>0</v>
      </c>
      <c r="P65">
        <v>3</v>
      </c>
    </row>
    <row r="66" spans="1:5" ht="15">
      <c r="A66" s="17" t="s">
        <v>44</v>
      </c>
      <c r="E66" s="19" t="s">
        <v>746</v>
      </c>
    </row>
    <row r="67" spans="1:5" ht="15">
      <c r="A67" s="17" t="s">
        <v>46</v>
      </c>
      <c r="E67" s="24" t="s">
        <v>104</v>
      </c>
    </row>
    <row r="68" spans="1:5" ht="15">
      <c r="A68" s="17" t="s">
        <v>46</v>
      </c>
      <c r="E68" s="24" t="s">
        <v>105</v>
      </c>
    </row>
    <row r="69" spans="1:16" ht="15">
      <c r="A69" s="17" t="s">
        <v>39</v>
      </c>
      <c r="B69" s="17">
        <v>13</v>
      </c>
      <c r="C69" s="18" t="s">
        <v>747</v>
      </c>
      <c r="E69" s="19" t="s">
        <v>748</v>
      </c>
      <c r="F69" s="20" t="s">
        <v>102</v>
      </c>
      <c r="G69" s="21">
        <v>3</v>
      </c>
      <c r="H69" s="22">
        <v>0</v>
      </c>
      <c r="I69" s="22">
        <f>ROUND(G69*H69,P4)</f>
        <v>0</v>
      </c>
      <c r="O69" s="23">
        <f>I69*0.21</f>
        <v>0</v>
      </c>
      <c r="P69">
        <v>3</v>
      </c>
    </row>
    <row r="70" spans="1:5" ht="15">
      <c r="A70" s="17" t="s">
        <v>44</v>
      </c>
      <c r="E70" s="19" t="s">
        <v>749</v>
      </c>
    </row>
    <row r="71" spans="1:5" ht="15">
      <c r="A71" s="17" t="s">
        <v>46</v>
      </c>
      <c r="E71" s="24" t="s">
        <v>750</v>
      </c>
    </row>
    <row r="72" spans="1:5" ht="15">
      <c r="A72" s="17" t="s">
        <v>46</v>
      </c>
      <c r="E72" s="24" t="s">
        <v>751</v>
      </c>
    </row>
    <row r="73" spans="1:16" ht="15">
      <c r="A73" s="17" t="s">
        <v>39</v>
      </c>
      <c r="B73" s="17">
        <v>14</v>
      </c>
      <c r="C73" s="18" t="s">
        <v>752</v>
      </c>
      <c r="E73" s="19" t="s">
        <v>753</v>
      </c>
      <c r="F73" s="20" t="s">
        <v>140</v>
      </c>
      <c r="G73" s="21">
        <v>133</v>
      </c>
      <c r="H73" s="22">
        <v>0</v>
      </c>
      <c r="I73" s="22">
        <f>ROUND(G73*H73,P4)</f>
        <v>0</v>
      </c>
      <c r="O73" s="23">
        <f>I73*0.21</f>
        <v>0</v>
      </c>
      <c r="P73">
        <v>3</v>
      </c>
    </row>
    <row r="74" spans="1:5" ht="15">
      <c r="A74" s="17" t="s">
        <v>44</v>
      </c>
      <c r="E74" s="19" t="s">
        <v>754</v>
      </c>
    </row>
    <row r="75" spans="1:5" ht="15">
      <c r="A75" s="17" t="s">
        <v>46</v>
      </c>
      <c r="E75" s="24" t="s">
        <v>755</v>
      </c>
    </row>
    <row r="76" spans="1:5" ht="15">
      <c r="A76" s="17" t="s">
        <v>46</v>
      </c>
      <c r="E76" s="24" t="s">
        <v>756</v>
      </c>
    </row>
    <row r="77" spans="1:16" ht="15">
      <c r="A77" s="17" t="s">
        <v>39</v>
      </c>
      <c r="B77" s="17">
        <v>15</v>
      </c>
      <c r="C77" s="18" t="s">
        <v>757</v>
      </c>
      <c r="E77" s="19" t="s">
        <v>758</v>
      </c>
      <c r="F77" s="20" t="s">
        <v>140</v>
      </c>
      <c r="G77" s="21">
        <v>102</v>
      </c>
      <c r="H77" s="22">
        <v>0</v>
      </c>
      <c r="I77" s="22">
        <f>ROUND(G77*H77,P4)</f>
        <v>0</v>
      </c>
      <c r="O77" s="23">
        <f>I77*0.21</f>
        <v>0</v>
      </c>
      <c r="P77">
        <v>3</v>
      </c>
    </row>
    <row r="78" spans="1:5" ht="15">
      <c r="A78" s="17" t="s">
        <v>44</v>
      </c>
      <c r="E78" s="19" t="s">
        <v>759</v>
      </c>
    </row>
    <row r="79" spans="1:5" ht="15">
      <c r="A79" s="17" t="s">
        <v>46</v>
      </c>
      <c r="E79" s="24" t="s">
        <v>760</v>
      </c>
    </row>
    <row r="80" spans="1:5" ht="15">
      <c r="A80" s="17" t="s">
        <v>46</v>
      </c>
      <c r="E80" s="24" t="s">
        <v>733</v>
      </c>
    </row>
    <row r="81" spans="1:16" ht="15">
      <c r="A81" s="17" t="s">
        <v>39</v>
      </c>
      <c r="B81" s="17">
        <v>16</v>
      </c>
      <c r="C81" s="18" t="s">
        <v>761</v>
      </c>
      <c r="E81" s="19" t="s">
        <v>762</v>
      </c>
      <c r="F81" s="20" t="s">
        <v>140</v>
      </c>
      <c r="G81" s="21">
        <v>133</v>
      </c>
      <c r="H81" s="22">
        <v>0</v>
      </c>
      <c r="I81" s="22">
        <f>ROUND(G81*H81,P4)</f>
        <v>0</v>
      </c>
      <c r="O81" s="23">
        <f>I81*0.21</f>
        <v>0</v>
      </c>
      <c r="P81">
        <v>3</v>
      </c>
    </row>
    <row r="82" spans="1:5" ht="15">
      <c r="A82" s="17" t="s">
        <v>44</v>
      </c>
      <c r="E82" s="25" t="s">
        <v>41</v>
      </c>
    </row>
    <row r="83" spans="1:5" ht="15">
      <c r="A83" s="17" t="s">
        <v>46</v>
      </c>
      <c r="E83" s="24" t="s">
        <v>763</v>
      </c>
    </row>
    <row r="84" spans="1:5" ht="15">
      <c r="A84" s="17" t="s">
        <v>46</v>
      </c>
      <c r="E84" s="24" t="s">
        <v>756</v>
      </c>
    </row>
    <row r="85" spans="1:16" ht="15">
      <c r="A85" s="17" t="s">
        <v>39</v>
      </c>
      <c r="B85" s="17">
        <v>17</v>
      </c>
      <c r="C85" s="18" t="s">
        <v>764</v>
      </c>
      <c r="E85" s="19" t="s">
        <v>765</v>
      </c>
      <c r="F85" s="20" t="s">
        <v>140</v>
      </c>
      <c r="G85" s="21">
        <v>102</v>
      </c>
      <c r="H85" s="22">
        <v>0</v>
      </c>
      <c r="I85" s="22">
        <f>ROUND(G85*H85,P4)</f>
        <v>0</v>
      </c>
      <c r="O85" s="23">
        <f>I85*0.21</f>
        <v>0</v>
      </c>
      <c r="P85">
        <v>3</v>
      </c>
    </row>
    <row r="86" spans="1:5" ht="15">
      <c r="A86" s="17" t="s">
        <v>44</v>
      </c>
      <c r="E86" s="19" t="s">
        <v>759</v>
      </c>
    </row>
    <row r="87" spans="1:5" ht="15">
      <c r="A87" s="17" t="s">
        <v>46</v>
      </c>
      <c r="E87" s="24" t="s">
        <v>760</v>
      </c>
    </row>
    <row r="88" spans="1:5" ht="15">
      <c r="A88" s="17" t="s">
        <v>46</v>
      </c>
      <c r="E88" s="24" t="s">
        <v>733</v>
      </c>
    </row>
    <row r="89" spans="1:16" ht="15">
      <c r="A89" s="17" t="s">
        <v>39</v>
      </c>
      <c r="B89" s="17">
        <v>18</v>
      </c>
      <c r="C89" s="18" t="s">
        <v>766</v>
      </c>
      <c r="E89" s="19" t="s">
        <v>767</v>
      </c>
      <c r="F89" s="20" t="s">
        <v>140</v>
      </c>
      <c r="G89" s="21">
        <v>133</v>
      </c>
      <c r="H89" s="22">
        <v>0</v>
      </c>
      <c r="I89" s="22">
        <f>ROUND(G89*H89,P4)</f>
        <v>0</v>
      </c>
      <c r="O89" s="23">
        <f>I89*0.21</f>
        <v>0</v>
      </c>
      <c r="P89">
        <v>3</v>
      </c>
    </row>
    <row r="90" spans="1:5" ht="15">
      <c r="A90" s="17" t="s">
        <v>44</v>
      </c>
      <c r="E90" s="25" t="s">
        <v>41</v>
      </c>
    </row>
    <row r="91" spans="1:5" ht="15">
      <c r="A91" s="17" t="s">
        <v>46</v>
      </c>
      <c r="E91" s="24" t="s">
        <v>763</v>
      </c>
    </row>
    <row r="92" spans="1:5" ht="15">
      <c r="A92" s="17" t="s">
        <v>46</v>
      </c>
      <c r="E92" s="24" t="s">
        <v>756</v>
      </c>
    </row>
    <row r="93" spans="1:16" ht="15">
      <c r="A93" s="17" t="s">
        <v>39</v>
      </c>
      <c r="B93" s="17">
        <v>19</v>
      </c>
      <c r="C93" s="18" t="s">
        <v>768</v>
      </c>
      <c r="E93" s="19" t="s">
        <v>769</v>
      </c>
      <c r="F93" s="20" t="s">
        <v>102</v>
      </c>
      <c r="G93" s="21">
        <v>2</v>
      </c>
      <c r="H93" s="22">
        <v>0</v>
      </c>
      <c r="I93" s="22">
        <f>ROUND(G93*H93,P4)</f>
        <v>0</v>
      </c>
      <c r="O93" s="23">
        <f>I93*0.21</f>
        <v>0</v>
      </c>
      <c r="P93">
        <v>3</v>
      </c>
    </row>
    <row r="94" spans="1:5" ht="15">
      <c r="A94" s="17" t="s">
        <v>44</v>
      </c>
      <c r="E94" s="19" t="s">
        <v>770</v>
      </c>
    </row>
    <row r="95" spans="1:5" ht="15">
      <c r="A95" s="17" t="s">
        <v>46</v>
      </c>
      <c r="E95" s="24" t="s">
        <v>506</v>
      </c>
    </row>
    <row r="96" spans="1:5" ht="15">
      <c r="A96" s="17" t="s">
        <v>46</v>
      </c>
      <c r="E96" s="24" t="s">
        <v>247</v>
      </c>
    </row>
    <row r="97" spans="1:9" ht="15">
      <c r="A97" s="14" t="s">
        <v>36</v>
      </c>
      <c r="B97" s="14"/>
      <c r="C97" s="15" t="s">
        <v>497</v>
      </c>
      <c r="D97" s="14"/>
      <c r="E97" s="14" t="s">
        <v>498</v>
      </c>
      <c r="F97" s="14"/>
      <c r="G97" s="14"/>
      <c r="H97" s="14"/>
      <c r="I97" s="16">
        <f>SUMIFS(I98:I106,A98:A106,"P")</f>
        <v>0</v>
      </c>
    </row>
    <row r="98" spans="1:16" ht="15">
      <c r="A98" s="17" t="s">
        <v>39</v>
      </c>
      <c r="B98" s="17">
        <v>20</v>
      </c>
      <c r="C98" s="18" t="s">
        <v>771</v>
      </c>
      <c r="E98" s="19" t="s">
        <v>772</v>
      </c>
      <c r="F98" s="20" t="s">
        <v>773</v>
      </c>
      <c r="G98" s="21">
        <v>40</v>
      </c>
      <c r="H98" s="22">
        <v>0</v>
      </c>
      <c r="I98" s="22">
        <f>ROUND(G98*H98,P4)</f>
        <v>0</v>
      </c>
      <c r="O98" s="23">
        <f>I98*0.21</f>
        <v>0</v>
      </c>
      <c r="P98">
        <v>3</v>
      </c>
    </row>
    <row r="99" spans="1:5" ht="86.4">
      <c r="A99" s="17" t="s">
        <v>44</v>
      </c>
      <c r="E99" s="19" t="s">
        <v>774</v>
      </c>
    </row>
    <row r="100" spans="1:5" ht="15">
      <c r="A100" s="17" t="s">
        <v>46</v>
      </c>
      <c r="E100" s="24" t="s">
        <v>775</v>
      </c>
    </row>
    <row r="101" spans="1:5" ht="15">
      <c r="A101" s="17" t="s">
        <v>46</v>
      </c>
      <c r="E101" s="24" t="s">
        <v>776</v>
      </c>
    </row>
    <row r="102" spans="1:16" ht="15">
      <c r="A102" s="17" t="s">
        <v>39</v>
      </c>
      <c r="B102" s="17">
        <v>21</v>
      </c>
      <c r="C102" s="18" t="s">
        <v>777</v>
      </c>
      <c r="E102" s="19" t="s">
        <v>778</v>
      </c>
      <c r="F102" s="20" t="s">
        <v>140</v>
      </c>
      <c r="G102" s="21">
        <v>181</v>
      </c>
      <c r="H102" s="22">
        <v>0</v>
      </c>
      <c r="I102" s="22">
        <f>ROUND(G102*H102,P4)</f>
        <v>0</v>
      </c>
      <c r="O102" s="23">
        <f>I102*0.21</f>
        <v>0</v>
      </c>
      <c r="P102">
        <v>3</v>
      </c>
    </row>
    <row r="103" spans="1:5" ht="28.8">
      <c r="A103" s="17" t="s">
        <v>44</v>
      </c>
      <c r="E103" s="19" t="s">
        <v>779</v>
      </c>
    </row>
    <row r="104" spans="1:5" ht="15">
      <c r="A104" s="17" t="s">
        <v>46</v>
      </c>
      <c r="E104" s="24" t="s">
        <v>780</v>
      </c>
    </row>
    <row r="105" spans="1:5" ht="15">
      <c r="A105" s="17" t="s">
        <v>46</v>
      </c>
      <c r="E105" s="24" t="s">
        <v>781</v>
      </c>
    </row>
    <row r="106" spans="1:5" ht="15">
      <c r="A106" s="17" t="s">
        <v>46</v>
      </c>
      <c r="E106" s="24" t="s">
        <v>782</v>
      </c>
    </row>
  </sheetData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KPJ\KPJ</dc:creator>
  <cp:keywords/>
  <dc:description/>
  <cp:lastModifiedBy>Drozenová Dagmar</cp:lastModifiedBy>
  <dcterms:created xsi:type="dcterms:W3CDTF">2023-07-21T13:47:55Z</dcterms:created>
  <dcterms:modified xsi:type="dcterms:W3CDTF">2024-01-30T05:53:12Z</dcterms:modified>
  <cp:category/>
  <cp:version/>
  <cp:contentType/>
  <cp:contentStatus/>
</cp:coreProperties>
</file>