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17" r:id="rId1"/>
    <sheet name="SO 201SO 201" sheetId="2" r:id="rId2"/>
    <sheet name="SO 202SO 202" sheetId="3" r:id="rId3"/>
    <sheet name="SO 203SO 203" sheetId="4" r:id="rId4"/>
    <sheet name="SO 204 SO 204" sheetId="5" r:id="rId5"/>
    <sheet name="SO 205SO 205" sheetId="6" r:id="rId6"/>
    <sheet name="SO 206SO 206" sheetId="7" r:id="rId7"/>
    <sheet name="SO 207SO 207" sheetId="8" r:id="rId8"/>
    <sheet name="SO 208SO 208" sheetId="9" r:id="rId9"/>
    <sheet name="SO 209SO 209" sheetId="10" r:id="rId10"/>
    <sheet name="SO 210SO 210" sheetId="11" r:id="rId11"/>
    <sheet name="SO 211SO 211" sheetId="12" r:id="rId12"/>
    <sheet name="SO 212SO 212" sheetId="13" r:id="rId13"/>
    <sheet name="SO 213SO 213" sheetId="14" r:id="rId14"/>
    <sheet name="SO 214SO 214 " sheetId="15" r:id="rId15"/>
    <sheet name="SO 215SO 215" sheetId="16" r:id="rId16"/>
  </sheets>
  <definedNames/>
  <calcPr fullCalcOnLoad="1"/>
</workbook>
</file>

<file path=xl/sharedStrings.xml><?xml version="1.0" encoding="utf-8"?>
<sst xmlns="http://schemas.openxmlformats.org/spreadsheetml/2006/main" count="3219" uniqueCount="600">
  <si>
    <t>EstiCon</t>
  </si>
  <si>
    <t xml:space="preserve">Firma: </t>
  </si>
  <si>
    <t>Rekapitulace ceny</t>
  </si>
  <si>
    <t>Stavba: 22 075 06 - MPM zajištění bezpečnosti - technická pomoc a zjednodušená PD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</si>
  <si>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</si>
  <si>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</si>
  <si>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</si>
  <si>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</si>
  <si>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</si>
  <si>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</si>
  <si>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</si>
  <si>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201</t>
  </si>
  <si>
    <t>Most ev. č. 116-019a</t>
  </si>
  <si>
    <t>SO 202</t>
  </si>
  <si>
    <t>Most ev. č. 0085 - 1</t>
  </si>
  <si>
    <t>SO 203</t>
  </si>
  <si>
    <t>Most ev. č. 117 - 002</t>
  </si>
  <si>
    <t>SO 204</t>
  </si>
  <si>
    <t>Most ev. č. 1174 - 3</t>
  </si>
  <si>
    <t>SO 205</t>
  </si>
  <si>
    <t>Most ev. č. 118 - 025</t>
  </si>
  <si>
    <t>SO 206</t>
  </si>
  <si>
    <t>Most ev. č. 125 - 035</t>
  </si>
  <si>
    <t>SO 207</t>
  </si>
  <si>
    <t>Most ev. č. 23645 - 1</t>
  </si>
  <si>
    <t>SO 208</t>
  </si>
  <si>
    <t>Most ev.č. 24513 - 1</t>
  </si>
  <si>
    <t>SO 209</t>
  </si>
  <si>
    <t>Most ev. č. 3248 - 1</t>
  </si>
  <si>
    <t>SO 210</t>
  </si>
  <si>
    <t>Most ev. č. 329 - 002</t>
  </si>
  <si>
    <t>SO 211</t>
  </si>
  <si>
    <t>Most ev. č. 329 - 004a</t>
  </si>
  <si>
    <t>SO 212</t>
  </si>
  <si>
    <t>Most ev. č. 3297 - 2</t>
  </si>
  <si>
    <t>SO 213</t>
  </si>
  <si>
    <t>Most ev. č. 330 - 006</t>
  </si>
  <si>
    <t xml:space="preserve">SO 214 </t>
  </si>
  <si>
    <t>Mosty ev. č. 608-005..1 A 608-005..2</t>
  </si>
  <si>
    <t>SO 215</t>
  </si>
  <si>
    <t>Most ev. č. 611 - 018</t>
  </si>
  <si>
    <t>Soupis prací objektu</t>
  </si>
  <si>
    <t>S</t>
  </si>
  <si>
    <t>Stavba:</t>
  </si>
  <si>
    <t>22 075 06</t>
  </si>
  <si>
    <t>MPM zajištění bezpečnosti - technická pomoc a zjednodušená PD</t>
  </si>
  <si>
    <t>O</t>
  </si>
  <si>
    <t>Objekt: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</si>
  <si>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</si>
  <si>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</si>
  <si>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</si>
  <si>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</si>
  <si>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</si>
  <si>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</si>
  <si>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</si>
  <si>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</si>
  <si>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</si>
  <si>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</si>
  <si>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</si>
  <si>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</si>
  <si>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</si>
  <si>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</si>
  <si>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</si>
  <si>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</si>
  <si>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02720</t>
  </si>
  <si>
    <t>a</t>
  </si>
  <si>
    <t>POMOC PRÁCE ZŘÍZ NEBO ZAJIŠŤ REGULACI A OCHRANU DOPRAVY</t>
  </si>
  <si>
    <t>KPL</t>
  </si>
  <si>
    <t>PP</t>
  </si>
  <si>
    <t xml:space="preserve">DIO - převáděná komunikace
10 dní, přesun, 10 dní
Bude zřízeno standardní pracovní místo dle TP 66, schéma C/4.
Položka zahrnuje dopravně inženýrská opatření v průběhu prací.
zahrnuje osazení, přesuny a odvoz provizorního dopravního značení, dočasné dopravní značení, dopravní zařízení světelné - dle PD
Součástí položky je i údržba a péče o dopravně inženýrská opatření </t>
  </si>
  <si>
    <t>VV</t>
  </si>
  <si>
    <t xml:space="preserve"> 1 = 1,000 [A]</t>
  </si>
  <si>
    <t>Celkové množství = 1,000</t>
  </si>
  <si>
    <t>b</t>
  </si>
  <si>
    <t xml:space="preserve">DIO - přemosťovaná komunikace
5 dní, přesun, 5 dní
Bude zřízeno standardní pracovní místo dle TP 66, schéma D16 resp. D17.
Položka zahrnuje dopravně inženýrská opatření v průběhu prací.
zahrnuje osazení, přesuny a odvoz provizorního dopravního značení, dočasné dopravní značení, dopravní zařízení světelné - dle PD
Součástí položky je i údržba a péče o dopravně inženýrská opatření </t>
  </si>
  <si>
    <t>02953</t>
  </si>
  <si>
    <t/>
  </si>
  <si>
    <t>OSTATNÍ POŽADAVKY - HLAVNÍ MOSTNÍ PROHLÍDKA</t>
  </si>
  <si>
    <t>KUS</t>
  </si>
  <si>
    <t xml:space="preserve">mimořádná mostní prohlídka vč. zpřístupnění
Po realizaci údržbových prací </t>
  </si>
  <si>
    <t>3</t>
  </si>
  <si>
    <t>Svislé konstrukce</t>
  </si>
  <si>
    <t>317325</t>
  </si>
  <si>
    <t>ŘÍMSY ZE ŽELEZOBETONU DO C30/37</t>
  </si>
  <si>
    <t>M3</t>
  </si>
  <si>
    <t>Římsy – dobetonávka nájezdové hrany</t>
  </si>
  <si>
    <t>Dobetonávka nájedové hrany římsy z betonu C30/37 XF4 2*0.15*0.15*61 = 2,745 [A]</t>
  </si>
  <si>
    <t>Celkové množství = 2,745</t>
  </si>
  <si>
    <t>6</t>
  </si>
  <si>
    <t>Úpravy povrchů, podlahy, výplně otvorů</t>
  </si>
  <si>
    <t>626112</t>
  </si>
  <si>
    <t>REPROFILACE PODHLEDŮ, SVISLÝCH PLOCH SANAČNÍ MALTOU JEDNOVRST TL 20MM</t>
  </si>
  <si>
    <t>M2</t>
  </si>
  <si>
    <t>sanace svislých povrchů říms 
zpřístupnění - viz pol. 94891R
DIO na převáděné kom - viz pol. 02720 a
DIO na přemosťované kom - viz pol. 02720 b</t>
  </si>
  <si>
    <t>Svislé plochy &lt;20 mm 0.10*2*61*0.6 = 7,320 [A]</t>
  </si>
  <si>
    <t>Celkové množství = 7,320</t>
  </si>
  <si>
    <t>Sanace spodního líce NK
podhled
zpřístupnění - viz pol. 94891R
DIO na převáděné kom - viz pol. 02720 a
DIO na přemosťované kom - viz pol. 02720 b</t>
  </si>
  <si>
    <t>podhled NK&lt; 20mm 0.10*61*13,30 = 81,130 [A]</t>
  </si>
  <si>
    <t>Celkové množství = 81,130</t>
  </si>
  <si>
    <t>626122</t>
  </si>
  <si>
    <t>REPROFILACE PODHLEDŮ, SVISLÝCH PLOCH SANAČNÍ MALTOU DVOUVRST TL 50MM</t>
  </si>
  <si>
    <t>Svislé plochy &lt;50 mm 0,20*2*61*0.6 = 14,640 [A]</t>
  </si>
  <si>
    <t>Celkové množství = 14,640</t>
  </si>
  <si>
    <t>626131</t>
  </si>
  <si>
    <t>REPROFIL PODHL, SVIS PLOCH SANAČ MALTOU TŘÍVRST TL DO 70MM</t>
  </si>
  <si>
    <t>Svislé plochy &lt;70 mm 0,20*2*61*0.6 = 14,640 [A]</t>
  </si>
  <si>
    <t>626212</t>
  </si>
  <si>
    <t>REPROFILACE VODOROVNÝCH PLOCH SHORA SANAČNÍ MALTOU JEDNOVRST TL 20MM</t>
  </si>
  <si>
    <t>sanace vodororných povrchů říms 
zpřístupnění - viz pol. 94891R
DIO na převáděné kom - viz pol. 02720 a
DIO na přemosťované kom - viz pol. 02720 b</t>
  </si>
  <si>
    <t>Vodorovné plochy &lt;20 mm 0,05*2*61*1.9 = 11,590 [A]</t>
  </si>
  <si>
    <t>Celkové množství = 11,590</t>
  </si>
  <si>
    <t>626222</t>
  </si>
  <si>
    <t>REPROFIL VODOR PLOCH SHORA SANAČ MALTOU DVOUVRST TL DO 50MM</t>
  </si>
  <si>
    <t xml:space="preserve">sanace vodororných povrchů říms 
zpřístupnění - viz pol. 94891Rzpřístupnění - viz pol. 94891R
DIO na převáděné kom - viz pol. 02720 a
</t>
  </si>
  <si>
    <t>Vodorovné plochy &lt;50 mm 0,05*2*61*1.9 = 11,590 [A]</t>
  </si>
  <si>
    <t>62652</t>
  </si>
  <si>
    <t>OCHRANA VÝZTUŽE PŘI NEDOSTATEČNÉM KRYTÍ</t>
  </si>
  <si>
    <t xml:space="preserve">pasivační nátěr odhlané výztuže
zpřístupnění - viz pol. 94891R
DIO na převáděné kom - viz pol. 02720 a
DIO na přemosťované kom - viz pol. 02720 b
</t>
  </si>
  <si>
    <t>odhad 10% plochy dle pol. 938543 a 0,10*59,78 = 5,978 [A]</t>
  </si>
  <si>
    <t>odhad 5% plochy dle pol. 938543 b 0,050*81,13 = 4,057 [B]</t>
  </si>
  <si>
    <t>Celkové množství = 10,035</t>
  </si>
  <si>
    <t>7</t>
  </si>
  <si>
    <t>Přidružená stavební výroba</t>
  </si>
  <si>
    <t>78383</t>
  </si>
  <si>
    <t>NÁTĚRY BETON KONSTR TYP S4 (OS-C)</t>
  </si>
  <si>
    <t>římsa - ochranný nátěr S4 dle VL4 401.01a.</t>
  </si>
  <si>
    <t>Nátěr S4 2*(0.15+0.15)*61 = 36,600 [A]</t>
  </si>
  <si>
    <t>Celkové množství = 36,600</t>
  </si>
  <si>
    <t>9</t>
  </si>
  <si>
    <t>Ostatní konstrukce a práce</t>
  </si>
  <si>
    <t>9112B1</t>
  </si>
  <si>
    <t>ZÁBRADLÍ MOSTNÍ SE SVISLOU VÝPLNÍ - DODÁVKA A MONTÁŽ</t>
  </si>
  <si>
    <t>M</t>
  </si>
  <si>
    <t xml:space="preserve">nového ocelového zábradlí se svislou výplní výšky 1.1 m dle platných předpisů
vč. kotvení
vč. podlití platsbetonem pod patní desky </t>
  </si>
  <si>
    <t>nové zábradlí 2*61,0 = 122,000 [A]</t>
  </si>
  <si>
    <t>Celkové množství = 122,000</t>
  </si>
  <si>
    <t>9112B3</t>
  </si>
  <si>
    <t>ZÁBRADLÍ MOSTNÍ SE SVISLOU VÝPLNÍ - DEMONTÁŽ S PŘESUNEM</t>
  </si>
  <si>
    <t>Demontáž stávajícho zábradlí
vč. likvidace vzniklých odpadů a skládkovné, 
ocelové k-c - do kovošritu, výzisk v majetku investora</t>
  </si>
  <si>
    <t>Demontáž stávajícho zábradlí 2*61,0 = 122,000 [A]</t>
  </si>
  <si>
    <t>9115C1R</t>
  </si>
  <si>
    <t>SVODIDLO OCEL MOSTNÍ JEDNOSTR - obnova PKO, spojovací materiál</t>
  </si>
  <si>
    <t>obnova PKO a výměna spojovacího materiálu
Sanace PKO in-situ. Očištění povrchu a nanesení nové PKO dle TKP 19C. Výměna zkorodovaného spojovacího materiálu.
vč. likvidace vzniklých odpadů z otryskání a skladkovného
vykázáno na délku svodidla</t>
  </si>
  <si>
    <t>Svodidla – obnova PKO, spojovací prostředky 0,30*2*61 = 36,600 [A]</t>
  </si>
  <si>
    <t>91355</t>
  </si>
  <si>
    <t>EVIDENČNÍ ČÍSLO MOSTU</t>
  </si>
  <si>
    <t>Osazení tabulek s evidenčím číslem mostu dle ČSN 73 6220.
vč. sloupků a kotvení</t>
  </si>
  <si>
    <t xml:space="preserve"> 2 = 2,000 [A]</t>
  </si>
  <si>
    <t>Celkové množství = 2,000</t>
  </si>
  <si>
    <t>9144330R</t>
  </si>
  <si>
    <t>REKLAMNÍ NOSIČE - demontáž</t>
  </si>
  <si>
    <t>Odstranění reklamních nosičů
vč. likvidace vzniklých odpadů a skládkovné</t>
  </si>
  <si>
    <t xml:space="preserve"> 8 = 8,000 [A]</t>
  </si>
  <si>
    <t>Celkové množství = 8,000</t>
  </si>
  <si>
    <t>938543</t>
  </si>
  <si>
    <t>OČIŠTĚNÍ BETON KONSTR OTRYSKÁNÍM TLAK VODOU DO 1000 BARŮ</t>
  </si>
  <si>
    <t>otryskání betonu říms vč. předčištění
vč. odstranění volných částí betonu krycí vrstvy
vč. tryskacího pokusu pro stanovení optimálního tlaku
vč. likvidace vzniklých odpadů a skládkovné
zpřístupnění - viz pol. 94891R
DIO na převáděné kom - viz pol. 02720 a
DIO na přemosťované kom - viz pol. 02720 b</t>
  </si>
  <si>
    <t>otryskání vč. odstranění volných částí betonu - římsy 2*61,0*1,9*(0,05+0,05)+2*61,0*0,60*(0,10+0,20+0,20) = 59,780 [A]</t>
  </si>
  <si>
    <t>Mezisoučet = 59,780 [B]</t>
  </si>
  <si>
    <t>otryskání betonu spodního povrchu nk vč. předčištění
vč. odstranění volných částí betonu krycí vrstvy
vč. tryskacího pokusu pro stanovení optimálního tlaku
vč. likvidace vzniklých odpadů a skládkovné
zpřístupnění - viz pol. 94891R
DIO na převáděné kom - viz pol. 02720 a
DIO na přemosťované kom - viz pol. 02720 b</t>
  </si>
  <si>
    <t>otryskání vč. odstranění volných částí betonu - spodní líc NK 0,10*61*13,30 = 81,130 [A]</t>
  </si>
  <si>
    <t>UP</t>
  </si>
  <si>
    <t>Vyčistění ÚP 
vč. likvidace vzniklých odpadů a skládkovné</t>
  </si>
  <si>
    <t>Vyčištění ÚP 2*13.3*1.5 = 39,900 [A]</t>
  </si>
  <si>
    <t>Celkové množství = 39,900</t>
  </si>
  <si>
    <t>94891R</t>
  </si>
  <si>
    <t>ZPŘÍSTUPNĚNÍ KONSTRUKCÍ</t>
  </si>
  <si>
    <t>Zpřístupnění konstrukcí (římsy, NK, SS) pro sanaci/odstranění – lešení, z terénu (vč. úpravy terénu, plošina, nebo jiné dle uvážení zhotovitele.
kompletní provedení</t>
  </si>
  <si>
    <t xml:space="preserve">DIO - převáděná komunikace
10 dní, přesun, 10 dní
Bude zřízeno standardní pracovní místo dle TP 66, schéma C/4.
Položka zahrnuje dopravně inženýrská opatření v průběhu prací.
zahrnuje osazení, přesuny a odvoz provizorního dopravního značení, dočasné dopravní značení, dopravní zařízení světelné - dle PD
Součástí položky je i údržba a péče o dopravně inženýrská opatření </t>
  </si>
  <si>
    <t xml:space="preserve">DIO - přemosťovaná komunikace
5 dní, přesun, 5 dní
Bude zřízeno standardní pracovní místo dle TP 66, schéma D16 resp. D17.
Položka zahrnuje dopravně inženýrská opatření v průběhu prací.
zahrnuje osazení, přesuny a odvoz provizorního dopravního značení, dočasné dopravní značení, dopravní zařízení světelné - dle PD
Součástí položky je i údržba a péče o dopravně inženýrská opatření </t>
  </si>
  <si>
    <t xml:space="preserve">mimořádná mostní prohlídka vč. zpřístupnění
Po realizaci údržbových prací </t>
  </si>
  <si>
    <t>sanace prefabrikátů říms 
zpřístupnění - viz pol. 94891R
DIO na převáděné kom - viz pol. 02720 a
DIO na přemosťované kom - viz pol. 02720 b</t>
  </si>
  <si>
    <t>Svislé plochy &lt;20 mm 0,05*2*90*1.2 = 10,800 [A]</t>
  </si>
  <si>
    <t>Celkové množství = 10,800</t>
  </si>
  <si>
    <t xml:space="preserve">pasivační nátěr odhlané výztuže
zpřístupnění - viz pol. 94891R
DIO na převáděné kom - viz pol. 02720 a
DIO na přemosťované kom - viz pol. 02720 b
</t>
  </si>
  <si>
    <t>odhad 10% plochy dle pol. 938543 a 0,10*10,80 = 1,080 [A]</t>
  </si>
  <si>
    <t>Celkové množství = 1,080</t>
  </si>
  <si>
    <t>9112B12R</t>
  </si>
  <si>
    <t>ZÁBRADLÍ MOSTNÍ - repase</t>
  </si>
  <si>
    <t>Výměna poškozených částí (sloupky/výplň/kotvení)
likvidace vzniklých odpadů a skládkoné
vykázáno na délku zábradlí</t>
  </si>
  <si>
    <t>zábradlí – repase 0,10*2*90 = 18,000 [A]</t>
  </si>
  <si>
    <t>Celkové množství = 18,000</t>
  </si>
  <si>
    <t>9112B1R</t>
  </si>
  <si>
    <t>ZÁBRADLÍ MOSTNÍ - obnova PKO, spojovací materiál</t>
  </si>
  <si>
    <t>obnova PKO a výměna spojovacího materiálu
Sanace PKO in-situ. Očištění povrchu a nanesení nové PKO dle TKP 19C. Výměna zkorodovaného spojovacího materiálu.
vykázáno na délku zábradlí
vč. likvidace vzniklých odpadů z otryskání a skladkovného</t>
  </si>
  <si>
    <t>zábradlí – obnova PKO, spojovací prostředky 0,10*2*90 = 18,000 [A]</t>
  </si>
  <si>
    <t>obnova PKO a výměna spojovacího materiálu
Sanace PKO in-situ. Očištění povrchu a nanesení nové PKO dle TKP 19C. Výměna zkorodovaného spojovacího materiálu.
vč. likvidace vzniklých odpadů z otryskání a skladkovného
vykázáno na délku svodidla</t>
  </si>
  <si>
    <t>Svodidla – obnova PKO, spojovací prostředky 0,05*2*90 = 9,000 [A]</t>
  </si>
  <si>
    <t>Celkové množství = 9,000</t>
  </si>
  <si>
    <t>9144331R</t>
  </si>
  <si>
    <t>REKLAMNÍ NOSIČE - dodávka a montáž pojistných řetízků</t>
  </si>
  <si>
    <t>Osazení pojistných řetízků reklamních nosičů.</t>
  </si>
  <si>
    <t>otryskání betonu prefabrikátů říms vč. předčištění
vč. odstranění volných částí betonu krycí vrstvy
vč. tryskacího pokusu pro stanovení optimálního tlaku
vč. likvidace vzniklých odpadů a skládkovné
zpřístupnění - viz pol. 94891R
DIO na převáděné kom - viz pol. 02720 a
DIO na přemosťované kom - viz pol. 02720 b</t>
  </si>
  <si>
    <t>Odstranění volných částí prefabrikátů říms 0,05*2*90*1.2 = 10,800 [A]</t>
  </si>
  <si>
    <t>Mezisoučet = 10,800 [B]</t>
  </si>
  <si>
    <t>Zpřístupnění konstrukcí (římsy, NK, SS) pro sanaci/odstranění – lešení, z terénu (vč. úpravy terénu, plošina, nebo jiné dle uvážení zhotovitele.
kompletní provedení</t>
  </si>
  <si>
    <t>0272120R</t>
  </si>
  <si>
    <t>POM PRÁCE ZAJIŠŤ REGUL DOPRAVY - VÝLUKY NA ELEKTRIF TRATI</t>
  </si>
  <si>
    <t>hod</t>
  </si>
  <si>
    <t>HLAVNÍ TRAŤ
Výluka na trati - kolejová a napěťová
Součástí položky je i vyjednání výluky. Výluka může být rozdělena do několika etap dle dohody zhotovitele a provozovatele trati.
Včetně vyjednání a zajištění výluk, platby za dohled správce apod.
(Pro práce na římsách, na spodním líci NK)</t>
  </si>
  <si>
    <t>1. kolej 3*8 = 24,000 [A]</t>
  </si>
  <si>
    <t>2. kolej 3*8 = 24,000 [B]</t>
  </si>
  <si>
    <t>Celkové množství = 48,000</t>
  </si>
  <si>
    <t>4</t>
  </si>
  <si>
    <t>Vodorovné konstrukce</t>
  </si>
  <si>
    <t>428500R</t>
  </si>
  <si>
    <t>MOSTNÍ LOŽISKA - repase</t>
  </si>
  <si>
    <t>vyčištění úložných bloků a odstranění zcela uvolněných částí podkladních bloků. Očistit ložiska včetně táhel od koroze. Ověřit funkci táhel zejména v oblastech stávajících nánosů. V případě uvolnění čepů zajistit jejich osazení. Ošetřit ložiska a táhla vhodnou provozní směsí (např. směs grafitu s petrolejem). Poškozené podkladní bloky doplnit vhodnou vysokopevnostní zálivkou do původního tvaru.
vykázáno na počet ložisek</t>
  </si>
  <si>
    <t>ložiska 6*4 = 24,000 [A]</t>
  </si>
  <si>
    <t>Celkové množství = 24,000</t>
  </si>
  <si>
    <t xml:space="preserve">sanace svislých povrchů říms 
zpřístupnění - viz pol. 94891R
DIO na převáděné kom - viz pol. 02720 a
Výluka na trati viz pol 0272120R
</t>
  </si>
  <si>
    <t>Svislé plochy &lt;20 mm 0.10*2*66*0,50 = 6,600 [A]</t>
  </si>
  <si>
    <t>Celkové množství = 6,600</t>
  </si>
  <si>
    <t xml:space="preserve">Sanace spodního líce NK
podhled
zpřístupnění - viz pol. 94891R
DIO na převáděné kom - viz pol. 02720 a
Výluka na trati viz pol 0272120R
</t>
  </si>
  <si>
    <t>podhled NK&lt; 20mm 0,05*66,0*14,0 = 46,200 [A]</t>
  </si>
  <si>
    <t>Celkové množství = 46,200</t>
  </si>
  <si>
    <t>Svislé plochy &lt;50 mm 0,05*2*66*0,50 = 3,300 [A]</t>
  </si>
  <si>
    <t>Celkové množství = 3,300</t>
  </si>
  <si>
    <t xml:space="preserve">Sanace spodního líce NK
podhled
zpřístupnění - viz pol. 94891R
DIO na převáděné kom - viz pol. 02720 a
Výluka na trati viz pol 0272120R
</t>
  </si>
  <si>
    <t>podhled NK&lt; 50mm 0,05*66*14 = 46,200 [A]</t>
  </si>
  <si>
    <t>sanace vodororných povrchů říms 
zpřístupnění - viz pol. 94891R
DIO na převáděné kom - viz pol. 02720 a
Výluka na trati viz pol 0272120R</t>
  </si>
  <si>
    <t>Vodorovné plochy &lt;20 mm 0,10*2*66*2,0 = 26,400 [A]</t>
  </si>
  <si>
    <t>Celkové množství = 26,400</t>
  </si>
  <si>
    <t xml:space="preserve">pasivační nátěr odhlané výztuže
zpřístupnění - viz pol. 94891R
DIO na převáděné kom - viz pol. 02720 a
Výluka na trati viz pol 0272120R
</t>
  </si>
  <si>
    <t>odhad 10% plochy dle pol. 938543 a 0,10*36,30 = 3,630 [A]</t>
  </si>
  <si>
    <t>odhad 5% plochy dle pol. 938543 b 0,05*92,40 = 4,620 [B]</t>
  </si>
  <si>
    <t>Celkové množství = 8,250</t>
  </si>
  <si>
    <t>Výměna poškozených částí (sloupky/výplň/kotvení)
likvidace vzniklých odpadů a skládkoné
vykázáno na délku zábradlí</t>
  </si>
  <si>
    <t>zábradlí – repase 0,10*2*66 = 13,200 [A]</t>
  </si>
  <si>
    <t>Celkové množství = 13,200</t>
  </si>
  <si>
    <t>obnova PKO a výměna spojovacího materiálu
Sanace PKO in-situ. Očištění povrchu a nanesení nové PKO dle TKP 19C. Výměna zkorodovaného spojovacího materiálu.
vykázáno na délku zábradlí
vč. likvidace vzniklých odpadů z otryskání a skladkovného</t>
  </si>
  <si>
    <t>zábradlí – obnova PKO, spojovací prostředky 0,40*2*66 = 52,800 [A]</t>
  </si>
  <si>
    <t>Celkové množství = 52,800</t>
  </si>
  <si>
    <t>9115C12R</t>
  </si>
  <si>
    <t>SVODIDLO OCEL MOSTNÍ JEDNOSTR - repase</t>
  </si>
  <si>
    <t>Výměna deformovaných částí ocelového svodidla – sloupky, deformační podložky, svodnice, dilatační díly. Bude použit výrobek shodný se současně osazeným svodidlem.
vč. likvidace vzniklých odpadů a skládkovné
vykázáno na délku svodidla</t>
  </si>
  <si>
    <t>Svodidla – repase 0,10*2*66,0 = 13,200 [A]</t>
  </si>
  <si>
    <t>obnova PKO a výměna spojovacího materiálu
Sanace PKO in-situ. Očištění povrchu a nanesení nové PKO dle TKP 19C. Výměna zkorodovaného spojovacího materiálu.
vč. likvidace vzniklýc odpadů a skládkovné
vykázáno na délku svodidla
vč. likvidace vzniklých odpadů z otryskání a skladkovného</t>
  </si>
  <si>
    <t>Svodidla – obnova PKO, spojovací prostředky 0,50*2*66 = 66,000 [A]</t>
  </si>
  <si>
    <t>Celkové množství = 66,000</t>
  </si>
  <si>
    <t>914131</t>
  </si>
  <si>
    <t>DOPRAVNÍ ZNAČKY ZÁKLADNÍ VELIKOSTI OCELOVÉ FÓLIE TŘ 2 - DODÁVKA A MONTÁŽ</t>
  </si>
  <si>
    <t>Osazení SDZ s vyznačením Vn, Vr a Ve (údaje dle evidence)</t>
  </si>
  <si>
    <t>Osazení SDZ s vyznačením Vn, Vr a Ve 6 = 6,000 [A]</t>
  </si>
  <si>
    <t>Celkové množství = 6,000</t>
  </si>
  <si>
    <t>914911</t>
  </si>
  <si>
    <t>SLOUPKY A STOJKY DOPRAVNÍCH ZNAČEK Z OCEL TRUBEK SE ZABETONOVÁNÍM - DODÁVKA A MONTÁŽ</t>
  </si>
  <si>
    <t>sloupky, beton. patka, zemní práce
likvidace vzniklých odpadů a skládkovné</t>
  </si>
  <si>
    <t>sloupky k cedulím SDZ 6 = 6,000 [A]</t>
  </si>
  <si>
    <t>936541</t>
  </si>
  <si>
    <t>MOSTNÍ ODVODŇOVACÍ TRUBKA (POVRCHŮ IZOLACE) Z NEREZ OCELI</t>
  </si>
  <si>
    <t>Osazení trubiček odvodnění ze spodního líce desky NK. Trubičky délky min. pod ocelovou NK
kompletní provedení dle TZ (včetně napojení )</t>
  </si>
  <si>
    <t>Trubičky odvodnění  10 = 10,000 [A]</t>
  </si>
  <si>
    <t>Celkové množství = 10,000</t>
  </si>
  <si>
    <t xml:space="preserve">otryskání betonu říms vč. předčištění
vč. odstranění volných částí betonu krycí vrstvy
vč. tryskacího pokusu pro stanovení optimálního tlaku
vč. likvidace vzniklých odpadů a skládkovné
zpřístupnění - viz pol. 94891R
DIO na převáděné kom - viz pol. 02720 a
Výluka na trati viz pol 0272120R
</t>
  </si>
  <si>
    <t>otryskání vč. odstranění volných částí betonu - římsy 2*66,0*(2,0)*(0,10)+2*66,0*0,50*(0,10+0,05) = 36,300 [C]</t>
  </si>
  <si>
    <t>Celkové množství = 36,300</t>
  </si>
  <si>
    <t xml:space="preserve">otryskání betonu spodního povrchu nk vč. předčištění
- odstranění volných částí betonu krycí vrstvy
vč. tryskacího pokusu pro stanovení optimálního tlaku
vč. likvidace vzniklých odpadů a skládkovné
zpřístupnění - viz pol. 94891R
DIO na převáděné kom - viz pol. 02720 a
Výluka na trati viz pol 0272120R
</t>
  </si>
  <si>
    <t>otryskání vč. odstranění volných částí betonu - spodní líc NK 0,10*66*14,0 = 92,400 [A]</t>
  </si>
  <si>
    <t>Celkové množství = 92,400</t>
  </si>
  <si>
    <t>Vyčistění ÚP 
vč. likvidace vzniklých odpadů a skládkovné</t>
  </si>
  <si>
    <t>Vyčištění ÚP 2*14*1,50 = 42,000 [A]</t>
  </si>
  <si>
    <t>Celkové množství = 42,000</t>
  </si>
  <si>
    <t xml:space="preserve">SO 204 </t>
  </si>
  <si>
    <t>Dobetonávka nájedové hrany římsy z betonu C30/37 XF4 2*0.15*0.15*10,0 = 0,450 [A]</t>
  </si>
  <si>
    <t>Celkové množství = 0,450</t>
  </si>
  <si>
    <t>sanace svislých povrchů říms 
zpřístupnění - viz pol. 94891R
DIO na převáděné kom - viz pol. 02720 a
DIO na přemosťované kom - viz pol. 02720 b</t>
  </si>
  <si>
    <t>Svislé plochy &lt;20 mm 0.10*2*110,0*0,65 = 14,300 [A]</t>
  </si>
  <si>
    <t>Celkové množství = 14,300</t>
  </si>
  <si>
    <t>Sanace spodního líce NK
podhled
zpřístupnění - viz pol. 94891R
DIO na převáděné kom - viz pol. 02720 a
DIO na přemosťované kom - viz pol. 02720 b</t>
  </si>
  <si>
    <t>podhled NK&lt; 20mm 0,05*110,0*15 = 82,500 [A]</t>
  </si>
  <si>
    <t>Celkové množství = 82,500</t>
  </si>
  <si>
    <t>Svislé plochy &lt;50 mm 0,10*2*110,0*0,65 = 14,300 [A]</t>
  </si>
  <si>
    <t>Svislé plochy &lt;70 mm 0,10*2*110,0*0,65 = 14,300 [A]</t>
  </si>
  <si>
    <t>sanace vodororných povrchů říms 
zpřístupnění - viz pol. 94891R
DIO na převáděné kom - viz pol. 02720 a
DIO na přemosťované kom - viz pol. 02720 b</t>
  </si>
  <si>
    <t>Vodorovné plochy &lt;20 mm 0,10*2*110,0*2,75 = 60,500 [A]</t>
  </si>
  <si>
    <t>Celkové množství = 60,500</t>
  </si>
  <si>
    <t>odhad 10% plochy dle pol. 938543 a 0,10*103,40 = 10,340 [A]</t>
  </si>
  <si>
    <t>odhad 5% plochy dle pol. 938543 b 0,050*82,50 = 4,125 [B]</t>
  </si>
  <si>
    <t>Celkové množství = 14,465</t>
  </si>
  <si>
    <t>Nátěr S4 2*(0.15+0.15)*110,0 = 66,000 [A]</t>
  </si>
  <si>
    <t>Svodidla – repase 0,20*2*110,0 = 44,000 [A]</t>
  </si>
  <si>
    <t>Celkové množství = 44,000</t>
  </si>
  <si>
    <t>obnova PKO a výměna spojovacího materiálu
Sanace PKO in-situ. Očištění povrchu a nanesení nové PKO dle TKP 19C. Výměna zkorodovaného spojovacího materiálu.
vč. likvidace vzniklých odpadů z otryskání a skladkovného
vykázáno na délku svodidla</t>
  </si>
  <si>
    <t>Svodidla – obnova PKO, spojovací prostředky 0,40*2*110,0 = 88,000 [A]</t>
  </si>
  <si>
    <t>Celkové množství = 88,000</t>
  </si>
  <si>
    <t>Odstranění reklamních nosičů
vč. likvidace vzniklých odpadů a skládkovné</t>
  </si>
  <si>
    <t xml:space="preserve">Osazení trubiček odvodnění ze spodního líce desky NK. Trubičky délky min. pod ocelovou NK
kompletní provedení dle TZ (včetně napojení )
</t>
  </si>
  <si>
    <t>Trubičky odvodnění  40 = 40,000 [A]</t>
  </si>
  <si>
    <t>Celkové množství = 40,000</t>
  </si>
  <si>
    <t>otryskání betonu říms vč. předčištění
vč. odstranění volných částí betonu krycí vrstvy
vč. tryskacího pokusu pro stanovení optimálního tlaku
vč. likvidace vzniklých odpadů a skládkovné
zpřístupnění - viz pol. 94891R
DIO na převáděné kom - viz pol. 02720 a
DIO na přemosťované kom - viz pol. 02720 b</t>
  </si>
  <si>
    <t>otryskání vč. odstranění volných částí betonu - římsy 2*110,0*2,75*(0,10)+2*110,0*0,65*(0,10+0,10+0,10) = 103,400 [A]</t>
  </si>
  <si>
    <t>Mezisoučet = 103,400 [B]</t>
  </si>
  <si>
    <t>otryskání betonu spodního povrchu nk vč. předčištění
vč. odstranění volných částí betonu krycí vrstvy
vč. tryskacího pokusu pro stanovení optimálního tlaku
vč. likvidace vzniklých odpadů a skládkovné
zpřístupnění - viz pol. 94891R
DIO na převáděné kom - viz pol. 02720 a
DIO na přemosťované kom - viz pol. 02720 b</t>
  </si>
  <si>
    <t>otryskání vč. odstranění volných částí betonu - spodní líc NK 110,0*15*(0,05) = 82,500 [A]</t>
  </si>
  <si>
    <t>Vyčištění ÚP 2*15,0*1,0 = 30,000 [A]</t>
  </si>
  <si>
    <t>Celkové množství = 30,000</t>
  </si>
  <si>
    <t>HLAVNÍ TRAŤ
Výluka na trati - kolejová a napěťová
Součástí položky je i vyjednání výluky. Výluka může být rozdělena do několika etap dle dohody zhotovitele a provozovatele trati.
(Pro práce na římsách, na spodním líci NK)</t>
  </si>
  <si>
    <t>Svislé plochy &lt;20 mm 0.05*2*45*1,0 = 4,500 [A]</t>
  </si>
  <si>
    <t>Celkové množství = 4,500</t>
  </si>
  <si>
    <t>Sanace spodního líce NK
podhled
zpřístupnění - viz pol. 94891R
DIO na převáděné kom - viz pol. 02720 a
Výluka na trati viz pol 0272120R</t>
  </si>
  <si>
    <t>podhled NK&lt; 20mm 0,05*45,0*12,0 = 27,000 [A]</t>
  </si>
  <si>
    <t>Celkové množství = 27,000</t>
  </si>
  <si>
    <t>sanace svislých povrchů říms 
zpřístupnění - viz pol. 94891R
DIO na převáděné kom - viz pol. 02720 a
Výluka na trati viz pol 0272120R</t>
  </si>
  <si>
    <t>Svislé plochy &lt;70 mm 0,05*2*45,0*1,0 = 4,500 [A]</t>
  </si>
  <si>
    <t xml:space="preserve">sanace vodororných povrchů říms 
zpřístupnění - viz pol. 94891R
DIO na převáděné kom - viz pol. 02720 a
Výluka na trati viz pol 0272120R
</t>
  </si>
  <si>
    <t>Vodorovné plochy &lt;20 mm 0,15*2*45,0*1,25 = 16,875 [A]</t>
  </si>
  <si>
    <t>Celkové množství = 16,875</t>
  </si>
  <si>
    <t>sanace vodororných povrchů říms 
zpřístupnění - viz pol. 94891R
DIO na převáděné kom - viz pol. 02720 a
Výluka na trati viz pol 0272120R</t>
  </si>
  <si>
    <t>Vodorovné plochy &lt;50 mm 0,05*2*45,0*1,25 = 5,625 [A]</t>
  </si>
  <si>
    <t>Celkové množství = 5,625</t>
  </si>
  <si>
    <t>odhad 10% plochy dle pol. 938543 a 0,10*31,50 = 3,150 [A]</t>
  </si>
  <si>
    <t>odhad 5% plochy dle pol. 938543 b 0,05*27,0 = 1,350 [B]</t>
  </si>
  <si>
    <t>74C9620R</t>
  </si>
  <si>
    <t>PROTIDOTYKOVÁ ZÁBRANA NA MOSTU - obnova PKO</t>
  </si>
  <si>
    <t>m2</t>
  </si>
  <si>
    <t>Sanace PKO in-situ. Očištění povrchu a nanesení nové PKO dle TKP 19C. Výměna zkorodovaného spojovacího materiálu.
Pro tuto činnost bude provedeno DIO na převáděné komunikaci a způsoví výluku na přemosťované trati.
vykázáno na pohledovou plochu zábrany 
(kompletní provedení)
vč. likvidace vzniklých odpadů z otryskání a skladkovného</t>
  </si>
  <si>
    <t>Protidotyková ochrana – obnova PKO 2,0*20*2 = 80,000 [A]</t>
  </si>
  <si>
    <t>Celkové množství = 80,000</t>
  </si>
  <si>
    <t>zábradlí – obnova PKO, spojovací prostředky 2*45,0 = 90,000 [A]</t>
  </si>
  <si>
    <t>Celkové množství = 90,000</t>
  </si>
  <si>
    <t>Svodidla – obnova PKO, spojovací prostředky 0,80*2*45,0 = 72,000 [A]</t>
  </si>
  <si>
    <t>Celkové množství = 72,000</t>
  </si>
  <si>
    <t>Osazení trubiček odvodnění ze spodního líce desky NK. Trubičky délky min. pod ocelovou NK
kompletní provedení dle TZ (včetně napojení )</t>
  </si>
  <si>
    <t>Trubičky odvodnění  14 = 14,000 [A]</t>
  </si>
  <si>
    <t>Celkové množství = 14,000</t>
  </si>
  <si>
    <t>otryskání betonu říms vč. předčištění
vč. odstranění volných částí betonu krycí vrstvy
vč. tryskacího pokusu pro stanovení optimálního tlaku
vč. likvidace vzniklých odpadů a skládkovné
zpřístupnění - viz pol. 94891R
DIO na převáděné kom - viz pol. 02720 a
Výluka na trati viz pol 0272120R</t>
  </si>
  <si>
    <t>otryskání vč. odstranění volných částí betonu - římsy 2*45,0*1,25*(0,15+0,05)+2*45,0*(0,05+0,05) = 31,500 [C]</t>
  </si>
  <si>
    <t>Celkové množství = 31,500</t>
  </si>
  <si>
    <t>otryskání vč. odstranění volných částí betonu - spodní líc NK 0,05*45,0*12,0 = 27,000 [A]</t>
  </si>
  <si>
    <t>Vyčištění ÚP 2*12*1,0 = 24,000 [A]</t>
  </si>
  <si>
    <t>3.kolej 3*8 = 24,000 [C]</t>
  </si>
  <si>
    <t xml:space="preserve">Sanace spodního líce NK
podhled
zpřístupnění - viz pol. 94891R
DIO na převáděné kom - viz pol. 02720 a
DIO na přemosťované kom - viz pol. 02720 b
Výluka na trati viz pol 0272120R
</t>
  </si>
  <si>
    <t>podhled NK&lt; 20mm 0,02*110,0*16,0 = 35,200 [A]</t>
  </si>
  <si>
    <t>Celkové množství = 35,200</t>
  </si>
  <si>
    <t xml:space="preserve">pasivační nátěr odhlané výztuže
zpřístupnění - viz pol. 94891R
DIO na převáděné kom - viz pol. 02720 a
DIO na přemosťované kom - viz pol. 02720 b
Výluka na trati viz pol 0272120R
</t>
  </si>
  <si>
    <t>odhad 5% plochy dle pol. 938543 b 0,05*35,20 = 1,760 [B]</t>
  </si>
  <si>
    <t>Celkové množství = 1,760</t>
  </si>
  <si>
    <t>Sanace PKO in-situ. Očištění povrchu a nanesení nové PKO dle TKP 19C. Výměna zkorodovaného spojovacího materiálu.
Pro tuto činnost bude provedeno DIO na převáděné komunikaci a způsoví výluku na přemosťované trati.
vykázáno na pohledovou plochu zábrany 
(kompletní provedení)
vč. likvidace vzniklých odpadů z otryskání a skladkovného</t>
  </si>
  <si>
    <t>Protidotyková ochrana – obnova PKO 0,50*3*6*2*3 = 54,000 [A]</t>
  </si>
  <si>
    <t>Celkové množství = 54,000</t>
  </si>
  <si>
    <t>obnova PKO a výměna spojovacího materiálu
Sanace PKO in-situ. Očištění povrchu a nanesení nové PKO dle TKP 19C. Výměna zkorodovaného spojovacího materiálu.
vykázáno na délku zábradlí
vč. likvidace vzniklých odpadů z otryskání a skladkovného</t>
  </si>
  <si>
    <t>zábradlí – obnova PKO, spojovací prostředky 0,10*2*110 = 22,000 [A]</t>
  </si>
  <si>
    <t>Celkové množství = 22,000</t>
  </si>
  <si>
    <t>Svodidla – repase 0,10*2*110,0 = 22,000 [A]</t>
  </si>
  <si>
    <t>obnova PKO a výměna spojovacího materiálu
Sanace PKO in-situ. Očištění povrchu a nanesení nové PKO dle TKP 19C. Výměna zkorodovaného spojovacího materiálu.
vč. likvidace vzniklýc odpadů a skládkovné
vykázáno na délku svodidla
vč. likvidace vzniklých odpadů z otryskání a skladkovného</t>
  </si>
  <si>
    <t>Svodidla – obnova PKO, spojovací prostředky 0,10*2*110 = 22,000 [A]</t>
  </si>
  <si>
    <t>Osazení SDZ s vyznačením Vn, Vr a Ve 4 = 4,000 [A]</t>
  </si>
  <si>
    <t>Celkové množství = 4,000</t>
  </si>
  <si>
    <t>sloupky, beton. patka, zemní práce
likvidace vzniklých odpadů a skládkovné</t>
  </si>
  <si>
    <t>sloupky k cedulím SDZ 4 = 4,000 [A]</t>
  </si>
  <si>
    <t>931335</t>
  </si>
  <si>
    <t>TĚSNĚNÍ DILATAČNÍCH SPAR POLYURETANOVÝM TMELEM PRŮŘEZU DO 600MM2</t>
  </si>
  <si>
    <t>Provedení nového těsnění dilatačních, pracovních a smšťovacích spar říms dle VL4 402.21, 402.22 a 402.23.</t>
  </si>
  <si>
    <t>Římsy – těsnění spár 2*10*1 = 20,000 [A]</t>
  </si>
  <si>
    <t>Celkové množství = 20,000</t>
  </si>
  <si>
    <t xml:space="preserve">otryskání betonu spodního povrchu nk vč. předčištění
- odstranění volných částí betonu krycí vrstvy
vč. tryskacího pokusu pro stanovení optimálního tlaku
vč. likvidace vzniklých odpadů a skládkovné
zpřístupnění - viz pol. 94891R
DIO na převáděné kom - viz pol. 02720 a
DIO na přemosťované kom - viz pol. 02720 b
Výluka na trati viz pol 0272120R
</t>
  </si>
  <si>
    <t>otryskání vč. odstranění volných částí betonu - spodní líc NK 0,02*110,0*16 = 35,200 [A]</t>
  </si>
  <si>
    <t>Most ev.č. 23645 - 1</t>
  </si>
  <si>
    <t>LOKÁLNÍ TRAŤ
Výluka na trati - kolejová a napěťová
Součástí položky je i vyjednání výluky. Výluka může být rozdělena do několika etap dle dohody zhotovitele a provozovatele trati.
(Pro práce na římsách, na spodním líci NK)</t>
  </si>
  <si>
    <t>výluka 1*24 = 24,000 [A]</t>
  </si>
  <si>
    <t>62745</t>
  </si>
  <si>
    <t>SPÁROVÁNÍ STARÉHO ZDIVA CEMENTOVOU MALTOU</t>
  </si>
  <si>
    <t>Přespárování a lokální dozdění všech zděných konstrukčních části mostu: opěry, klenbový pas, poprsních zdi, křídel a parapetní zdi.
Materiál přespárování: MC 25 XF4.
DIO na převáděné kom - viz pol. 02720 a
Výluka na trati viz pol 0272120R</t>
  </si>
  <si>
    <t>SS 0,20*5*5*2 = 10,000 [A]</t>
  </si>
  <si>
    <t>NK 0,20*12*5 = 12,000 [B]</t>
  </si>
  <si>
    <t>poprsní zídky 0,50*(2*24*1,1+2*24*5) = 146,400 [C]</t>
  </si>
  <si>
    <t>Celkové množství = 168,400</t>
  </si>
  <si>
    <t>938442</t>
  </si>
  <si>
    <t>OČIŠTĚNÍ ZDIVA OTRYSKÁNÍM TLAKOVOU VODOU DO 500 BARŮ</t>
  </si>
  <si>
    <t xml:space="preserve">očištení zdiva
vč. tryskacího pokusu pro stanovení optimálního tlaku
vč. likvidace vzniklých odpadů a skládkovné
zpřístupnění - viz pol. 94891R
DIO na převáděné kom - viz pol. 02720 a
Výluka na trati viz pol 0272120R
</t>
  </si>
  <si>
    <t>c</t>
  </si>
  <si>
    <t>KORIDOR
Výluka na trati - kolejová a napěťová
Součástí položky je i vyjednání výluky. Výluka může být rozdělena do několika etap dle dohody zhotovitele a provozovatele trati.
(Pro práce na římsách, na spodním líci NK)</t>
  </si>
  <si>
    <t>3. kolej 3*8 = 24,000 [C]</t>
  </si>
  <si>
    <t>Svislé plochy &lt;20 mm 0,10*2*42*0,50 = 4,200 [A]</t>
  </si>
  <si>
    <t>Celkové množství = 4,200</t>
  </si>
  <si>
    <t>podhled NK&lt; 20mm 0,15*42,0*9 = 56,700 [A]</t>
  </si>
  <si>
    <t>Celkové množství = 56,700</t>
  </si>
  <si>
    <t>podhled NK&lt; 50mm 0,15*42*9 = 56,700 [A]</t>
  </si>
  <si>
    <t>Vodorovné plochy &lt;20 mm 0,10*2*42*0,25 = 2,100 [A]</t>
  </si>
  <si>
    <t>Celkové množství = 2,100</t>
  </si>
  <si>
    <t>odhad 10% plochy dle pol. 938543 a 0,10*6,30 = 0,630 [A]</t>
  </si>
  <si>
    <t>odhad 5% plochy dle pol. 938543 b 0,05*113,40 = 5,670 [B]</t>
  </si>
  <si>
    <t>Celkové množství = 6,300</t>
  </si>
  <si>
    <t>Protidotyková ochrana – obnova PKO 1,0*2*20 = 40,000 [A]</t>
  </si>
  <si>
    <t>zábradlí – repase 0,10*2*42,0 = 8,400 [A]</t>
  </si>
  <si>
    <t>Celkové množství = 8,400</t>
  </si>
  <si>
    <t>zábradlí – obnova PKO, spojovací prostředky 1,0*2*42,0 = 84,000 [A]</t>
  </si>
  <si>
    <t>Celkové množství = 84,000</t>
  </si>
  <si>
    <t>otryskání vč. odstranění volných částí betonu - římsy 2*42*0,25*(0,10)+2*42,0*0,50*(0,10) = 6,300 [C]</t>
  </si>
  <si>
    <t>otryskání vč. odstranění volných částí betonu - spodní líc NK 42*9*(0,15+0,15) = 113,400 [A]</t>
  </si>
  <si>
    <t>Celkové množství = 113,400</t>
  </si>
  <si>
    <t xml:space="preserve">Sanace spodního líce NK
podhled
zpřístupnění - viz pol. 94891R
DIO na převáděné kom - viz pol. 02720 a
DIO na přemosťované kom - viz pol. 02720 b
</t>
  </si>
  <si>
    <t>podhled NK&lt; 20mm 0,05*55*9,5 = 26,125 [A]</t>
  </si>
  <si>
    <t>Celkové množství = 26,125</t>
  </si>
  <si>
    <t xml:space="preserve">pasivační nátěr odhlané výztuže
zpřístupnění - viz pol. 94891R
DIO na převáděné kom - viz pol. 02720 a
DIO na přemosťované kom - viz pol. 02720 b
</t>
  </si>
  <si>
    <t>odhad 5% plochy dle pol. 938543 b 0,05*26,125 = 1,306 [B]</t>
  </si>
  <si>
    <t>Celkové množství = 1,306</t>
  </si>
  <si>
    <t>římsové prefa -  Nové provedení ochranného nátěru S4 dle TKP 31, tab. 5.</t>
  </si>
  <si>
    <t>Nátěr S4 1,0*2*55*0,50 = 55,000 [A]</t>
  </si>
  <si>
    <t>Celkové množství = 55,000</t>
  </si>
  <si>
    <t>zábradlí – repase 0,25*2*55 = 27,500 [A]</t>
  </si>
  <si>
    <t>Celkové množství = 27,500</t>
  </si>
  <si>
    <t>zábradlí – obnova PKO, spojovací prostředky 0,75*2*55 = 82,500 [A]</t>
  </si>
  <si>
    <t>938542</t>
  </si>
  <si>
    <t>OČIŠTĚNÍ BETON KONSTR OTRYSKÁNÍM TLAK VODOU DO 500 BARŮ</t>
  </si>
  <si>
    <t xml:space="preserve">otryskání římsových prefabrikátů - Odstranění stávajícího nátěru římsových prefabrikátů. 
vč. tryskacího pokusu pro stanovení optimálního tlaku
vč. likvidace vzniklých odpadů a skládkovné
zpřístupnění - viz pol. 94891R
DIO na převáděné kom - viz pol. 02720 a
DIO na přemosťované kom - viz pol. 02720 b
</t>
  </si>
  <si>
    <t>otryskání římsových prefa 1,0*2*55*0,5 = 55,000 [C]</t>
  </si>
  <si>
    <t>otryskání vč. odstranění volných částí betonu - spodní líc NK 0,05*55*9,50 = 26,125 [A]</t>
  </si>
  <si>
    <t>Most ev. č. 339 - 002</t>
  </si>
  <si>
    <t>4. kolej  3*8 = 24,000 [D]</t>
  </si>
  <si>
    <t>Celkové množství = 96,000</t>
  </si>
  <si>
    <t>podhled NK&lt; 20mm 0,01*75*12,5 = 9,375 [A]</t>
  </si>
  <si>
    <t>Celkové množství = 9,375</t>
  </si>
  <si>
    <t xml:space="preserve">Sanace spodní stavba
zpřístupnění - viz pol. 94891R
DIO na převáděné kom - viz pol. 02720 a
Výluka na trati viz pol 0272120R
</t>
  </si>
  <si>
    <t>Svislé plochy &lt;20 mm: 4,0 = 4,000 [A]</t>
  </si>
  <si>
    <t xml:space="preserve">pasivační nátěr odhlané výztuže
zpřístupnění - viz pol. 94891R
DIO na převáděné kom - viz pol. 02720 a
</t>
  </si>
  <si>
    <t>odhad 10% plochy dle pol. 938543 b 0,10*9,375 = 0,938 [A]</t>
  </si>
  <si>
    <t>odhad 5% plochy dle pol. 938543 c 0,05*4,0 = 0,200 [B]</t>
  </si>
  <si>
    <t>Celkové množství = 1,138</t>
  </si>
  <si>
    <t>Protidotyková ochrana – obnova PKO 0,50*2*(20+10)*2 = 60,000 [A]</t>
  </si>
  <si>
    <t>Celkové množství = 60,000</t>
  </si>
  <si>
    <t>9111C1</t>
  </si>
  <si>
    <t>ZÁBRADLÍ SILNIČNÍ LANKOVÉ - DODÁVKA A MONTÁŽ</t>
  </si>
  <si>
    <t>Nové lankové zábradlí na křídlech dle VL4 507.04.
komplet - vč. kotvení</t>
  </si>
  <si>
    <t>Zábradlí – nové lankové 4*10 = 40,000 [A]</t>
  </si>
  <si>
    <t>zábradlí – obnova PKO, spojovací prostředky 0,10*2*75 = 15,000 [A]</t>
  </si>
  <si>
    <t>Celkové množství = 15,000</t>
  </si>
  <si>
    <t>Svodidla – repase 0,10*2*75,0 = 15,000 [A]</t>
  </si>
  <si>
    <t>Svodidla – obnova PKO, spojovací prostředky 0,10*2*75,0 = 15,000 [A]</t>
  </si>
  <si>
    <t>Osazení SDZ s vyznačením Vn, Vr a Ve 2 = 2,000 [A]</t>
  </si>
  <si>
    <t>sloupky k cedulím SDZ 2 = 2,000 [A]</t>
  </si>
  <si>
    <t>Římsy – těsnění spár 2*2*5 = 20,000 [A]</t>
  </si>
  <si>
    <t>93640R</t>
  </si>
  <si>
    <t>DROBNÉ DOPLŇK KONSTR KAMENNÉ - úprava odvod. žlábku opěr</t>
  </si>
  <si>
    <t>Provést přesah žlábku odvodnění úložného prahu dle VL4 204.03.
kompletní provedení</t>
  </si>
  <si>
    <t>Opěry – přesah odvodňovacího žlábku 2 = 2,000 [A]</t>
  </si>
  <si>
    <t>Trubičky odvodnění  24 = 24,000 [A]</t>
  </si>
  <si>
    <t>otryskání vč. odstranění volných částí betonu - spodní líc NK 0,01*75*12,50 = 9,375 [A]</t>
  </si>
  <si>
    <t xml:space="preserve">otryskání betonu spodní stavby vč. předčištění
- odstranění volných částí betonu krycí vrstvy
vč. tryskacího pokusu pro stanovení optimálního tlaku
vč. likvidace vzniklých odpadů a skládkovné
zpřístupnění - viz pol. 94891R
DIO na převáděné kom - viz pol. 02720 a
Výluka na trati viz pol 0272120R
</t>
  </si>
  <si>
    <t>spodní stavba 4,0 = 4,000 [A]</t>
  </si>
  <si>
    <t xml:space="preserve">sanace svislých povrchů říms 
zpřístupnění - viz pol. 94891R
DIO na převáděné kom - viz pol. 02720 a
Výluka na trati viz pol 0272120R
</t>
  </si>
  <si>
    <t>Svislé plochy &lt;20 mm 0,02*2*70*0,60 = 1,680 [A]</t>
  </si>
  <si>
    <t>Celkové množství = 1,680</t>
  </si>
  <si>
    <t>Svislé plochy &lt;70 mm 0,02*2*70*0,60 = 1,680 [A]</t>
  </si>
  <si>
    <t xml:space="preserve">sanace vodororných povrchů říms 
zpřístupnění - viz pol. 94891R
DIO na převáděné kom - viz pol. 02720 a
Výluka na trati viz pol 0272120R
</t>
  </si>
  <si>
    <t>Vodorovné plochy &lt;20 mm 0,05*2*70*1,5 = 10,500 [A]</t>
  </si>
  <si>
    <t>Celkové množství = 10,500</t>
  </si>
  <si>
    <t xml:space="preserve">pasivační nátěr odhlané výztuže
zpřístupnění - viz pol. 94891R
DIO na převáděné kom - viz pol. 02720 a
Výluka na trati viz pol 0272120R
</t>
  </si>
  <si>
    <t>odhad 10% plochy dle pol. 938543 a 0,10*13,86 = 1,386 [A]</t>
  </si>
  <si>
    <t>Celkové množství = 1,386</t>
  </si>
  <si>
    <t>zábradlí – repase 0,10*2*70 = 14,000 [A]</t>
  </si>
  <si>
    <t>zábradlí – obnova PKO, spojovací prostředky 0,80*2*70,0 = 112,000 [A]</t>
  </si>
  <si>
    <t>Celkové množství = 112,000</t>
  </si>
  <si>
    <t>Svodidla – repase 0,10*2*70 = 14,000 [A]</t>
  </si>
  <si>
    <t>Svodidla – obnova PKO, spojovací prostředky 0,10*2*70 = 14,000 [A]</t>
  </si>
  <si>
    <t>otryskání betonu říms vč. předčištění
vč. odstranění volných částí betonu krycí vrstvy
vč. tryskacího pokusu pro stanovení optimálního tlaku
vč. likvidace vzniklých odpadů a skládkovné
zpřístupnění - viz pol. 94891R
DIO na převáděné kom - viz pol. 02720 a
Výluka na trati viz pol 0272120R</t>
  </si>
  <si>
    <t>otryskání vč. odstranění volných částí betonu - římsy 2*70*1,5*(0,05)+2*70*0,6*(0,02+0,02) = 13,860 [C]</t>
  </si>
  <si>
    <t>Celkové množství = 13,860</t>
  </si>
  <si>
    <t>výluka 3*8 = 24,000 [A]</t>
  </si>
  <si>
    <t>Svislé plochy &lt;20 mm 0,15*2*35*0,75 = 7,875 [A]</t>
  </si>
  <si>
    <t>Celkové množství = 7,875</t>
  </si>
  <si>
    <t>Svislé plochy &lt;50 mm 0,05*2*35*0,75 = 2,625 [A]</t>
  </si>
  <si>
    <t>Celkové množství = 2,625</t>
  </si>
  <si>
    <t>Svislé plochy &lt;70 mm 0,05*2*35*0,75 = 2,625 [A]</t>
  </si>
  <si>
    <t>Vodorovné plochy &lt;20 mm 0,05*2*35*0,40 = 1,400 [A]</t>
  </si>
  <si>
    <t>Celkové množství = 1,400</t>
  </si>
  <si>
    <t>odhad 10% plochy dle pol. 938543 a 0,10*14,525 = 1,453 [A]</t>
  </si>
  <si>
    <t>Celkové množství = 1,453</t>
  </si>
  <si>
    <t>Protidotyková ochrana – obnova PKO 0,25*2*15*2 = 15,000 [A]</t>
  </si>
  <si>
    <t>zábradlí – repase 0,20*2*35 = 14,000 [A]</t>
  </si>
  <si>
    <t>zábradlí – obnova PKO, spojovací prostředky 0,50*2*35 = 35,000 [A]</t>
  </si>
  <si>
    <t>Celkové množství = 35,000</t>
  </si>
  <si>
    <t xml:space="preserve">otryskání betonu říms vč. předčištění
vč. odstranění volných částí betonu krycí vrstvy
vč. tryskacího pokusu pro stanovení optimálního tlaku
vč. likvidace vzniklých odpadů a skládkovné
zpřístupnění - viz pol. 94891R
DIO na převáděné kom - viz pol. 02720 a
Výluka na trati viz pol 0272120R
</t>
  </si>
  <si>
    <t>otryskání vč. odstranění volných částí betonu - římsy 2*35*0,40*(0,05)+2*35*0,75*(0,15+2*0,05) = 14,525 [C]</t>
  </si>
  <si>
    <t>Celkové množství = 14,525</t>
  </si>
  <si>
    <t>015140</t>
  </si>
  <si>
    <t>POPLATKY ZA LIKVIDACI ODPADŮ NEKONTAMINOVANÝCH - 17 01 01  BETON Z DEMOLIC OBJEKTŮ, ZÁKLADŮ TV</t>
  </si>
  <si>
    <t>T</t>
  </si>
  <si>
    <t>železobeton
objemová hmotnost 2500 kg/m3</t>
  </si>
  <si>
    <t>dle pol. 966168 17*2,50 = 42,500 [A]</t>
  </si>
  <si>
    <t>Celkové množství = 42,500</t>
  </si>
  <si>
    <t>015760</t>
  </si>
  <si>
    <t>POPLATKY ZA LIKVIDACI ODPADŮ NEBEZPEČNÝCH - 17 06 03*  IZOLAČNÍ MATERIÁLY OBSAHUJÍCÍ NEBEZPEČNÉ LÁTKY</t>
  </si>
  <si>
    <t>izolace
objemová hmotnost 1400kg/m3</t>
  </si>
  <si>
    <t>dle pol. 97817 0,015*68*1,40 = 1,428 [A]</t>
  </si>
  <si>
    <t>Celkové množství = 1,428</t>
  </si>
  <si>
    <t xml:space="preserve">DIO - převáděná komunikace
15 dní, přesun, 15 dní
Bude zřízeno standardní pracovní místo dle TP 66, schéma C/4.
Položka zahrnuje dopravně inženýrská opatření v průběhu prací.
zahrnuje osazení, přesuny a odvoz provizorního dopravního značení, dočasné dopravní značení, dopravní zařízení světelné - dle PD
Součástí položky je i údržba a péče o dopravně inženýrská opatření </t>
  </si>
  <si>
    <t>1. kolej 5*8 = 40,000 [A]</t>
  </si>
  <si>
    <t>2. kolej 5*8 = 40,000 [B]</t>
  </si>
  <si>
    <t>31717</t>
  </si>
  <si>
    <t>KOVOVÉ KONSTRUKCE PRO KOTVENÍ ŘÍMSY</t>
  </si>
  <si>
    <t>KG</t>
  </si>
  <si>
    <t>kotvy říms
odhad 6 kg/kotva
po 1,0m</t>
  </si>
  <si>
    <t xml:space="preserve"> 2*17*6,0 = 204,000 [A]</t>
  </si>
  <si>
    <t>Celkové množství = 204,000</t>
  </si>
  <si>
    <t xml:space="preserve">nové římsy z betonu C 30/37 XF4 dle platných předpisů.
DIO na převáděné kom - viz pol. 02720 a
Výluka na trati viz pol 0272120R
</t>
  </si>
  <si>
    <t>Římsy – nové 2*17*0,50 = 17,000 [A]</t>
  </si>
  <si>
    <t>Celkové množství = 17,000</t>
  </si>
  <si>
    <t>317365</t>
  </si>
  <si>
    <t>VÝZTUŽ ŘÍMS Z OCELI 10505, B500B</t>
  </si>
  <si>
    <t>0,160kg/m3</t>
  </si>
  <si>
    <t xml:space="preserve"> 0,160*17 = 2,720 [A]</t>
  </si>
  <si>
    <t>Celkové množství = 2,720</t>
  </si>
  <si>
    <t xml:space="preserve">Sanace spodního líce NK
podhled
zpřístupnění - viz pol. 94891R
DIO na převáděné kom - viz pol. 02720 a
DIO na přemosťované kom - viz pol. 02720 b
Výluka na trati viz pol 0272120R
</t>
  </si>
  <si>
    <t>podhled NK&lt; 20mm 0,10*10*10,4 = 10,400 [A]</t>
  </si>
  <si>
    <t>Celkové množství = 10,400</t>
  </si>
  <si>
    <t xml:space="preserve">pasivační nátěr odhlané výztuže
zpřístupnění - viz pol. 94891R
DIO na převáděné kom - viz pol. 02720 a
DIO na přemosťované kom - viz pol. 02720 b
Výluka na trati viz pol 0272120R
</t>
  </si>
  <si>
    <t>odhad 5% plochy dle pol. 938543 b 0,05*10,40 = 0,520 [B]</t>
  </si>
  <si>
    <t>Celkové množství = 0,520</t>
  </si>
  <si>
    <t>711502</t>
  </si>
  <si>
    <t>OCHRANA IZOLACE NA POVRCHU ASFALTOVÝMI PÁSY</t>
  </si>
  <si>
    <t xml:space="preserve">pod římsami
Vyztužený NAIP tl. 5 mm s ochrannou AL vložkou, celoplošně přilepený
vč. napojení </t>
  </si>
  <si>
    <t xml:space="preserve"> 2*17*2,0 = 68,000 [A]</t>
  </si>
  <si>
    <t>Celkové množství = 68,000</t>
  </si>
  <si>
    <t>nátěr krajů říms</t>
  </si>
  <si>
    <t xml:space="preserve"> 2*(0,15+0,15)*17,0 = 10,200 [A]</t>
  </si>
  <si>
    <t>Celkové množství = 10,200</t>
  </si>
  <si>
    <t>Nové lankové zábradlí na křídlech dle VL4 507.04.
komplet - vč. kotvení</t>
  </si>
  <si>
    <t>9115C1</t>
  </si>
  <si>
    <t>SVODIDLO OCEL MOSTNÍ JEDNOSTR, ÚROVEŇ ZADRŽ H2 - DODÁVKA A MONTÁŽ</t>
  </si>
  <si>
    <t>Osazení nového ocelového svodidla dle platných předpisů a jeho napojení na svodidla před/za mostem.
vč. kotvení</t>
  </si>
  <si>
    <t>Svodidlo – nové, ocelové 2*17 = 34,000 [A]</t>
  </si>
  <si>
    <t>Celkové množství = 34,000</t>
  </si>
  <si>
    <t>911DC3</t>
  </si>
  <si>
    <t>SVODIDLO BETON, ÚROVEŇ ZADRŽ H2 VÝŠ 1,0M - DEMONTÁŽ S PŘESUNEM</t>
  </si>
  <si>
    <t>Odstranění stávajícího betonového svodidla
vč. likvidace vzniklých odpadů a skládkovné</t>
  </si>
  <si>
    <t>stávající beton. svodidlo 2*17 = 34,000 [A]</t>
  </si>
  <si>
    <t>931315</t>
  </si>
  <si>
    <t>TĚSNĚNÍ DILATAČ SPAR ASF ZÁLIVKOU PRŮŘ DO 600MM2</t>
  </si>
  <si>
    <t xml:space="preserve">Provedení nového těsnění podél říms </t>
  </si>
  <si>
    <t>Podél říms 2*17 = 34,000 [A]</t>
  </si>
  <si>
    <t>932111</t>
  </si>
  <si>
    <t>PROTIDOTYKOVÉ ZÁBRANY ŠTÍTOVÉ - ZŘÍZENÍ S DODÁNÍM</t>
  </si>
  <si>
    <t>osazení nové dle ČSN 73 6223
vč. kotvení</t>
  </si>
  <si>
    <t>Protidotyková ochrana – nová 2*15*2,0 = 60,000 [A]</t>
  </si>
  <si>
    <t>Mezisoučet = 60,000 [B]</t>
  </si>
  <si>
    <t>932112</t>
  </si>
  <si>
    <t>PROTIDOTYKOVÉ ZÁBRANY ŠTÍTOVÉ - DEMONTÁŽ</t>
  </si>
  <si>
    <t>demontáž stávajících protidotykových zábran
vč. likvidace vzniklých odpadů a skládkovné</t>
  </si>
  <si>
    <t xml:space="preserve"> 2*15*2,0 = 60,000 [A]</t>
  </si>
  <si>
    <t xml:space="preserve">otryskání betonu spodního povrchu nk vč. předčištění
- odstranění volných částí betonu krycí vrstvy
vč. tryskacího pokusu pro stanovení optimálního tlaku
vč. likvidace vzniklých odpadů a skládkovné
zpřístupnění - viz pol. 94891R
DIO na převáděné kom - viz pol. 02720 a
Výluka na trati viz pol 0272120R
</t>
  </si>
  <si>
    <t>otryskání vč. odstranění volných částí betonu - spodní líc NK 0,10*10,0*10,4 = 10,400 [A]</t>
  </si>
  <si>
    <t>966168</t>
  </si>
  <si>
    <t>BOURÁNÍ KONSTRUKCÍ ZE ŽELEZOBETONU S ODVOZEM DO 20KM</t>
  </si>
  <si>
    <t xml:space="preserve">Odstranění stávajích říms 
vč. odvozu a uložení na skládku
DIO na převáděné kom - viz pol. 02720 a
Výluka na trati viz pol 0272120R
</t>
  </si>
  <si>
    <t>stávající římsy 2*17*0,50 m2 = 17,000 [A]</t>
  </si>
  <si>
    <t>97817</t>
  </si>
  <si>
    <t>ODSTRANĚNÍ MOSTNÍ IZOLACE</t>
  </si>
  <si>
    <t xml:space="preserve">odstranění izolace pod římsami
vč. odvozu a uložení na skládku
DIO na převáděné kom - viz pol. 02720 a
Výluka na trati viz pol 0272120R
</t>
  </si>
  <si>
    <t>SO 214</t>
  </si>
  <si>
    <t>d</t>
  </si>
  <si>
    <t xml:space="preserve">DIO - převáděná komunikace
5 dní, přesun, 5 dní
Bude zřízeno standardní pracovní místo dle TP 66, schéma C/4.
Položka zahrnuje dopravně inženýrská opatření v průběhu prací.
zahrnuje osazení, přesuny a odvoz provizorního dopravního značení, dočasné dopravní značení, dopravní zařízení světelné - dle PD
Součástí položky je i údržba a péče o dopravně inženýrská opatření </t>
  </si>
  <si>
    <t>Svislé plochy &lt;20 mm 0,05*2*15*0,4 = 0,600 [A]</t>
  </si>
  <si>
    <t>Celkové množství = 0,600</t>
  </si>
  <si>
    <t>Svislé plochy &lt;50 mm 0,05*2*15*0,4 = 0,600 [A]</t>
  </si>
  <si>
    <t>Svislé plochy &lt;70 mm 0,02*2*15*0,40 = 0,240 [A]</t>
  </si>
  <si>
    <t>Celkové množství = 0,240</t>
  </si>
  <si>
    <t>Vodorovné plochy &lt;20 mm 0,05*2*15*1,0 = 1,500 [A]</t>
  </si>
  <si>
    <t>Celkové množství = 1,500</t>
  </si>
  <si>
    <t>odhad 10% plochy dle pol. 938543 a 0,10*2,940 = 0,294 [A]</t>
  </si>
  <si>
    <t>Celkové množství = 0,294</t>
  </si>
  <si>
    <t>demontáž stávajícího zábradlí
likvidace vzniklých odpadů, odvoz do kovošrotu, výzisk v majetku investora</t>
  </si>
  <si>
    <t>Demotáž zábradlí. 2*15 = 30,000 [A]</t>
  </si>
  <si>
    <t>911EC1</t>
  </si>
  <si>
    <t>SVODIDLO BETON, ÚROVEŇ ZADRŽ H2 VÝŠ 1,1M - DODÁVKA A MONTÁŽ</t>
  </si>
  <si>
    <t>Osazení nového betonového svodidla výšky 1.1 m, úroveň zadržení H2 včetně úseku před/za mostem.</t>
  </si>
  <si>
    <t>Svodidlo – nové, betonové 2*(25,0+15,0+25,0) = 130,000 [A]</t>
  </si>
  <si>
    <t>Celkové množství = 130,000</t>
  </si>
  <si>
    <t>Osazení tabulek s evidenčím číslem mostu dle ČSN 73 6220.
vč. sloupků a kotvení</t>
  </si>
  <si>
    <t>Osazení SDZ s vyznačením Vn, Vr a Ve (údaje dle evidence)
Doplňkové tabulky E 5 s nápisem "JEDINÉ VOZDILO" a hodnotou Vn.</t>
  </si>
  <si>
    <t>otryskání vč. odstranění volných částí betonu - římsy 2*15,0*1,0*(0,05)+2*15*0,4*(0,05*2+0,02) = 2,940 [A]</t>
  </si>
  <si>
    <t>Celkové množství = 2,940</t>
  </si>
  <si>
    <t>943900r</t>
  </si>
  <si>
    <t xml:space="preserve">PROSTOROVÉ PRACOVNÍ LEŠENÍ </t>
  </si>
  <si>
    <t>Zpřístupnění konstrukcí (římsy, NK, SS) pro sanaci/odstranění – lešení.
vykázáno na půdorysnou plochu
kompletní provedení
vč.event. úpravy podloží
vč. likvidace vzniklých odpadů a skládkovné</t>
  </si>
  <si>
    <t>lešení pro zpřístupnění 2*12*4 = 96,000 [A]</t>
  </si>
  <si>
    <t>Svislé plochy &lt;20 mm 0,05*2*75*0,50 = 3,750 [A]</t>
  </si>
  <si>
    <t>Celkové množství = 3,750</t>
  </si>
  <si>
    <t>Vodorovné plochy &lt;20 mm 0,05*2*75*1,5 = 11,250 [A]</t>
  </si>
  <si>
    <t>Celkové množství = 11,250</t>
  </si>
  <si>
    <t>vodorovné plochy &lt;20 mm: 3 = 3,000 [A]</t>
  </si>
  <si>
    <t>Celkové množství = 3,000</t>
  </si>
  <si>
    <t>vodorovné plochy &lt;50 mm: 1,0 = 1,000 [A]</t>
  </si>
  <si>
    <t>626231</t>
  </si>
  <si>
    <t>REPROFIL VODOR PLOCH SHORA SANAČ MALTOU TŘÍVRST TL DO 70MM</t>
  </si>
  <si>
    <t>odhad 10% plochy dle pol. 938543 a 0,10*15,0 = 1,500 [A]</t>
  </si>
  <si>
    <t>odhad 5% plochy dle pol. 938543 c 0,05*5,0 = 0,250 [B]</t>
  </si>
  <si>
    <t>Celkové množství = 1,750</t>
  </si>
  <si>
    <t>zábradlí – obnova PKO, spojovací prostředky 0,20*2*75 = 30,000 [A]</t>
  </si>
  <si>
    <t>Svodidla – obnova PKO, spojovací prostředky 0,20*2*75 = 30,000 [A]</t>
  </si>
  <si>
    <t>93600R</t>
  </si>
  <si>
    <t>VÝMĚNA KRYCÍCH PLECHŮ</t>
  </si>
  <si>
    <t xml:space="preserve">Odstranění plechů odvodnění pod dilatačními spárami říms. Osazení nových plastových žlabů shodného rozměru. Bude použit plast odolný vůči UV záření a CHRL
vč. likvidace vzniklých odpadů
zpřístupnění - viz pol. 94891R
DIO na převáděné kom - viz pol. 02720 a
Výluka na trati viz pol 0272120R
</t>
  </si>
  <si>
    <t>Římsy – výměna plechů po dil. sp. říms 6*2 = 12,000 [A]</t>
  </si>
  <si>
    <t>Celkové množství = 12,000</t>
  </si>
  <si>
    <t>otryskání vč. odstranění volných částí betonu - římsy 2*75*1,50*0,05+2*75*0,50*0,05 = 15,000 [A]</t>
  </si>
  <si>
    <t xml:space="preserve">otryskání betonu spodní stavby vč. předčištění
- odstranění volných částí betonu krycí vrstvy
vč. tryskacího pokusu pro stanovení optimálního tlaku
vč. likvidace vzniklých odpadů a skládkovné
zpřístupnění - viz pol. 94891R
DIO na převáděné kom - viz pol. 02720 a
Výluka na trati viz pol 0272120R
</t>
  </si>
  <si>
    <t>spodní stavba 3,0+1,0+1,0 = 5,000 [A]</t>
  </si>
  <si>
    <t>Celkové množství = 5,000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</si>
</sst>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0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3" fillId="2" borderId="0" xfId="20" applyFill="1" applyAlignment="1">
      <alignment horizontal="right" vertical="center" wrapText="1"/>
      <protection/>
    </xf>
    <xf numFmtId="0" fontId="4" fillId="2" borderId="0" xfId="21" applyFill="1" applyAlignment="1">
      <alignment horizontal="left" vertical="center" wrapText="1"/>
      <protection/>
    </xf>
    <xf numFmtId="0" fontId="6" fillId="2" borderId="0" xfId="24" applyFill="1" applyAlignment="1">
      <alignment horizontal="left" vertical="center" wrapText="1"/>
      <protection/>
    </xf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5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/>
    <xf numFmtId="0" fontId="8" fillId="0" borderId="2" xfId="0" applyFont="1" applyBorder="1" applyAlignment="1">
      <alignment wrapText="1"/>
    </xf>
    <xf numFmtId="0" fontId="0" fillId="0" borderId="0" xfId="0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0.25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SUM(C10:C24)</f>
        <v>0</v>
      </c>
      <c r="D6" s="3"/>
      <c r="E6" s="3"/>
    </row>
    <row r="7" spans="1:5" ht="15">
      <c r="A7" s="3"/>
      <c r="B7" s="5" t="s">
        <v>5</v>
      </c>
      <c r="C7" s="6">
        <f>SUM(E10:E24)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201SO 201'!I3</f>
        <v>0</v>
      </c>
      <c r="D10" s="9">
        <f>SUMIFS('SO 201SO 201'!O:O,'SO 201SO 201'!A:A,"P")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202SO 202'!I3</f>
        <v>0</v>
      </c>
      <c r="D11" s="9">
        <f>SUMIFS('SO 202SO 202'!O:O,'SO 202SO 202'!A:A,"P")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203SO 203'!I3</f>
        <v>0</v>
      </c>
      <c r="D12" s="9">
        <f>SUMIFS('SO 203SO 203'!O:O,'SO 203SO 203'!A:A,"P")</f>
        <v>0</v>
      </c>
      <c r="E12" s="9">
        <f>C12+D12</f>
        <v>0</v>
      </c>
    </row>
    <row r="13" spans="1:5" ht="15">
      <c r="A13" s="8" t="s">
        <v>17</v>
      </c>
      <c r="B13" s="8" t="s">
        <v>18</v>
      </c>
      <c r="C13" s="9">
        <f>'SO 204 SO 204'!I3</f>
        <v>0</v>
      </c>
      <c r="D13" s="9">
        <f>SUMIFS('SO 204 SO 204'!O:O,'SO 204 SO 204'!A:A,"P")</f>
        <v>0</v>
      </c>
      <c r="E13" s="9">
        <f>C13+D13</f>
        <v>0</v>
      </c>
    </row>
    <row r="14" spans="1:5" ht="15">
      <c r="A14" s="8" t="s">
        <v>19</v>
      </c>
      <c r="B14" s="8" t="s">
        <v>20</v>
      </c>
      <c r="C14" s="9">
        <f>'SO 205SO 205'!I3</f>
        <v>0</v>
      </c>
      <c r="D14" s="9">
        <f>SUMIFS('SO 205SO 205'!O:O,'SO 205SO 205'!A:A,"P")</f>
        <v>0</v>
      </c>
      <c r="E14" s="9">
        <f>C14+D14</f>
        <v>0</v>
      </c>
    </row>
    <row r="15" spans="1:5" ht="15">
      <c r="A15" s="8" t="s">
        <v>21</v>
      </c>
      <c r="B15" s="8" t="s">
        <v>22</v>
      </c>
      <c r="C15" s="9">
        <f>'SO 206SO 206'!I3</f>
        <v>0</v>
      </c>
      <c r="D15" s="9">
        <f>SUMIFS('SO 206SO 206'!O:O,'SO 206SO 206'!A:A,"P")</f>
        <v>0</v>
      </c>
      <c r="E15" s="9">
        <f>C15+D15</f>
        <v>0</v>
      </c>
    </row>
    <row r="16" spans="1:5" ht="15">
      <c r="A16" s="8" t="s">
        <v>23</v>
      </c>
      <c r="B16" s="8" t="s">
        <v>24</v>
      </c>
      <c r="C16" s="9">
        <f>'SO 207SO 207'!I3</f>
        <v>0</v>
      </c>
      <c r="D16" s="9">
        <f>SUMIFS('SO 207SO 207'!O:O,'SO 207SO 207'!A:A,"P")</f>
        <v>0</v>
      </c>
      <c r="E16" s="9">
        <f>C16+D16</f>
        <v>0</v>
      </c>
    </row>
    <row r="17" spans="1:5" ht="15">
      <c r="A17" s="8" t="s">
        <v>25</v>
      </c>
      <c r="B17" s="8" t="s">
        <v>26</v>
      </c>
      <c r="C17" s="9">
        <f>'SO 208SO 208'!I3</f>
        <v>0</v>
      </c>
      <c r="D17" s="9">
        <f>SUMIFS('SO 208SO 208'!O:O,'SO 208SO 208'!A:A,"P")</f>
        <v>0</v>
      </c>
      <c r="E17" s="9">
        <f>C17+D17</f>
        <v>0</v>
      </c>
    </row>
    <row r="18" spans="1:5" ht="15">
      <c r="A18" s="8" t="s">
        <v>27</v>
      </c>
      <c r="B18" s="8" t="s">
        <v>28</v>
      </c>
      <c r="C18" s="9">
        <f>'SO 209SO 209'!I3</f>
        <v>0</v>
      </c>
      <c r="D18" s="9">
        <f>SUMIFS('SO 209SO 209'!O:O,'SO 209SO 209'!A:A,"P")</f>
        <v>0</v>
      </c>
      <c r="E18" s="9">
        <f>C18+D18</f>
        <v>0</v>
      </c>
    </row>
    <row r="19" spans="1:5" ht="15">
      <c r="A19" s="8" t="s">
        <v>29</v>
      </c>
      <c r="B19" s="8" t="s">
        <v>30</v>
      </c>
      <c r="C19" s="9">
        <f>'SO 210SO 210'!I3</f>
        <v>0</v>
      </c>
      <c r="D19" s="9">
        <f>SUMIFS('SO 210SO 210'!O:O,'SO 210SO 210'!A:A,"P")</f>
        <v>0</v>
      </c>
      <c r="E19" s="9">
        <f>C19+D19</f>
        <v>0</v>
      </c>
    </row>
    <row r="20" spans="1:5" ht="15">
      <c r="A20" s="8" t="s">
        <v>31</v>
      </c>
      <c r="B20" s="8" t="s">
        <v>32</v>
      </c>
      <c r="C20" s="9">
        <f>'SO 211SO 211'!I3</f>
        <v>0</v>
      </c>
      <c r="D20" s="9">
        <f>SUMIFS('SO 211SO 211'!O:O,'SO 211SO 211'!A:A,"P")</f>
        <v>0</v>
      </c>
      <c r="E20" s="9">
        <f>C20+D20</f>
        <v>0</v>
      </c>
    </row>
    <row r="21" spans="1:5" ht="15">
      <c r="A21" s="8" t="s">
        <v>33</v>
      </c>
      <c r="B21" s="8" t="s">
        <v>34</v>
      </c>
      <c r="C21" s="9">
        <f>'SO 212SO 212'!I3</f>
        <v>0</v>
      </c>
      <c r="D21" s="9">
        <f>SUMIFS('SO 212SO 212'!O:O,'SO 212SO 212'!A:A,"P")</f>
        <v>0</v>
      </c>
      <c r="E21" s="9">
        <f>C21+D21</f>
        <v>0</v>
      </c>
    </row>
    <row r="22" spans="1:5" ht="15">
      <c r="A22" s="8" t="s">
        <v>35</v>
      </c>
      <c r="B22" s="8" t="s">
        <v>36</v>
      </c>
      <c r="C22" s="9">
        <f>'SO 213SO 213'!I3</f>
        <v>0</v>
      </c>
      <c r="D22" s="9">
        <f>SUMIFS('SO 213SO 213'!O:O,'SO 213SO 213'!A:A,"P")</f>
        <v>0</v>
      </c>
      <c r="E22" s="9">
        <f>C22+D22</f>
        <v>0</v>
      </c>
    </row>
    <row r="23" spans="1:5" ht="15">
      <c r="A23" s="8" t="s">
        <v>37</v>
      </c>
      <c r="B23" s="8" t="s">
        <v>38</v>
      </c>
      <c r="C23" s="9">
        <f>'SO 214SO 214 '!I3</f>
        <v>0</v>
      </c>
      <c r="D23" s="9">
        <f>SUMIFS('SO 214SO 214 '!O:O,'SO 214SO 214 '!A:A,"P")</f>
        <v>0</v>
      </c>
      <c r="E23" s="9">
        <f>C23+D23</f>
        <v>0</v>
      </c>
    </row>
    <row r="24" spans="1:5" ht="15">
      <c r="A24" s="8" t="s">
        <v>39</v>
      </c>
      <c r="B24" s="8" t="s">
        <v>40</v>
      </c>
      <c r="C24" s="9">
        <f>'SO 215SO 215'!I3</f>
        <v>0</v>
      </c>
      <c r="D24" s="9">
        <f>SUMIFS('SO 215SO 215'!O:O,'SO 215SO 215'!A:A,"P")</f>
        <v>0</v>
      </c>
      <c r="E24" s="9">
        <f>C24+D24</f>
        <v>0</v>
      </c>
    </row>
  </sheetData>
  <mergeCells count="2">
    <mergeCell ref="B2:B3"/>
    <mergeCell ref="B4:E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27</v>
      </c>
      <c r="I3" s="17">
        <f>SUMIFS(I9:I56,A9:A56,"SD")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27</v>
      </c>
      <c r="D4" s="15"/>
      <c r="E4" s="13" t="s">
        <v>28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27</v>
      </c>
      <c r="D5" s="15"/>
      <c r="E5" s="13" t="s">
        <v>28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SUMIFS(I10:I21,A10:A21,"P")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64</v>
      </c>
      <c r="D14" s="21" t="s">
        <v>73</v>
      </c>
      <c r="E14" s="23" t="s">
        <v>66</v>
      </c>
      <c r="F14" s="24" t="s">
        <v>67</v>
      </c>
      <c r="G14" s="25">
        <v>1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114">
      <c r="A15" s="21" t="s">
        <v>68</v>
      </c>
      <c r="E15" s="23" t="s">
        <v>169</v>
      </c>
    </row>
    <row r="16" spans="1:5" ht="15">
      <c r="A16" s="21" t="s">
        <v>70</v>
      </c>
      <c r="E16" s="28" t="s">
        <v>71</v>
      </c>
    </row>
    <row r="17" spans="1:5" ht="15">
      <c r="A17" s="21" t="s">
        <v>70</v>
      </c>
      <c r="E17" s="28" t="s">
        <v>72</v>
      </c>
    </row>
    <row r="18" spans="1:16" ht="15">
      <c r="A18" s="21" t="s">
        <v>63</v>
      </c>
      <c r="B18" s="21">
        <v>3</v>
      </c>
      <c r="C18" s="22" t="s">
        <v>75</v>
      </c>
      <c r="E18" s="23" t="s">
        <v>77</v>
      </c>
      <c r="F18" s="24" t="s">
        <v>78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28.5">
      <c r="A19" s="21" t="s">
        <v>68</v>
      </c>
      <c r="E19" s="23" t="s">
        <v>170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9" ht="15">
      <c r="A22" s="18" t="s">
        <v>60</v>
      </c>
      <c r="B22" s="18"/>
      <c r="C22" s="19" t="s">
        <v>88</v>
      </c>
      <c r="D22" s="18"/>
      <c r="E22" s="18" t="s">
        <v>89</v>
      </c>
      <c r="F22" s="18"/>
      <c r="G22" s="18"/>
      <c r="H22" s="18"/>
      <c r="I22" s="20">
        <f>SUMIFS(I23:I30,A23:A30,"P")</f>
        <v>0</v>
      </c>
    </row>
    <row r="23" spans="1:16" ht="28.5">
      <c r="A23" s="21" t="s">
        <v>63</v>
      </c>
      <c r="B23" s="21">
        <v>4</v>
      </c>
      <c r="C23" s="22" t="s">
        <v>90</v>
      </c>
      <c r="D23" s="21" t="s">
        <v>73</v>
      </c>
      <c r="E23" s="23" t="s">
        <v>91</v>
      </c>
      <c r="F23" s="24" t="s">
        <v>92</v>
      </c>
      <c r="G23" s="25">
        <v>26.125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99.75">
      <c r="A24" s="21" t="s">
        <v>68</v>
      </c>
      <c r="E24" s="23" t="s">
        <v>392</v>
      </c>
    </row>
    <row r="25" spans="1:5" ht="15">
      <c r="A25" s="21" t="s">
        <v>70</v>
      </c>
      <c r="E25" s="28" t="s">
        <v>393</v>
      </c>
    </row>
    <row r="26" spans="1:5" ht="15">
      <c r="A26" s="21" t="s">
        <v>70</v>
      </c>
      <c r="E26" s="28" t="s">
        <v>394</v>
      </c>
    </row>
    <row r="27" spans="1:16" ht="15">
      <c r="A27" s="21" t="s">
        <v>63</v>
      </c>
      <c r="B27" s="21">
        <v>5</v>
      </c>
      <c r="C27" s="22" t="s">
        <v>115</v>
      </c>
      <c r="E27" s="23" t="s">
        <v>116</v>
      </c>
      <c r="F27" s="24" t="s">
        <v>92</v>
      </c>
      <c r="G27" s="25">
        <v>1.306</v>
      </c>
      <c r="H27" s="26">
        <v>0</v>
      </c>
      <c r="I27" s="26">
        <f>ROUND(G27*H27,P4)</f>
        <v>0</v>
      </c>
      <c r="O27" s="27">
        <f>I27*0.21</f>
        <v>0</v>
      </c>
      <c r="P27">
        <v>3</v>
      </c>
    </row>
    <row r="28" spans="1:5" ht="85.5">
      <c r="A28" s="21" t="s">
        <v>68</v>
      </c>
      <c r="E28" s="23" t="s">
        <v>395</v>
      </c>
    </row>
    <row r="29" spans="1:5" ht="15">
      <c r="A29" s="21" t="s">
        <v>70</v>
      </c>
      <c r="E29" s="28" t="s">
        <v>396</v>
      </c>
    </row>
    <row r="30" spans="1:5" ht="15">
      <c r="A30" s="21" t="s">
        <v>70</v>
      </c>
      <c r="E30" s="28" t="s">
        <v>397</v>
      </c>
    </row>
    <row r="31" spans="1:9" ht="15">
      <c r="A31" s="18" t="s">
        <v>60</v>
      </c>
      <c r="B31" s="18"/>
      <c r="C31" s="19" t="s">
        <v>121</v>
      </c>
      <c r="D31" s="18"/>
      <c r="E31" s="18" t="s">
        <v>122</v>
      </c>
      <c r="F31" s="18"/>
      <c r="G31" s="18"/>
      <c r="H31" s="18"/>
      <c r="I31" s="20">
        <f>SUMIFS(I32:I35,A32:A35,"P")</f>
        <v>0</v>
      </c>
    </row>
    <row r="32" spans="1:16" ht="15">
      <c r="A32" s="21" t="s">
        <v>63</v>
      </c>
      <c r="B32" s="21">
        <v>6</v>
      </c>
      <c r="C32" s="22" t="s">
        <v>123</v>
      </c>
      <c r="E32" s="23" t="s">
        <v>124</v>
      </c>
      <c r="F32" s="24" t="s">
        <v>92</v>
      </c>
      <c r="G32" s="25">
        <v>55</v>
      </c>
      <c r="H32" s="26">
        <v>0</v>
      </c>
      <c r="I32" s="26">
        <f>ROUND(G32*H32,P4)</f>
        <v>0</v>
      </c>
      <c r="O32" s="27">
        <f>I32*0.21</f>
        <v>0</v>
      </c>
      <c r="P32">
        <v>3</v>
      </c>
    </row>
    <row r="33" spans="1:5" ht="15">
      <c r="A33" s="21" t="s">
        <v>68</v>
      </c>
      <c r="E33" s="23" t="s">
        <v>398</v>
      </c>
    </row>
    <row r="34" spans="1:5" ht="15">
      <c r="A34" s="21" t="s">
        <v>70</v>
      </c>
      <c r="E34" s="28" t="s">
        <v>399</v>
      </c>
    </row>
    <row r="35" spans="1:5" ht="15">
      <c r="A35" s="21" t="s">
        <v>70</v>
      </c>
      <c r="E35" s="28" t="s">
        <v>400</v>
      </c>
    </row>
    <row r="36" spans="1:9" ht="15">
      <c r="A36" s="18" t="s">
        <v>60</v>
      </c>
      <c r="B36" s="18"/>
      <c r="C36" s="19" t="s">
        <v>128</v>
      </c>
      <c r="D36" s="18"/>
      <c r="E36" s="18" t="s">
        <v>129</v>
      </c>
      <c r="F36" s="18"/>
      <c r="G36" s="18"/>
      <c r="H36" s="18"/>
      <c r="I36" s="20">
        <f>SUMIFS(I37:I56,A37:A56,"P")</f>
        <v>0</v>
      </c>
    </row>
    <row r="37" spans="1:16" ht="15">
      <c r="A37" s="21" t="s">
        <v>63</v>
      </c>
      <c r="B37" s="21">
        <v>7</v>
      </c>
      <c r="C37" s="22" t="s">
        <v>177</v>
      </c>
      <c r="E37" s="23" t="s">
        <v>178</v>
      </c>
      <c r="F37" s="24" t="s">
        <v>132</v>
      </c>
      <c r="G37" s="25">
        <v>27.5</v>
      </c>
      <c r="H37" s="26">
        <v>0</v>
      </c>
      <c r="I37" s="26">
        <f>ROUND(G37*H37,P4)</f>
        <v>0</v>
      </c>
      <c r="O37" s="27">
        <f>I37*0.21</f>
        <v>0</v>
      </c>
      <c r="P37">
        <v>3</v>
      </c>
    </row>
    <row r="38" spans="1:5" ht="42.75">
      <c r="A38" s="21" t="s">
        <v>68</v>
      </c>
      <c r="E38" s="23" t="s">
        <v>179</v>
      </c>
    </row>
    <row r="39" spans="1:5" ht="15">
      <c r="A39" s="21" t="s">
        <v>70</v>
      </c>
      <c r="E39" s="28" t="s">
        <v>401</v>
      </c>
    </row>
    <row r="40" spans="1:5" ht="15">
      <c r="A40" s="21" t="s">
        <v>70</v>
      </c>
      <c r="E40" s="28" t="s">
        <v>402</v>
      </c>
    </row>
    <row r="41" spans="1:16" ht="15">
      <c r="A41" s="21" t="s">
        <v>63</v>
      </c>
      <c r="B41" s="21">
        <v>8</v>
      </c>
      <c r="C41" s="22" t="s">
        <v>182</v>
      </c>
      <c r="E41" s="23" t="s">
        <v>183</v>
      </c>
      <c r="F41" s="24" t="s">
        <v>132</v>
      </c>
      <c r="G41" s="25">
        <v>82.5</v>
      </c>
      <c r="H41" s="26">
        <v>0</v>
      </c>
      <c r="I41" s="26">
        <f>ROUND(G41*H41,P4)</f>
        <v>0</v>
      </c>
      <c r="O41" s="27">
        <f>I41*0.21</f>
        <v>0</v>
      </c>
      <c r="P41">
        <v>3</v>
      </c>
    </row>
    <row r="42" spans="1:5" ht="71.25">
      <c r="A42" s="21" t="s">
        <v>68</v>
      </c>
      <c r="E42" s="23" t="s">
        <v>341</v>
      </c>
    </row>
    <row r="43" spans="1:5" ht="15">
      <c r="A43" s="21" t="s">
        <v>70</v>
      </c>
      <c r="E43" s="28" t="s">
        <v>403</v>
      </c>
    </row>
    <row r="44" spans="1:5" ht="15">
      <c r="A44" s="21" t="s">
        <v>70</v>
      </c>
      <c r="E44" s="28" t="s">
        <v>271</v>
      </c>
    </row>
    <row r="45" spans="1:16" ht="15">
      <c r="A45" s="21" t="s">
        <v>63</v>
      </c>
      <c r="B45" s="21">
        <v>9</v>
      </c>
      <c r="C45" s="22" t="s">
        <v>404</v>
      </c>
      <c r="D45" s="21" t="s">
        <v>65</v>
      </c>
      <c r="E45" s="23" t="s">
        <v>405</v>
      </c>
      <c r="F45" s="24" t="s">
        <v>92</v>
      </c>
      <c r="G45" s="25">
        <v>55</v>
      </c>
      <c r="H45" s="26">
        <v>0</v>
      </c>
      <c r="I45" s="26">
        <f>ROUND(G45*H45,P4)</f>
        <v>0</v>
      </c>
      <c r="O45" s="27">
        <f>I45*0.21</f>
        <v>0</v>
      </c>
      <c r="P45">
        <v>3</v>
      </c>
    </row>
    <row r="46" spans="1:5" ht="114">
      <c r="A46" s="21" t="s">
        <v>68</v>
      </c>
      <c r="E46" s="23" t="s">
        <v>406</v>
      </c>
    </row>
    <row r="47" spans="1:5" ht="15">
      <c r="A47" s="21" t="s">
        <v>70</v>
      </c>
      <c r="E47" s="28" t="s">
        <v>407</v>
      </c>
    </row>
    <row r="48" spans="1:5" ht="15">
      <c r="A48" s="21" t="s">
        <v>70</v>
      </c>
      <c r="E48" s="28" t="s">
        <v>400</v>
      </c>
    </row>
    <row r="49" spans="1:16" ht="15">
      <c r="A49" s="21" t="s">
        <v>63</v>
      </c>
      <c r="B49" s="21">
        <v>10</v>
      </c>
      <c r="C49" s="22" t="s">
        <v>154</v>
      </c>
      <c r="D49" s="21" t="s">
        <v>73</v>
      </c>
      <c r="E49" s="23" t="s">
        <v>155</v>
      </c>
      <c r="F49" s="24" t="s">
        <v>92</v>
      </c>
      <c r="G49" s="25">
        <v>26.125</v>
      </c>
      <c r="H49" s="26">
        <v>0</v>
      </c>
      <c r="I49" s="26">
        <f>ROUND(G49*H49,P4)</f>
        <v>0</v>
      </c>
      <c r="O49" s="27">
        <f>I49*0.21</f>
        <v>0</v>
      </c>
      <c r="P49">
        <v>3</v>
      </c>
    </row>
    <row r="50" spans="1:5" ht="15">
      <c r="A50" s="21" t="s">
        <v>68</v>
      </c>
      <c r="E50" s="29" t="s">
        <v>76</v>
      </c>
    </row>
    <row r="51" spans="1:5" ht="28.5">
      <c r="A51" s="21" t="s">
        <v>70</v>
      </c>
      <c r="E51" s="28" t="s">
        <v>408</v>
      </c>
    </row>
    <row r="52" spans="1:5" ht="15">
      <c r="A52" s="21" t="s">
        <v>70</v>
      </c>
      <c r="E52" s="28" t="s">
        <v>394</v>
      </c>
    </row>
    <row r="53" spans="1:16" ht="15">
      <c r="A53" s="21" t="s">
        <v>63</v>
      </c>
      <c r="B53" s="21">
        <v>11</v>
      </c>
      <c r="C53" s="22" t="s">
        <v>165</v>
      </c>
      <c r="E53" s="23" t="s">
        <v>166</v>
      </c>
      <c r="F53" s="24" t="s">
        <v>67</v>
      </c>
      <c r="G53" s="25">
        <v>1</v>
      </c>
      <c r="H53" s="26">
        <v>0</v>
      </c>
      <c r="I53" s="26">
        <f>ROUND(G53*H53,P4)</f>
        <v>0</v>
      </c>
      <c r="O53" s="27">
        <f>I53*0.21</f>
        <v>0</v>
      </c>
      <c r="P53">
        <v>3</v>
      </c>
    </row>
    <row r="54" spans="1:5" ht="42.75">
      <c r="A54" s="21" t="s">
        <v>68</v>
      </c>
      <c r="E54" s="23" t="s">
        <v>195</v>
      </c>
    </row>
    <row r="55" spans="1:5" ht="15">
      <c r="A55" s="21" t="s">
        <v>70</v>
      </c>
      <c r="E55" s="28" t="s">
        <v>71</v>
      </c>
    </row>
    <row r="56" spans="1:5" ht="15">
      <c r="A56" s="21" t="s">
        <v>70</v>
      </c>
      <c r="E56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29</v>
      </c>
      <c r="I3" s="17">
        <f>SUMIFS(I9:I92,A9:A92,"SD")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29</v>
      </c>
      <c r="D4" s="15"/>
      <c r="E4" s="13" t="s">
        <v>409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29</v>
      </c>
      <c r="D5" s="15"/>
      <c r="E5" s="13" t="s">
        <v>30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SUMIFS(I10:I24,A10:A24,"P")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196</v>
      </c>
      <c r="D14" s="21" t="s">
        <v>371</v>
      </c>
      <c r="E14" s="23" t="s">
        <v>197</v>
      </c>
      <c r="F14" s="24" t="s">
        <v>198</v>
      </c>
      <c r="G14" s="25">
        <v>96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71.25">
      <c r="A15" s="21" t="s">
        <v>68</v>
      </c>
      <c r="E15" s="23" t="s">
        <v>372</v>
      </c>
    </row>
    <row r="16" spans="1:5" ht="15">
      <c r="A16" s="21" t="s">
        <v>70</v>
      </c>
      <c r="E16" s="28" t="s">
        <v>200</v>
      </c>
    </row>
    <row r="17" spans="1:5" ht="15">
      <c r="A17" s="21" t="s">
        <v>70</v>
      </c>
      <c r="E17" s="28" t="s">
        <v>201</v>
      </c>
    </row>
    <row r="18" spans="1:5" ht="15">
      <c r="A18" s="21" t="s">
        <v>70</v>
      </c>
      <c r="E18" s="28" t="s">
        <v>373</v>
      </c>
    </row>
    <row r="19" spans="1:5" ht="15">
      <c r="A19" s="21" t="s">
        <v>70</v>
      </c>
      <c r="E19" s="28" t="s">
        <v>410</v>
      </c>
    </row>
    <row r="20" spans="1:5" ht="15">
      <c r="A20" s="21" t="s">
        <v>70</v>
      </c>
      <c r="E20" s="28" t="s">
        <v>411</v>
      </c>
    </row>
    <row r="21" spans="1:16" ht="15">
      <c r="A21" s="21" t="s">
        <v>63</v>
      </c>
      <c r="B21" s="21">
        <v>3</v>
      </c>
      <c r="C21" s="22" t="s">
        <v>75</v>
      </c>
      <c r="E21" s="23" t="s">
        <v>77</v>
      </c>
      <c r="F21" s="24" t="s">
        <v>78</v>
      </c>
      <c r="G21" s="25">
        <v>1</v>
      </c>
      <c r="H21" s="26">
        <v>0</v>
      </c>
      <c r="I21" s="26">
        <f>ROUND(G21*H21,P4)</f>
        <v>0</v>
      </c>
      <c r="O21" s="27">
        <f>I21*0.21</f>
        <v>0</v>
      </c>
      <c r="P21">
        <v>3</v>
      </c>
    </row>
    <row r="22" spans="1:5" ht="28.5">
      <c r="A22" s="21" t="s">
        <v>68</v>
      </c>
      <c r="E22" s="23" t="s">
        <v>170</v>
      </c>
    </row>
    <row r="23" spans="1:5" ht="15">
      <c r="A23" s="21" t="s">
        <v>70</v>
      </c>
      <c r="E23" s="28" t="s">
        <v>71</v>
      </c>
    </row>
    <row r="24" spans="1:5" ht="15">
      <c r="A24" s="21" t="s">
        <v>70</v>
      </c>
      <c r="E24" s="28" t="s">
        <v>72</v>
      </c>
    </row>
    <row r="25" spans="1:9" ht="15">
      <c r="A25" s="18" t="s">
        <v>60</v>
      </c>
      <c r="B25" s="18"/>
      <c r="C25" s="19" t="s">
        <v>88</v>
      </c>
      <c r="D25" s="18"/>
      <c r="E25" s="18" t="s">
        <v>89</v>
      </c>
      <c r="F25" s="18"/>
      <c r="G25" s="18"/>
      <c r="H25" s="18"/>
      <c r="I25" s="20">
        <f>SUMIFS(I26:I38,A26:A38,"P")</f>
        <v>0</v>
      </c>
    </row>
    <row r="26" spans="1:16" ht="28.5">
      <c r="A26" s="21" t="s">
        <v>63</v>
      </c>
      <c r="B26" s="21">
        <v>4</v>
      </c>
      <c r="C26" s="22" t="s">
        <v>90</v>
      </c>
      <c r="D26" s="21" t="s">
        <v>73</v>
      </c>
      <c r="E26" s="23" t="s">
        <v>91</v>
      </c>
      <c r="F26" s="24" t="s">
        <v>92</v>
      </c>
      <c r="G26" s="25">
        <v>9.375</v>
      </c>
      <c r="H26" s="26">
        <v>0</v>
      </c>
      <c r="I26" s="26">
        <f>ROUND(G26*H26,P4)</f>
        <v>0</v>
      </c>
      <c r="O26" s="27">
        <f>I26*0.21</f>
        <v>0</v>
      </c>
      <c r="P26">
        <v>3</v>
      </c>
    </row>
    <row r="27" spans="1:5" ht="85.5">
      <c r="A27" s="21" t="s">
        <v>68</v>
      </c>
      <c r="E27" s="23" t="s">
        <v>213</v>
      </c>
    </row>
    <row r="28" spans="1:5" ht="15">
      <c r="A28" s="21" t="s">
        <v>70</v>
      </c>
      <c r="E28" s="28" t="s">
        <v>412</v>
      </c>
    </row>
    <row r="29" spans="1:5" ht="15">
      <c r="A29" s="21" t="s">
        <v>70</v>
      </c>
      <c r="E29" s="28" t="s">
        <v>413</v>
      </c>
    </row>
    <row r="30" spans="1:16" ht="28.5">
      <c r="A30" s="21" t="s">
        <v>63</v>
      </c>
      <c r="B30" s="21">
        <v>5</v>
      </c>
      <c r="C30" s="22" t="s">
        <v>90</v>
      </c>
      <c r="D30" s="21" t="s">
        <v>371</v>
      </c>
      <c r="E30" s="23" t="s">
        <v>91</v>
      </c>
      <c r="F30" s="24" t="s">
        <v>92</v>
      </c>
      <c r="G30" s="25">
        <v>4</v>
      </c>
      <c r="H30" s="26">
        <v>0</v>
      </c>
      <c r="I30" s="26">
        <f>ROUND(G30*H30,P4)</f>
        <v>0</v>
      </c>
      <c r="O30" s="27">
        <f>I30*0.21</f>
        <v>0</v>
      </c>
      <c r="P30">
        <v>3</v>
      </c>
    </row>
    <row r="31" spans="1:5" ht="71.25">
      <c r="A31" s="21" t="s">
        <v>68</v>
      </c>
      <c r="E31" s="23" t="s">
        <v>414</v>
      </c>
    </row>
    <row r="32" spans="1:5" ht="15">
      <c r="A32" s="21" t="s">
        <v>70</v>
      </c>
      <c r="E32" s="28" t="s">
        <v>415</v>
      </c>
    </row>
    <row r="33" spans="1:5" ht="15">
      <c r="A33" s="21" t="s">
        <v>70</v>
      </c>
      <c r="E33" s="28" t="s">
        <v>348</v>
      </c>
    </row>
    <row r="34" spans="1:16" ht="15">
      <c r="A34" s="21" t="s">
        <v>63</v>
      </c>
      <c r="B34" s="21">
        <v>6</v>
      </c>
      <c r="C34" s="22" t="s">
        <v>115</v>
      </c>
      <c r="E34" s="23" t="s">
        <v>116</v>
      </c>
      <c r="F34" s="24" t="s">
        <v>92</v>
      </c>
      <c r="G34" s="25">
        <v>1.138</v>
      </c>
      <c r="H34" s="26">
        <v>0</v>
      </c>
      <c r="I34" s="26">
        <f>ROUND(G34*H34,P4)</f>
        <v>0</v>
      </c>
      <c r="O34" s="27">
        <f>I34*0.21</f>
        <v>0</v>
      </c>
      <c r="P34">
        <v>3</v>
      </c>
    </row>
    <row r="35" spans="1:5" ht="57">
      <c r="A35" s="21" t="s">
        <v>68</v>
      </c>
      <c r="E35" s="23" t="s">
        <v>416</v>
      </c>
    </row>
    <row r="36" spans="1:5" ht="15">
      <c r="A36" s="21" t="s">
        <v>70</v>
      </c>
      <c r="E36" s="28" t="s">
        <v>417</v>
      </c>
    </row>
    <row r="37" spans="1:5" ht="15">
      <c r="A37" s="21" t="s">
        <v>70</v>
      </c>
      <c r="E37" s="28" t="s">
        <v>418</v>
      </c>
    </row>
    <row r="38" spans="1:5" ht="15">
      <c r="A38" s="21" t="s">
        <v>70</v>
      </c>
      <c r="E38" s="28" t="s">
        <v>419</v>
      </c>
    </row>
    <row r="39" spans="1:9" ht="15">
      <c r="A39" s="18" t="s">
        <v>60</v>
      </c>
      <c r="B39" s="18"/>
      <c r="C39" s="19" t="s">
        <v>121</v>
      </c>
      <c r="D39" s="18"/>
      <c r="E39" s="18" t="s">
        <v>122</v>
      </c>
      <c r="F39" s="18"/>
      <c r="G39" s="18"/>
      <c r="H39" s="18"/>
      <c r="I39" s="20">
        <f>SUMIFS(I40:I43,A40:A43,"P")</f>
        <v>0</v>
      </c>
    </row>
    <row r="40" spans="1:16" ht="15">
      <c r="A40" s="21" t="s">
        <v>63</v>
      </c>
      <c r="B40" s="21">
        <v>7</v>
      </c>
      <c r="C40" s="22" t="s">
        <v>313</v>
      </c>
      <c r="E40" s="23" t="s">
        <v>314</v>
      </c>
      <c r="F40" s="24" t="s">
        <v>315</v>
      </c>
      <c r="G40" s="25">
        <v>60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99.75">
      <c r="A41" s="21" t="s">
        <v>68</v>
      </c>
      <c r="E41" s="23" t="s">
        <v>338</v>
      </c>
    </row>
    <row r="42" spans="1:5" ht="15">
      <c r="A42" s="21" t="s">
        <v>70</v>
      </c>
      <c r="E42" s="28" t="s">
        <v>420</v>
      </c>
    </row>
    <row r="43" spans="1:5" ht="15">
      <c r="A43" s="21" t="s">
        <v>70</v>
      </c>
      <c r="E43" s="28" t="s">
        <v>421</v>
      </c>
    </row>
    <row r="44" spans="1:9" ht="15">
      <c r="A44" s="18" t="s">
        <v>60</v>
      </c>
      <c r="B44" s="18"/>
      <c r="C44" s="19" t="s">
        <v>128</v>
      </c>
      <c r="D44" s="18"/>
      <c r="E44" s="18" t="s">
        <v>129</v>
      </c>
      <c r="F44" s="18"/>
      <c r="G44" s="18"/>
      <c r="H44" s="18"/>
      <c r="I44" s="20">
        <f>SUMIFS(I45:I92,A45:A92,"P")</f>
        <v>0</v>
      </c>
    </row>
    <row r="45" spans="1:16" ht="15">
      <c r="A45" s="21" t="s">
        <v>63</v>
      </c>
      <c r="B45" s="21">
        <v>8</v>
      </c>
      <c r="C45" s="22" t="s">
        <v>422</v>
      </c>
      <c r="E45" s="23" t="s">
        <v>423</v>
      </c>
      <c r="F45" s="24" t="s">
        <v>132</v>
      </c>
      <c r="G45" s="25">
        <v>40</v>
      </c>
      <c r="H45" s="26">
        <v>0</v>
      </c>
      <c r="I45" s="26">
        <f>ROUND(G45*H45,P4)</f>
        <v>0</v>
      </c>
      <c r="O45" s="27">
        <f>I45*0.21</f>
        <v>0</v>
      </c>
      <c r="P45">
        <v>3</v>
      </c>
    </row>
    <row r="46" spans="1:5" ht="28.5">
      <c r="A46" s="21" t="s">
        <v>68</v>
      </c>
      <c r="E46" s="23" t="s">
        <v>424</v>
      </c>
    </row>
    <row r="47" spans="1:5" ht="15">
      <c r="A47" s="21" t="s">
        <v>70</v>
      </c>
      <c r="E47" s="28" t="s">
        <v>425</v>
      </c>
    </row>
    <row r="48" spans="1:5" ht="15">
      <c r="A48" s="21" t="s">
        <v>70</v>
      </c>
      <c r="E48" s="28" t="s">
        <v>289</v>
      </c>
    </row>
    <row r="49" spans="1:16" ht="15">
      <c r="A49" s="21" t="s">
        <v>63</v>
      </c>
      <c r="B49" s="21">
        <v>9</v>
      </c>
      <c r="C49" s="22" t="s">
        <v>182</v>
      </c>
      <c r="E49" s="23" t="s">
        <v>183</v>
      </c>
      <c r="F49" s="24" t="s">
        <v>132</v>
      </c>
      <c r="G49" s="25">
        <v>15</v>
      </c>
      <c r="H49" s="26">
        <v>0</v>
      </c>
      <c r="I49" s="26">
        <f>ROUND(G49*H49,P4)</f>
        <v>0</v>
      </c>
      <c r="O49" s="27">
        <f>I49*0.21</f>
        <v>0</v>
      </c>
      <c r="P49">
        <v>3</v>
      </c>
    </row>
    <row r="50" spans="1:5" ht="71.25">
      <c r="A50" s="21" t="s">
        <v>68</v>
      </c>
      <c r="E50" s="23" t="s">
        <v>341</v>
      </c>
    </row>
    <row r="51" spans="1:5" ht="15">
      <c r="A51" s="21" t="s">
        <v>70</v>
      </c>
      <c r="E51" s="28" t="s">
        <v>426</v>
      </c>
    </row>
    <row r="52" spans="1:5" ht="15">
      <c r="A52" s="21" t="s">
        <v>70</v>
      </c>
      <c r="E52" s="28" t="s">
        <v>427</v>
      </c>
    </row>
    <row r="53" spans="1:16" ht="15">
      <c r="A53" s="21" t="s">
        <v>63</v>
      </c>
      <c r="B53" s="21">
        <v>10</v>
      </c>
      <c r="C53" s="22" t="s">
        <v>233</v>
      </c>
      <c r="E53" s="23" t="s">
        <v>234</v>
      </c>
      <c r="F53" s="24" t="s">
        <v>132</v>
      </c>
      <c r="G53" s="25">
        <v>15</v>
      </c>
      <c r="H53" s="26">
        <v>0</v>
      </c>
      <c r="I53" s="26">
        <f>ROUND(G53*H53,P4)</f>
        <v>0</v>
      </c>
      <c r="O53" s="27">
        <f>I53*0.21</f>
        <v>0</v>
      </c>
      <c r="P53">
        <v>3</v>
      </c>
    </row>
    <row r="54" spans="1:5" ht="71.25">
      <c r="A54" s="21" t="s">
        <v>68</v>
      </c>
      <c r="E54" s="23" t="s">
        <v>235</v>
      </c>
    </row>
    <row r="55" spans="1:5" ht="15">
      <c r="A55" s="21" t="s">
        <v>70</v>
      </c>
      <c r="E55" s="28" t="s">
        <v>428</v>
      </c>
    </row>
    <row r="56" spans="1:5" ht="15">
      <c r="A56" s="21" t="s">
        <v>70</v>
      </c>
      <c r="E56" s="28" t="s">
        <v>427</v>
      </c>
    </row>
    <row r="57" spans="1:16" ht="15">
      <c r="A57" s="21" t="s">
        <v>63</v>
      </c>
      <c r="B57" s="21">
        <v>11</v>
      </c>
      <c r="C57" s="22" t="s">
        <v>140</v>
      </c>
      <c r="E57" s="23" t="s">
        <v>141</v>
      </c>
      <c r="F57" s="24" t="s">
        <v>132</v>
      </c>
      <c r="G57" s="25">
        <v>15</v>
      </c>
      <c r="H57" s="26">
        <v>0</v>
      </c>
      <c r="I57" s="26">
        <f>ROUND(G57*H57,P4)</f>
        <v>0</v>
      </c>
      <c r="O57" s="27">
        <f>I57*0.21</f>
        <v>0</v>
      </c>
      <c r="P57">
        <v>3</v>
      </c>
    </row>
    <row r="58" spans="1:5" ht="85.5">
      <c r="A58" s="21" t="s">
        <v>68</v>
      </c>
      <c r="E58" s="23" t="s">
        <v>345</v>
      </c>
    </row>
    <row r="59" spans="1:5" ht="15">
      <c r="A59" s="21" t="s">
        <v>70</v>
      </c>
      <c r="E59" s="28" t="s">
        <v>429</v>
      </c>
    </row>
    <row r="60" spans="1:5" ht="15">
      <c r="A60" s="21" t="s">
        <v>70</v>
      </c>
      <c r="E60" s="28" t="s">
        <v>427</v>
      </c>
    </row>
    <row r="61" spans="1:16" ht="28.5">
      <c r="A61" s="21" t="s">
        <v>63</v>
      </c>
      <c r="B61" s="21">
        <v>12</v>
      </c>
      <c r="C61" s="22" t="s">
        <v>240</v>
      </c>
      <c r="E61" s="23" t="s">
        <v>241</v>
      </c>
      <c r="F61" s="24" t="s">
        <v>78</v>
      </c>
      <c r="G61" s="25">
        <v>2</v>
      </c>
      <c r="H61" s="26">
        <v>0</v>
      </c>
      <c r="I61" s="26">
        <f>ROUND(G61*H61,P4)</f>
        <v>0</v>
      </c>
      <c r="O61" s="27">
        <f>I61*0.21</f>
        <v>0</v>
      </c>
      <c r="P61">
        <v>3</v>
      </c>
    </row>
    <row r="62" spans="1:5" ht="15">
      <c r="A62" s="21" t="s">
        <v>68</v>
      </c>
      <c r="E62" s="23" t="s">
        <v>242</v>
      </c>
    </row>
    <row r="63" spans="1:5" ht="15">
      <c r="A63" s="21" t="s">
        <v>70</v>
      </c>
      <c r="E63" s="28" t="s">
        <v>430</v>
      </c>
    </row>
    <row r="64" spans="1:5" ht="15">
      <c r="A64" s="21" t="s">
        <v>70</v>
      </c>
      <c r="E64" s="28" t="s">
        <v>148</v>
      </c>
    </row>
    <row r="65" spans="1:16" ht="28.5">
      <c r="A65" s="21" t="s">
        <v>63</v>
      </c>
      <c r="B65" s="21">
        <v>13</v>
      </c>
      <c r="C65" s="22" t="s">
        <v>245</v>
      </c>
      <c r="E65" s="23" t="s">
        <v>246</v>
      </c>
      <c r="F65" s="24" t="s">
        <v>78</v>
      </c>
      <c r="G65" s="25">
        <v>2</v>
      </c>
      <c r="H65" s="26">
        <v>0</v>
      </c>
      <c r="I65" s="26">
        <f>ROUND(G65*H65,P4)</f>
        <v>0</v>
      </c>
      <c r="O65" s="27">
        <f>I65*0.21</f>
        <v>0</v>
      </c>
      <c r="P65">
        <v>3</v>
      </c>
    </row>
    <row r="66" spans="1:5" ht="28.5">
      <c r="A66" s="21" t="s">
        <v>68</v>
      </c>
      <c r="E66" s="23" t="s">
        <v>349</v>
      </c>
    </row>
    <row r="67" spans="1:5" ht="15">
      <c r="A67" s="21" t="s">
        <v>70</v>
      </c>
      <c r="E67" s="28" t="s">
        <v>431</v>
      </c>
    </row>
    <row r="68" spans="1:5" ht="15">
      <c r="A68" s="21" t="s">
        <v>70</v>
      </c>
      <c r="E68" s="28" t="s">
        <v>148</v>
      </c>
    </row>
    <row r="69" spans="1:16" ht="28.5">
      <c r="A69" s="21" t="s">
        <v>63</v>
      </c>
      <c r="B69" s="21">
        <v>14</v>
      </c>
      <c r="C69" s="22" t="s">
        <v>351</v>
      </c>
      <c r="E69" s="23" t="s">
        <v>352</v>
      </c>
      <c r="F69" s="24" t="s">
        <v>132</v>
      </c>
      <c r="G69" s="25">
        <v>20</v>
      </c>
      <c r="H69" s="26">
        <v>0</v>
      </c>
      <c r="I69" s="26">
        <f>ROUND(G69*H69,P4)</f>
        <v>0</v>
      </c>
      <c r="O69" s="27">
        <f>I69*0.21</f>
        <v>0</v>
      </c>
      <c r="P69">
        <v>3</v>
      </c>
    </row>
    <row r="70" spans="1:5" ht="28.5">
      <c r="A70" s="21" t="s">
        <v>68</v>
      </c>
      <c r="E70" s="23" t="s">
        <v>353</v>
      </c>
    </row>
    <row r="71" spans="1:5" ht="15">
      <c r="A71" s="21" t="s">
        <v>70</v>
      </c>
      <c r="E71" s="28" t="s">
        <v>432</v>
      </c>
    </row>
    <row r="72" spans="1:5" ht="15">
      <c r="A72" s="21" t="s">
        <v>70</v>
      </c>
      <c r="E72" s="28" t="s">
        <v>355</v>
      </c>
    </row>
    <row r="73" spans="1:16" ht="15">
      <c r="A73" s="21" t="s">
        <v>63</v>
      </c>
      <c r="B73" s="21">
        <v>15</v>
      </c>
      <c r="C73" s="22" t="s">
        <v>433</v>
      </c>
      <c r="E73" s="23" t="s">
        <v>434</v>
      </c>
      <c r="F73" s="24" t="s">
        <v>78</v>
      </c>
      <c r="G73" s="25">
        <v>2</v>
      </c>
      <c r="H73" s="26">
        <v>0</v>
      </c>
      <c r="I73" s="26">
        <f>ROUND(G73*H73,P4)</f>
        <v>0</v>
      </c>
      <c r="O73" s="27">
        <f>I73*0.21</f>
        <v>0</v>
      </c>
      <c r="P73">
        <v>3</v>
      </c>
    </row>
    <row r="74" spans="1:5" ht="28.5">
      <c r="A74" s="21" t="s">
        <v>68</v>
      </c>
      <c r="E74" s="23" t="s">
        <v>435</v>
      </c>
    </row>
    <row r="75" spans="1:5" ht="15">
      <c r="A75" s="21" t="s">
        <v>70</v>
      </c>
      <c r="E75" s="28" t="s">
        <v>436</v>
      </c>
    </row>
    <row r="76" spans="1:5" ht="15">
      <c r="A76" s="21" t="s">
        <v>70</v>
      </c>
      <c r="E76" s="28" t="s">
        <v>148</v>
      </c>
    </row>
    <row r="77" spans="1:16" ht="15">
      <c r="A77" s="21" t="s">
        <v>63</v>
      </c>
      <c r="B77" s="21">
        <v>16</v>
      </c>
      <c r="C77" s="22" t="s">
        <v>249</v>
      </c>
      <c r="E77" s="23" t="s">
        <v>250</v>
      </c>
      <c r="F77" s="24" t="s">
        <v>78</v>
      </c>
      <c r="G77" s="25">
        <v>24</v>
      </c>
      <c r="H77" s="26">
        <v>0</v>
      </c>
      <c r="I77" s="26">
        <f>ROUND(G77*H77,P4)</f>
        <v>0</v>
      </c>
      <c r="O77" s="27">
        <f>I77*0.21</f>
        <v>0</v>
      </c>
      <c r="P77">
        <v>3</v>
      </c>
    </row>
    <row r="78" spans="1:5" ht="42.75">
      <c r="A78" s="21" t="s">
        <v>68</v>
      </c>
      <c r="E78" s="23" t="s">
        <v>323</v>
      </c>
    </row>
    <row r="79" spans="1:5" ht="15">
      <c r="A79" s="21" t="s">
        <v>70</v>
      </c>
      <c r="E79" s="28" t="s">
        <v>437</v>
      </c>
    </row>
    <row r="80" spans="1:5" ht="15">
      <c r="A80" s="21" t="s">
        <v>70</v>
      </c>
      <c r="E80" s="28" t="s">
        <v>209</v>
      </c>
    </row>
    <row r="81" spans="1:16" ht="15">
      <c r="A81" s="21" t="s">
        <v>63</v>
      </c>
      <c r="B81" s="21">
        <v>17</v>
      </c>
      <c r="C81" s="22" t="s">
        <v>154</v>
      </c>
      <c r="D81" s="21" t="s">
        <v>73</v>
      </c>
      <c r="E81" s="23" t="s">
        <v>155</v>
      </c>
      <c r="F81" s="24" t="s">
        <v>92</v>
      </c>
      <c r="G81" s="25">
        <v>9.375</v>
      </c>
      <c r="H81" s="26">
        <v>0</v>
      </c>
      <c r="I81" s="26">
        <f>ROUND(G81*H81,P4)</f>
        <v>0</v>
      </c>
      <c r="O81" s="27">
        <f>I81*0.21</f>
        <v>0</v>
      </c>
      <c r="P81">
        <v>3</v>
      </c>
    </row>
    <row r="82" spans="1:5" ht="114">
      <c r="A82" s="21" t="s">
        <v>68</v>
      </c>
      <c r="E82" s="23" t="s">
        <v>257</v>
      </c>
    </row>
    <row r="83" spans="1:5" ht="28.5">
      <c r="A83" s="21" t="s">
        <v>70</v>
      </c>
      <c r="E83" s="28" t="s">
        <v>438</v>
      </c>
    </row>
    <row r="84" spans="1:5" ht="15">
      <c r="A84" s="21" t="s">
        <v>70</v>
      </c>
      <c r="E84" s="28" t="s">
        <v>413</v>
      </c>
    </row>
    <row r="85" spans="1:16" ht="15">
      <c r="A85" s="21" t="s">
        <v>63</v>
      </c>
      <c r="B85" s="21">
        <v>18</v>
      </c>
      <c r="C85" s="22" t="s">
        <v>154</v>
      </c>
      <c r="D85" s="21" t="s">
        <v>371</v>
      </c>
      <c r="E85" s="23" t="s">
        <v>155</v>
      </c>
      <c r="F85" s="24" t="s">
        <v>92</v>
      </c>
      <c r="G85" s="25">
        <v>4</v>
      </c>
      <c r="H85" s="26">
        <v>0</v>
      </c>
      <c r="I85" s="26">
        <f>ROUND(G85*H85,P4)</f>
        <v>0</v>
      </c>
      <c r="O85" s="27">
        <f>I85*0.21</f>
        <v>0</v>
      </c>
      <c r="P85">
        <v>3</v>
      </c>
    </row>
    <row r="86" spans="1:5" ht="114">
      <c r="A86" s="21" t="s">
        <v>68</v>
      </c>
      <c r="E86" s="23" t="s">
        <v>439</v>
      </c>
    </row>
    <row r="87" spans="1:5" ht="15">
      <c r="A87" s="21" t="s">
        <v>70</v>
      </c>
      <c r="E87" s="28" t="s">
        <v>440</v>
      </c>
    </row>
    <row r="88" spans="1:5" ht="15">
      <c r="A88" s="21" t="s">
        <v>70</v>
      </c>
      <c r="E88" s="28" t="s">
        <v>348</v>
      </c>
    </row>
    <row r="89" spans="1:16" ht="15">
      <c r="A89" s="21" t="s">
        <v>63</v>
      </c>
      <c r="B89" s="21">
        <v>19</v>
      </c>
      <c r="C89" s="22" t="s">
        <v>165</v>
      </c>
      <c r="E89" s="23" t="s">
        <v>166</v>
      </c>
      <c r="F89" s="24" t="s">
        <v>67</v>
      </c>
      <c r="G89" s="25">
        <v>1</v>
      </c>
      <c r="H89" s="26">
        <v>0</v>
      </c>
      <c r="I89" s="26">
        <f>ROUND(G89*H89,P4)</f>
        <v>0</v>
      </c>
      <c r="O89" s="27">
        <f>I89*0.21</f>
        <v>0</v>
      </c>
      <c r="P89">
        <v>3</v>
      </c>
    </row>
    <row r="90" spans="1:5" ht="42.75">
      <c r="A90" s="21" t="s">
        <v>68</v>
      </c>
      <c r="E90" s="23" t="s">
        <v>195</v>
      </c>
    </row>
    <row r="91" spans="1:5" ht="15">
      <c r="A91" s="21" t="s">
        <v>70</v>
      </c>
      <c r="E91" s="28" t="s">
        <v>71</v>
      </c>
    </row>
    <row r="92" spans="1:5" ht="15">
      <c r="A92" s="21" t="s">
        <v>70</v>
      </c>
      <c r="E92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31</v>
      </c>
      <c r="I3" s="17">
        <f>SUMIFS(I9:I63,A9:A63,"SD")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31</v>
      </c>
      <c r="D4" s="15"/>
      <c r="E4" s="13" t="s">
        <v>32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31</v>
      </c>
      <c r="D5" s="15"/>
      <c r="E5" s="13" t="s">
        <v>32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SUMIFS(I10:I21,A10:A21,"P")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64</v>
      </c>
      <c r="D14" s="21" t="s">
        <v>73</v>
      </c>
      <c r="E14" s="23" t="s">
        <v>66</v>
      </c>
      <c r="F14" s="24" t="s">
        <v>67</v>
      </c>
      <c r="G14" s="25">
        <v>1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114">
      <c r="A15" s="21" t="s">
        <v>68</v>
      </c>
      <c r="E15" s="23" t="s">
        <v>169</v>
      </c>
    </row>
    <row r="16" spans="1:5" ht="15">
      <c r="A16" s="21" t="s">
        <v>70</v>
      </c>
      <c r="E16" s="28" t="s">
        <v>71</v>
      </c>
    </row>
    <row r="17" spans="1:5" ht="15">
      <c r="A17" s="21" t="s">
        <v>70</v>
      </c>
      <c r="E17" s="28" t="s">
        <v>72</v>
      </c>
    </row>
    <row r="18" spans="1:16" ht="15">
      <c r="A18" s="21" t="s">
        <v>63</v>
      </c>
      <c r="B18" s="21">
        <v>3</v>
      </c>
      <c r="C18" s="22" t="s">
        <v>75</v>
      </c>
      <c r="E18" s="23" t="s">
        <v>77</v>
      </c>
      <c r="F18" s="24" t="s">
        <v>78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28.5">
      <c r="A19" s="21" t="s">
        <v>68</v>
      </c>
      <c r="E19" s="23" t="s">
        <v>170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9" ht="15">
      <c r="A22" s="18" t="s">
        <v>60</v>
      </c>
      <c r="B22" s="18"/>
      <c r="C22" s="19" t="s">
        <v>88</v>
      </c>
      <c r="D22" s="18"/>
      <c r="E22" s="18" t="s">
        <v>89</v>
      </c>
      <c r="F22" s="18"/>
      <c r="G22" s="18"/>
      <c r="H22" s="18"/>
      <c r="I22" s="20">
        <f>SUMIFS(I23:I38,A23:A38,"P")</f>
        <v>0</v>
      </c>
    </row>
    <row r="23" spans="1:16" ht="28.5">
      <c r="A23" s="21" t="s">
        <v>63</v>
      </c>
      <c r="B23" s="21">
        <v>4</v>
      </c>
      <c r="C23" s="22" t="s">
        <v>90</v>
      </c>
      <c r="D23" s="21" t="s">
        <v>65</v>
      </c>
      <c r="E23" s="23" t="s">
        <v>91</v>
      </c>
      <c r="F23" s="24" t="s">
        <v>92</v>
      </c>
      <c r="G23" s="25">
        <v>1.68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71.25">
      <c r="A24" s="21" t="s">
        <v>68</v>
      </c>
      <c r="E24" s="23" t="s">
        <v>441</v>
      </c>
    </row>
    <row r="25" spans="1:5" ht="15">
      <c r="A25" s="21" t="s">
        <v>70</v>
      </c>
      <c r="E25" s="28" t="s">
        <v>442</v>
      </c>
    </row>
    <row r="26" spans="1:5" ht="15">
      <c r="A26" s="21" t="s">
        <v>70</v>
      </c>
      <c r="E26" s="28" t="s">
        <v>443</v>
      </c>
    </row>
    <row r="27" spans="1:16" ht="15">
      <c r="A27" s="21" t="s">
        <v>63</v>
      </c>
      <c r="B27" s="21">
        <v>5</v>
      </c>
      <c r="C27" s="22" t="s">
        <v>103</v>
      </c>
      <c r="D27" s="21" t="s">
        <v>65</v>
      </c>
      <c r="E27" s="23" t="s">
        <v>104</v>
      </c>
      <c r="F27" s="24" t="s">
        <v>92</v>
      </c>
      <c r="G27" s="25">
        <v>1.68</v>
      </c>
      <c r="H27" s="26">
        <v>0</v>
      </c>
      <c r="I27" s="26">
        <f>ROUND(G27*H27,P4)</f>
        <v>0</v>
      </c>
      <c r="O27" s="27">
        <f>I27*0.21</f>
        <v>0</v>
      </c>
      <c r="P27">
        <v>3</v>
      </c>
    </row>
    <row r="28" spans="1:5" ht="57">
      <c r="A28" s="21" t="s">
        <v>68</v>
      </c>
      <c r="E28" s="23" t="s">
        <v>266</v>
      </c>
    </row>
    <row r="29" spans="1:5" ht="15">
      <c r="A29" s="21" t="s">
        <v>70</v>
      </c>
      <c r="E29" s="28" t="s">
        <v>444</v>
      </c>
    </row>
    <row r="30" spans="1:5" ht="15">
      <c r="A30" s="21" t="s">
        <v>70</v>
      </c>
      <c r="E30" s="28" t="s">
        <v>443</v>
      </c>
    </row>
    <row r="31" spans="1:16" ht="28.5">
      <c r="A31" s="21" t="s">
        <v>63</v>
      </c>
      <c r="B31" s="21">
        <v>6</v>
      </c>
      <c r="C31" s="22" t="s">
        <v>106</v>
      </c>
      <c r="D31" s="21" t="s">
        <v>65</v>
      </c>
      <c r="E31" s="23" t="s">
        <v>107</v>
      </c>
      <c r="F31" s="24" t="s">
        <v>92</v>
      </c>
      <c r="G31" s="25">
        <v>10.5</v>
      </c>
      <c r="H31" s="26">
        <v>0</v>
      </c>
      <c r="I31" s="26">
        <f>ROUND(G31*H31,P4)</f>
        <v>0</v>
      </c>
      <c r="O31" s="27">
        <f>I31*0.21</f>
        <v>0</v>
      </c>
      <c r="P31">
        <v>3</v>
      </c>
    </row>
    <row r="32" spans="1:5" ht="71.25">
      <c r="A32" s="21" t="s">
        <v>68</v>
      </c>
      <c r="E32" s="23" t="s">
        <v>445</v>
      </c>
    </row>
    <row r="33" spans="1:5" ht="15">
      <c r="A33" s="21" t="s">
        <v>70</v>
      </c>
      <c r="E33" s="28" t="s">
        <v>446</v>
      </c>
    </row>
    <row r="34" spans="1:5" ht="15">
      <c r="A34" s="21" t="s">
        <v>70</v>
      </c>
      <c r="E34" s="28" t="s">
        <v>447</v>
      </c>
    </row>
    <row r="35" spans="1:16" ht="15">
      <c r="A35" s="21" t="s">
        <v>63</v>
      </c>
      <c r="B35" s="21">
        <v>7</v>
      </c>
      <c r="C35" s="22" t="s">
        <v>115</v>
      </c>
      <c r="E35" s="23" t="s">
        <v>116</v>
      </c>
      <c r="F35" s="24" t="s">
        <v>92</v>
      </c>
      <c r="G35" s="25">
        <v>1.386</v>
      </c>
      <c r="H35" s="26">
        <v>0</v>
      </c>
      <c r="I35" s="26">
        <f>ROUND(G35*H35,P4)</f>
        <v>0</v>
      </c>
      <c r="O35" s="27">
        <f>I35*0.21</f>
        <v>0</v>
      </c>
      <c r="P35">
        <v>3</v>
      </c>
    </row>
    <row r="36" spans="1:5" ht="71.25">
      <c r="A36" s="21" t="s">
        <v>68</v>
      </c>
      <c r="E36" s="23" t="s">
        <v>448</v>
      </c>
    </row>
    <row r="37" spans="1:5" ht="15">
      <c r="A37" s="21" t="s">
        <v>70</v>
      </c>
      <c r="E37" s="28" t="s">
        <v>449</v>
      </c>
    </row>
    <row r="38" spans="1:5" ht="15">
      <c r="A38" s="21" t="s">
        <v>70</v>
      </c>
      <c r="E38" s="28" t="s">
        <v>450</v>
      </c>
    </row>
    <row r="39" spans="1:9" ht="15">
      <c r="A39" s="18" t="s">
        <v>60</v>
      </c>
      <c r="B39" s="18"/>
      <c r="C39" s="19" t="s">
        <v>128</v>
      </c>
      <c r="D39" s="18"/>
      <c r="E39" s="18" t="s">
        <v>129</v>
      </c>
      <c r="F39" s="18"/>
      <c r="G39" s="18"/>
      <c r="H39" s="18"/>
      <c r="I39" s="20">
        <f>SUMIFS(I40:I63,A40:A63,"P")</f>
        <v>0</v>
      </c>
    </row>
    <row r="40" spans="1:16" ht="15">
      <c r="A40" s="21" t="s">
        <v>63</v>
      </c>
      <c r="B40" s="21">
        <v>8</v>
      </c>
      <c r="C40" s="22" t="s">
        <v>177</v>
      </c>
      <c r="E40" s="23" t="s">
        <v>178</v>
      </c>
      <c r="F40" s="24" t="s">
        <v>132</v>
      </c>
      <c r="G40" s="25">
        <v>14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42.75">
      <c r="A41" s="21" t="s">
        <v>68</v>
      </c>
      <c r="E41" s="23" t="s">
        <v>179</v>
      </c>
    </row>
    <row r="42" spans="1:5" ht="15">
      <c r="A42" s="21" t="s">
        <v>70</v>
      </c>
      <c r="E42" s="28" t="s">
        <v>451</v>
      </c>
    </row>
    <row r="43" spans="1:5" ht="15">
      <c r="A43" s="21" t="s">
        <v>70</v>
      </c>
      <c r="E43" s="28" t="s">
        <v>325</v>
      </c>
    </row>
    <row r="44" spans="1:16" ht="15">
      <c r="A44" s="21" t="s">
        <v>63</v>
      </c>
      <c r="B44" s="21">
        <v>9</v>
      </c>
      <c r="C44" s="22" t="s">
        <v>182</v>
      </c>
      <c r="E44" s="23" t="s">
        <v>183</v>
      </c>
      <c r="F44" s="24" t="s">
        <v>132</v>
      </c>
      <c r="G44" s="25">
        <v>112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71.25">
      <c r="A45" s="21" t="s">
        <v>68</v>
      </c>
      <c r="E45" s="23" t="s">
        <v>341</v>
      </c>
    </row>
    <row r="46" spans="1:5" ht="15">
      <c r="A46" s="21" t="s">
        <v>70</v>
      </c>
      <c r="E46" s="28" t="s">
        <v>452</v>
      </c>
    </row>
    <row r="47" spans="1:5" ht="15">
      <c r="A47" s="21" t="s">
        <v>70</v>
      </c>
      <c r="E47" s="28" t="s">
        <v>453</v>
      </c>
    </row>
    <row r="48" spans="1:16" ht="15">
      <c r="A48" s="21" t="s">
        <v>63</v>
      </c>
      <c r="B48" s="21">
        <v>10</v>
      </c>
      <c r="C48" s="22" t="s">
        <v>233</v>
      </c>
      <c r="E48" s="23" t="s">
        <v>234</v>
      </c>
      <c r="F48" s="24" t="s">
        <v>132</v>
      </c>
      <c r="G48" s="25">
        <v>14</v>
      </c>
      <c r="H48" s="26">
        <v>0</v>
      </c>
      <c r="I48" s="26">
        <f>ROUND(G48*H48,P4)</f>
        <v>0</v>
      </c>
      <c r="O48" s="27">
        <f>I48*0.21</f>
        <v>0</v>
      </c>
      <c r="P48">
        <v>3</v>
      </c>
    </row>
    <row r="49" spans="1:5" ht="71.25">
      <c r="A49" s="21" t="s">
        <v>68</v>
      </c>
      <c r="E49" s="23" t="s">
        <v>235</v>
      </c>
    </row>
    <row r="50" spans="1:5" ht="15">
      <c r="A50" s="21" t="s">
        <v>70</v>
      </c>
      <c r="E50" s="28" t="s">
        <v>454</v>
      </c>
    </row>
    <row r="51" spans="1:5" ht="15">
      <c r="A51" s="21" t="s">
        <v>70</v>
      </c>
      <c r="E51" s="28" t="s">
        <v>325</v>
      </c>
    </row>
    <row r="52" spans="1:16" ht="15">
      <c r="A52" s="21" t="s">
        <v>63</v>
      </c>
      <c r="B52" s="21">
        <v>11</v>
      </c>
      <c r="C52" s="22" t="s">
        <v>140</v>
      </c>
      <c r="E52" s="23" t="s">
        <v>141</v>
      </c>
      <c r="F52" s="24" t="s">
        <v>132</v>
      </c>
      <c r="G52" s="25">
        <v>14</v>
      </c>
      <c r="H52" s="26">
        <v>0</v>
      </c>
      <c r="I52" s="26">
        <f>ROUND(G52*H52,P4)</f>
        <v>0</v>
      </c>
      <c r="O52" s="27">
        <f>I52*0.21</f>
        <v>0</v>
      </c>
      <c r="P52">
        <v>3</v>
      </c>
    </row>
    <row r="53" spans="1:5" ht="85.5">
      <c r="A53" s="21" t="s">
        <v>68</v>
      </c>
      <c r="E53" s="23" t="s">
        <v>345</v>
      </c>
    </row>
    <row r="54" spans="1:5" ht="15">
      <c r="A54" s="21" t="s">
        <v>70</v>
      </c>
      <c r="E54" s="28" t="s">
        <v>455</v>
      </c>
    </row>
    <row r="55" spans="1:5" ht="15">
      <c r="A55" s="21" t="s">
        <v>70</v>
      </c>
      <c r="E55" s="28" t="s">
        <v>325</v>
      </c>
    </row>
    <row r="56" spans="1:16" ht="15">
      <c r="A56" s="21" t="s">
        <v>63</v>
      </c>
      <c r="B56" s="21">
        <v>12</v>
      </c>
      <c r="C56" s="22" t="s">
        <v>154</v>
      </c>
      <c r="D56" s="21" t="s">
        <v>65</v>
      </c>
      <c r="E56" s="23" t="s">
        <v>155</v>
      </c>
      <c r="F56" s="24" t="s">
        <v>92</v>
      </c>
      <c r="G56" s="25">
        <v>13.86</v>
      </c>
      <c r="H56" s="26">
        <v>0</v>
      </c>
      <c r="I56" s="26">
        <f>ROUND(G56*H56,P4)</f>
        <v>0</v>
      </c>
      <c r="O56" s="27">
        <f>I56*0.21</f>
        <v>0</v>
      </c>
      <c r="P56">
        <v>3</v>
      </c>
    </row>
    <row r="57" spans="1:5" ht="99.75">
      <c r="A57" s="21" t="s">
        <v>68</v>
      </c>
      <c r="E57" s="23" t="s">
        <v>456</v>
      </c>
    </row>
    <row r="58" spans="1:5" ht="28.5">
      <c r="A58" s="21" t="s">
        <v>70</v>
      </c>
      <c r="E58" s="28" t="s">
        <v>457</v>
      </c>
    </row>
    <row r="59" spans="1:5" ht="15">
      <c r="A59" s="21" t="s">
        <v>70</v>
      </c>
      <c r="E59" s="28" t="s">
        <v>458</v>
      </c>
    </row>
    <row r="60" spans="1:16" ht="15">
      <c r="A60" s="21" t="s">
        <v>63</v>
      </c>
      <c r="B60" s="21">
        <v>13</v>
      </c>
      <c r="C60" s="22" t="s">
        <v>165</v>
      </c>
      <c r="E60" s="23" t="s">
        <v>166</v>
      </c>
      <c r="F60" s="24" t="s">
        <v>67</v>
      </c>
      <c r="G60" s="25">
        <v>1</v>
      </c>
      <c r="H60" s="26">
        <v>0</v>
      </c>
      <c r="I60" s="26">
        <f>ROUND(G60*H60,P4)</f>
        <v>0</v>
      </c>
      <c r="O60" s="27">
        <f>I60*0.21</f>
        <v>0</v>
      </c>
      <c r="P60">
        <v>3</v>
      </c>
    </row>
    <row r="61" spans="1:5" ht="42.75">
      <c r="A61" s="21" t="s">
        <v>68</v>
      </c>
      <c r="E61" s="23" t="s">
        <v>195</v>
      </c>
    </row>
    <row r="62" spans="1:5" ht="15">
      <c r="A62" s="21" t="s">
        <v>70</v>
      </c>
      <c r="E62" s="28" t="s">
        <v>71</v>
      </c>
    </row>
    <row r="63" spans="1:5" ht="15">
      <c r="A63" s="21" t="s">
        <v>70</v>
      </c>
      <c r="E63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33</v>
      </c>
      <c r="I3" s="17">
        <f>SUMIFS(I9:I64,A9:A64,"SD")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33</v>
      </c>
      <c r="D4" s="15"/>
      <c r="E4" s="13" t="s">
        <v>34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33</v>
      </c>
      <c r="D5" s="15"/>
      <c r="E5" s="13" t="s">
        <v>34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SUMIFS(I10:I21,A10:A21,"P")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196</v>
      </c>
      <c r="D14" s="21" t="s">
        <v>73</v>
      </c>
      <c r="E14" s="23" t="s">
        <v>197</v>
      </c>
      <c r="F14" s="24" t="s">
        <v>198</v>
      </c>
      <c r="G14" s="25">
        <v>24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71.25">
      <c r="A15" s="21" t="s">
        <v>68</v>
      </c>
      <c r="E15" s="23" t="s">
        <v>359</v>
      </c>
    </row>
    <row r="16" spans="1:5" ht="15">
      <c r="A16" s="21" t="s">
        <v>70</v>
      </c>
      <c r="E16" s="28" t="s">
        <v>459</v>
      </c>
    </row>
    <row r="17" spans="1:5" ht="15">
      <c r="A17" s="21" t="s">
        <v>70</v>
      </c>
      <c r="E17" s="28" t="s">
        <v>209</v>
      </c>
    </row>
    <row r="18" spans="1:16" ht="15">
      <c r="A18" s="21" t="s">
        <v>63</v>
      </c>
      <c r="B18" s="21">
        <v>3</v>
      </c>
      <c r="C18" s="22" t="s">
        <v>75</v>
      </c>
      <c r="E18" s="23" t="s">
        <v>77</v>
      </c>
      <c r="F18" s="24" t="s">
        <v>78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28.5">
      <c r="A19" s="21" t="s">
        <v>68</v>
      </c>
      <c r="E19" s="23" t="s">
        <v>170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9" ht="15">
      <c r="A22" s="18" t="s">
        <v>60</v>
      </c>
      <c r="B22" s="18"/>
      <c r="C22" s="19" t="s">
        <v>88</v>
      </c>
      <c r="D22" s="18"/>
      <c r="E22" s="18" t="s">
        <v>89</v>
      </c>
      <c r="F22" s="18"/>
      <c r="G22" s="18"/>
      <c r="H22" s="18"/>
      <c r="I22" s="20">
        <f>SUMIFS(I23:I42,A23:A42,"P")</f>
        <v>0</v>
      </c>
    </row>
    <row r="23" spans="1:16" ht="28.5">
      <c r="A23" s="21" t="s">
        <v>63</v>
      </c>
      <c r="B23" s="21">
        <v>4</v>
      </c>
      <c r="C23" s="22" t="s">
        <v>90</v>
      </c>
      <c r="D23" s="21" t="s">
        <v>65</v>
      </c>
      <c r="E23" s="23" t="s">
        <v>91</v>
      </c>
      <c r="F23" s="24" t="s">
        <v>92</v>
      </c>
      <c r="G23" s="25">
        <v>7.875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71.25">
      <c r="A24" s="21" t="s">
        <v>68</v>
      </c>
      <c r="E24" s="23" t="s">
        <v>441</v>
      </c>
    </row>
    <row r="25" spans="1:5" ht="15">
      <c r="A25" s="21" t="s">
        <v>70</v>
      </c>
      <c r="E25" s="28" t="s">
        <v>460</v>
      </c>
    </row>
    <row r="26" spans="1:5" ht="15">
      <c r="A26" s="21" t="s">
        <v>70</v>
      </c>
      <c r="E26" s="28" t="s">
        <v>461</v>
      </c>
    </row>
    <row r="27" spans="1:16" ht="28.5">
      <c r="A27" s="21" t="s">
        <v>63</v>
      </c>
      <c r="B27" s="21">
        <v>5</v>
      </c>
      <c r="C27" s="22" t="s">
        <v>99</v>
      </c>
      <c r="D27" s="21" t="s">
        <v>65</v>
      </c>
      <c r="E27" s="23" t="s">
        <v>100</v>
      </c>
      <c r="F27" s="24" t="s">
        <v>92</v>
      </c>
      <c r="G27" s="25">
        <v>2.625</v>
      </c>
      <c r="H27" s="26">
        <v>0</v>
      </c>
      <c r="I27" s="26">
        <f>ROUND(G27*H27,P4)</f>
        <v>0</v>
      </c>
      <c r="O27" s="27">
        <f>I27*0.21</f>
        <v>0</v>
      </c>
      <c r="P27">
        <v>3</v>
      </c>
    </row>
    <row r="28" spans="1:5" ht="71.25">
      <c r="A28" s="21" t="s">
        <v>68</v>
      </c>
      <c r="E28" s="23" t="s">
        <v>441</v>
      </c>
    </row>
    <row r="29" spans="1:5" ht="15">
      <c r="A29" s="21" t="s">
        <v>70</v>
      </c>
      <c r="E29" s="28" t="s">
        <v>462</v>
      </c>
    </row>
    <row r="30" spans="1:5" ht="15">
      <c r="A30" s="21" t="s">
        <v>70</v>
      </c>
      <c r="E30" s="28" t="s">
        <v>463</v>
      </c>
    </row>
    <row r="31" spans="1:16" ht="15">
      <c r="A31" s="21" t="s">
        <v>63</v>
      </c>
      <c r="B31" s="21">
        <v>6</v>
      </c>
      <c r="C31" s="22" t="s">
        <v>103</v>
      </c>
      <c r="D31" s="21" t="s">
        <v>65</v>
      </c>
      <c r="E31" s="23" t="s">
        <v>104</v>
      </c>
      <c r="F31" s="24" t="s">
        <v>92</v>
      </c>
      <c r="G31" s="25">
        <v>2.625</v>
      </c>
      <c r="H31" s="26">
        <v>0</v>
      </c>
      <c r="I31" s="26">
        <f>ROUND(G31*H31,P4)</f>
        <v>0</v>
      </c>
      <c r="O31" s="27">
        <f>I31*0.21</f>
        <v>0</v>
      </c>
      <c r="P31">
        <v>3</v>
      </c>
    </row>
    <row r="32" spans="1:5" ht="57">
      <c r="A32" s="21" t="s">
        <v>68</v>
      </c>
      <c r="E32" s="23" t="s">
        <v>303</v>
      </c>
    </row>
    <row r="33" spans="1:5" ht="15">
      <c r="A33" s="21" t="s">
        <v>70</v>
      </c>
      <c r="E33" s="28" t="s">
        <v>464</v>
      </c>
    </row>
    <row r="34" spans="1:5" ht="15">
      <c r="A34" s="21" t="s">
        <v>70</v>
      </c>
      <c r="E34" s="28" t="s">
        <v>463</v>
      </c>
    </row>
    <row r="35" spans="1:16" ht="28.5">
      <c r="A35" s="21" t="s">
        <v>63</v>
      </c>
      <c r="B35" s="21">
        <v>7</v>
      </c>
      <c r="C35" s="22" t="s">
        <v>106</v>
      </c>
      <c r="D35" s="21" t="s">
        <v>65</v>
      </c>
      <c r="E35" s="23" t="s">
        <v>107</v>
      </c>
      <c r="F35" s="24" t="s">
        <v>92</v>
      </c>
      <c r="G35" s="25">
        <v>1.4</v>
      </c>
      <c r="H35" s="26">
        <v>0</v>
      </c>
      <c r="I35" s="26">
        <f>ROUND(G35*H35,P4)</f>
        <v>0</v>
      </c>
      <c r="O35" s="27">
        <f>I35*0.21</f>
        <v>0</v>
      </c>
      <c r="P35">
        <v>3</v>
      </c>
    </row>
    <row r="36" spans="1:5" ht="71.25">
      <c r="A36" s="21" t="s">
        <v>68</v>
      </c>
      <c r="E36" s="23" t="s">
        <v>445</v>
      </c>
    </row>
    <row r="37" spans="1:5" ht="15">
      <c r="A37" s="21" t="s">
        <v>70</v>
      </c>
      <c r="E37" s="28" t="s">
        <v>465</v>
      </c>
    </row>
    <row r="38" spans="1:5" ht="15">
      <c r="A38" s="21" t="s">
        <v>70</v>
      </c>
      <c r="E38" s="28" t="s">
        <v>466</v>
      </c>
    </row>
    <row r="39" spans="1:16" ht="15">
      <c r="A39" s="21" t="s">
        <v>63</v>
      </c>
      <c r="B39" s="21">
        <v>8</v>
      </c>
      <c r="C39" s="22" t="s">
        <v>115</v>
      </c>
      <c r="E39" s="23" t="s">
        <v>116</v>
      </c>
      <c r="F39" s="24" t="s">
        <v>92</v>
      </c>
      <c r="G39" s="25">
        <v>1.453</v>
      </c>
      <c r="H39" s="26">
        <v>0</v>
      </c>
      <c r="I39" s="26">
        <f>ROUND(G39*H39,P4)</f>
        <v>0</v>
      </c>
      <c r="O39" s="27">
        <f>I39*0.21</f>
        <v>0</v>
      </c>
      <c r="P39">
        <v>3</v>
      </c>
    </row>
    <row r="40" spans="1:5" ht="71.25">
      <c r="A40" s="21" t="s">
        <v>68</v>
      </c>
      <c r="E40" s="23" t="s">
        <v>448</v>
      </c>
    </row>
    <row r="41" spans="1:5" ht="15">
      <c r="A41" s="21" t="s">
        <v>70</v>
      </c>
      <c r="E41" s="28" t="s">
        <v>467</v>
      </c>
    </row>
    <row r="42" spans="1:5" ht="15">
      <c r="A42" s="21" t="s">
        <v>70</v>
      </c>
      <c r="E42" s="28" t="s">
        <v>468</v>
      </c>
    </row>
    <row r="43" spans="1:9" ht="15">
      <c r="A43" s="18" t="s">
        <v>60</v>
      </c>
      <c r="B43" s="18"/>
      <c r="C43" s="19" t="s">
        <v>121</v>
      </c>
      <c r="D43" s="18"/>
      <c r="E43" s="18" t="s">
        <v>122</v>
      </c>
      <c r="F43" s="18"/>
      <c r="G43" s="18"/>
      <c r="H43" s="18"/>
      <c r="I43" s="20">
        <f>SUMIFS(I44:I47,A44:A47,"P")</f>
        <v>0</v>
      </c>
    </row>
    <row r="44" spans="1:16" ht="15">
      <c r="A44" s="21" t="s">
        <v>63</v>
      </c>
      <c r="B44" s="21">
        <v>9</v>
      </c>
      <c r="C44" s="22" t="s">
        <v>313</v>
      </c>
      <c r="E44" s="23" t="s">
        <v>314</v>
      </c>
      <c r="F44" s="24" t="s">
        <v>315</v>
      </c>
      <c r="G44" s="25">
        <v>15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99.75">
      <c r="A45" s="21" t="s">
        <v>68</v>
      </c>
      <c r="E45" s="23" t="s">
        <v>338</v>
      </c>
    </row>
    <row r="46" spans="1:5" ht="15">
      <c r="A46" s="21" t="s">
        <v>70</v>
      </c>
      <c r="E46" s="28" t="s">
        <v>469</v>
      </c>
    </row>
    <row r="47" spans="1:5" ht="15">
      <c r="A47" s="21" t="s">
        <v>70</v>
      </c>
      <c r="E47" s="28" t="s">
        <v>427</v>
      </c>
    </row>
    <row r="48" spans="1:9" ht="15">
      <c r="A48" s="18" t="s">
        <v>60</v>
      </c>
      <c r="B48" s="18"/>
      <c r="C48" s="19" t="s">
        <v>128</v>
      </c>
      <c r="D48" s="18"/>
      <c r="E48" s="18" t="s">
        <v>129</v>
      </c>
      <c r="F48" s="18"/>
      <c r="G48" s="18"/>
      <c r="H48" s="18"/>
      <c r="I48" s="20">
        <f>SUMIFS(I49:I64,A49:A64,"P")</f>
        <v>0</v>
      </c>
    </row>
    <row r="49" spans="1:16" ht="15">
      <c r="A49" s="21" t="s">
        <v>63</v>
      </c>
      <c r="B49" s="21">
        <v>10</v>
      </c>
      <c r="C49" s="22" t="s">
        <v>177</v>
      </c>
      <c r="E49" s="23" t="s">
        <v>178</v>
      </c>
      <c r="F49" s="24" t="s">
        <v>132</v>
      </c>
      <c r="G49" s="25">
        <v>14</v>
      </c>
      <c r="H49" s="26">
        <v>0</v>
      </c>
      <c r="I49" s="26">
        <f>ROUND(G49*H49,P4)</f>
        <v>0</v>
      </c>
      <c r="O49" s="27">
        <f>I49*0.21</f>
        <v>0</v>
      </c>
      <c r="P49">
        <v>3</v>
      </c>
    </row>
    <row r="50" spans="1:5" ht="42.75">
      <c r="A50" s="21" t="s">
        <v>68</v>
      </c>
      <c r="E50" s="23" t="s">
        <v>179</v>
      </c>
    </row>
    <row r="51" spans="1:5" ht="15">
      <c r="A51" s="21" t="s">
        <v>70</v>
      </c>
      <c r="E51" s="28" t="s">
        <v>470</v>
      </c>
    </row>
    <row r="52" spans="1:5" ht="15">
      <c r="A52" s="21" t="s">
        <v>70</v>
      </c>
      <c r="E52" s="28" t="s">
        <v>325</v>
      </c>
    </row>
    <row r="53" spans="1:16" ht="15">
      <c r="A53" s="21" t="s">
        <v>63</v>
      </c>
      <c r="B53" s="21">
        <v>11</v>
      </c>
      <c r="C53" s="22" t="s">
        <v>182</v>
      </c>
      <c r="E53" s="23" t="s">
        <v>183</v>
      </c>
      <c r="F53" s="24" t="s">
        <v>132</v>
      </c>
      <c r="G53" s="25">
        <v>35</v>
      </c>
      <c r="H53" s="26">
        <v>0</v>
      </c>
      <c r="I53" s="26">
        <f>ROUND(G53*H53,P4)</f>
        <v>0</v>
      </c>
      <c r="O53" s="27">
        <f>I53*0.21</f>
        <v>0</v>
      </c>
      <c r="P53">
        <v>3</v>
      </c>
    </row>
    <row r="54" spans="1:5" ht="71.25">
      <c r="A54" s="21" t="s">
        <v>68</v>
      </c>
      <c r="E54" s="23" t="s">
        <v>341</v>
      </c>
    </row>
    <row r="55" spans="1:5" ht="15">
      <c r="A55" s="21" t="s">
        <v>70</v>
      </c>
      <c r="E55" s="28" t="s">
        <v>471</v>
      </c>
    </row>
    <row r="56" spans="1:5" ht="15">
      <c r="A56" s="21" t="s">
        <v>70</v>
      </c>
      <c r="E56" s="28" t="s">
        <v>472</v>
      </c>
    </row>
    <row r="57" spans="1:16" ht="15">
      <c r="A57" s="21" t="s">
        <v>63</v>
      </c>
      <c r="B57" s="21">
        <v>12</v>
      </c>
      <c r="C57" s="22" t="s">
        <v>154</v>
      </c>
      <c r="D57" s="21" t="s">
        <v>65</v>
      </c>
      <c r="E57" s="23" t="s">
        <v>155</v>
      </c>
      <c r="F57" s="24" t="s">
        <v>92</v>
      </c>
      <c r="G57" s="25">
        <v>14.525</v>
      </c>
      <c r="H57" s="26">
        <v>0</v>
      </c>
      <c r="I57" s="26">
        <f>ROUND(G57*H57,P4)</f>
        <v>0</v>
      </c>
      <c r="O57" s="27">
        <f>I57*0.21</f>
        <v>0</v>
      </c>
      <c r="P57">
        <v>3</v>
      </c>
    </row>
    <row r="58" spans="1:5" ht="114">
      <c r="A58" s="21" t="s">
        <v>68</v>
      </c>
      <c r="E58" s="23" t="s">
        <v>473</v>
      </c>
    </row>
    <row r="59" spans="1:5" ht="28.5">
      <c r="A59" s="21" t="s">
        <v>70</v>
      </c>
      <c r="E59" s="28" t="s">
        <v>474</v>
      </c>
    </row>
    <row r="60" spans="1:5" ht="15">
      <c r="A60" s="21" t="s">
        <v>70</v>
      </c>
      <c r="E60" s="28" t="s">
        <v>475</v>
      </c>
    </row>
    <row r="61" spans="1:16" ht="15">
      <c r="A61" s="21" t="s">
        <v>63</v>
      </c>
      <c r="B61" s="21">
        <v>13</v>
      </c>
      <c r="C61" s="22" t="s">
        <v>165</v>
      </c>
      <c r="E61" s="23" t="s">
        <v>166</v>
      </c>
      <c r="F61" s="24" t="s">
        <v>67</v>
      </c>
      <c r="G61" s="25">
        <v>1</v>
      </c>
      <c r="H61" s="26">
        <v>0</v>
      </c>
      <c r="I61" s="26">
        <f>ROUND(G61*H61,P4)</f>
        <v>0</v>
      </c>
      <c r="O61" s="27">
        <f>I61*0.21</f>
        <v>0</v>
      </c>
      <c r="P61">
        <v>3</v>
      </c>
    </row>
    <row r="62" spans="1:5" ht="42.75">
      <c r="A62" s="21" t="s">
        <v>68</v>
      </c>
      <c r="E62" s="23" t="s">
        <v>195</v>
      </c>
    </row>
    <row r="63" spans="1:5" ht="15">
      <c r="A63" s="21" t="s">
        <v>70</v>
      </c>
      <c r="E63" s="28" t="s">
        <v>71</v>
      </c>
    </row>
    <row r="64" spans="1:5" ht="15">
      <c r="A64" s="21" t="s">
        <v>70</v>
      </c>
      <c r="E64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35</v>
      </c>
      <c r="I3" s="17">
        <f>SUMIFS(I9:I101,A9:A101,"SD")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35</v>
      </c>
      <c r="D4" s="15"/>
      <c r="E4" s="13" t="s">
        <v>36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35</v>
      </c>
      <c r="D5" s="15"/>
      <c r="E5" s="13" t="s">
        <v>36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SUMIFS(I10:I30,A10:A30,"P")</f>
        <v>0</v>
      </c>
    </row>
    <row r="10" spans="1:16" ht="28.5">
      <c r="A10" s="21" t="s">
        <v>63</v>
      </c>
      <c r="B10" s="21">
        <v>1</v>
      </c>
      <c r="C10" s="22" t="s">
        <v>476</v>
      </c>
      <c r="E10" s="23" t="s">
        <v>477</v>
      </c>
      <c r="F10" s="24" t="s">
        <v>478</v>
      </c>
      <c r="G10" s="25">
        <v>42.5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28.5">
      <c r="A11" s="21" t="s">
        <v>68</v>
      </c>
      <c r="E11" s="23" t="s">
        <v>479</v>
      </c>
    </row>
    <row r="12" spans="1:5" ht="15">
      <c r="A12" s="21" t="s">
        <v>70</v>
      </c>
      <c r="E12" s="28" t="s">
        <v>480</v>
      </c>
    </row>
    <row r="13" spans="1:5" ht="15">
      <c r="A13" s="21" t="s">
        <v>70</v>
      </c>
      <c r="E13" s="28" t="s">
        <v>481</v>
      </c>
    </row>
    <row r="14" spans="1:16" ht="28.5">
      <c r="A14" s="21" t="s">
        <v>63</v>
      </c>
      <c r="B14" s="21">
        <v>2</v>
      </c>
      <c r="C14" s="22" t="s">
        <v>482</v>
      </c>
      <c r="E14" s="23" t="s">
        <v>483</v>
      </c>
      <c r="F14" s="24" t="s">
        <v>478</v>
      </c>
      <c r="G14" s="25">
        <v>1.428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28.5">
      <c r="A15" s="21" t="s">
        <v>68</v>
      </c>
      <c r="E15" s="23" t="s">
        <v>484</v>
      </c>
    </row>
    <row r="16" spans="1:5" ht="15">
      <c r="A16" s="21" t="s">
        <v>70</v>
      </c>
      <c r="E16" s="28" t="s">
        <v>485</v>
      </c>
    </row>
    <row r="17" spans="1:5" ht="15">
      <c r="A17" s="21" t="s">
        <v>70</v>
      </c>
      <c r="E17" s="28" t="s">
        <v>486</v>
      </c>
    </row>
    <row r="18" spans="1:16" ht="15">
      <c r="A18" s="21" t="s">
        <v>63</v>
      </c>
      <c r="B18" s="21">
        <v>3</v>
      </c>
      <c r="C18" s="22" t="s">
        <v>64</v>
      </c>
      <c r="D18" s="21" t="s">
        <v>371</v>
      </c>
      <c r="E18" s="23" t="s">
        <v>66</v>
      </c>
      <c r="F18" s="24" t="s">
        <v>67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114">
      <c r="A19" s="21" t="s">
        <v>68</v>
      </c>
      <c r="E19" s="23" t="s">
        <v>487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16" ht="15">
      <c r="A22" s="21" t="s">
        <v>63</v>
      </c>
      <c r="B22" s="21">
        <v>4</v>
      </c>
      <c r="C22" s="22" t="s">
        <v>196</v>
      </c>
      <c r="D22" s="21" t="s">
        <v>65</v>
      </c>
      <c r="E22" s="23" t="s">
        <v>197</v>
      </c>
      <c r="F22" s="24" t="s">
        <v>198</v>
      </c>
      <c r="G22" s="25">
        <v>80</v>
      </c>
      <c r="H22" s="26">
        <v>0</v>
      </c>
      <c r="I22" s="26">
        <f>ROUND(G22*H22,P4)</f>
        <v>0</v>
      </c>
      <c r="O22" s="27">
        <f>I22*0.21</f>
        <v>0</v>
      </c>
      <c r="P22">
        <v>3</v>
      </c>
    </row>
    <row r="23" spans="1:5" ht="71.25">
      <c r="A23" s="21" t="s">
        <v>68</v>
      </c>
      <c r="E23" s="23" t="s">
        <v>297</v>
      </c>
    </row>
    <row r="24" spans="1:5" ht="15">
      <c r="A24" s="21" t="s">
        <v>70</v>
      </c>
      <c r="E24" s="28" t="s">
        <v>488</v>
      </c>
    </row>
    <row r="25" spans="1:5" ht="15">
      <c r="A25" s="21" t="s">
        <v>70</v>
      </c>
      <c r="E25" s="28" t="s">
        <v>489</v>
      </c>
    </row>
    <row r="26" spans="1:5" ht="15">
      <c r="A26" s="21" t="s">
        <v>70</v>
      </c>
      <c r="E26" s="28" t="s">
        <v>318</v>
      </c>
    </row>
    <row r="27" spans="1:16" ht="15">
      <c r="A27" s="21" t="s">
        <v>63</v>
      </c>
      <c r="B27" s="21">
        <v>5</v>
      </c>
      <c r="C27" s="22" t="s">
        <v>75</v>
      </c>
      <c r="E27" s="23" t="s">
        <v>77</v>
      </c>
      <c r="F27" s="24" t="s">
        <v>78</v>
      </c>
      <c r="G27" s="25">
        <v>1</v>
      </c>
      <c r="H27" s="26">
        <v>0</v>
      </c>
      <c r="I27" s="26">
        <f>ROUND(G27*H27,P4)</f>
        <v>0</v>
      </c>
      <c r="O27" s="27">
        <f>I27*0.21</f>
        <v>0</v>
      </c>
      <c r="P27">
        <v>3</v>
      </c>
    </row>
    <row r="28" spans="1:5" ht="28.5">
      <c r="A28" s="21" t="s">
        <v>68</v>
      </c>
      <c r="E28" s="23" t="s">
        <v>170</v>
      </c>
    </row>
    <row r="29" spans="1:5" ht="15">
      <c r="A29" s="21" t="s">
        <v>70</v>
      </c>
      <c r="E29" s="28" t="s">
        <v>71</v>
      </c>
    </row>
    <row r="30" spans="1:5" ht="15">
      <c r="A30" s="21" t="s">
        <v>70</v>
      </c>
      <c r="E30" s="28" t="s">
        <v>72</v>
      </c>
    </row>
    <row r="31" spans="1:9" ht="15">
      <c r="A31" s="18" t="s">
        <v>60</v>
      </c>
      <c r="B31" s="18"/>
      <c r="C31" s="19" t="s">
        <v>80</v>
      </c>
      <c r="D31" s="18"/>
      <c r="E31" s="18" t="s">
        <v>81</v>
      </c>
      <c r="F31" s="18"/>
      <c r="G31" s="18"/>
      <c r="H31" s="18"/>
      <c r="I31" s="20">
        <f>SUMIFS(I32:I43,A32:A43,"P")</f>
        <v>0</v>
      </c>
    </row>
    <row r="32" spans="1:16" ht="15">
      <c r="A32" s="21" t="s">
        <v>63</v>
      </c>
      <c r="B32" s="21">
        <v>6</v>
      </c>
      <c r="C32" s="22" t="s">
        <v>490</v>
      </c>
      <c r="E32" s="23" t="s">
        <v>491</v>
      </c>
      <c r="F32" s="24" t="s">
        <v>492</v>
      </c>
      <c r="G32" s="25">
        <v>204</v>
      </c>
      <c r="H32" s="26">
        <v>0</v>
      </c>
      <c r="I32" s="26">
        <f>ROUND(G32*H32,P4)</f>
        <v>0</v>
      </c>
      <c r="O32" s="27">
        <f>I32*0.21</f>
        <v>0</v>
      </c>
      <c r="P32">
        <v>3</v>
      </c>
    </row>
    <row r="33" spans="1:5" ht="42.75">
      <c r="A33" s="21" t="s">
        <v>68</v>
      </c>
      <c r="E33" s="23" t="s">
        <v>493</v>
      </c>
    </row>
    <row r="34" spans="1:5" ht="15">
      <c r="A34" s="21" t="s">
        <v>70</v>
      </c>
      <c r="E34" s="28" t="s">
        <v>494</v>
      </c>
    </row>
    <row r="35" spans="1:5" ht="15">
      <c r="A35" s="21" t="s">
        <v>70</v>
      </c>
      <c r="E35" s="28" t="s">
        <v>495</v>
      </c>
    </row>
    <row r="36" spans="1:16" ht="15">
      <c r="A36" s="21" t="s">
        <v>63</v>
      </c>
      <c r="B36" s="21">
        <v>7</v>
      </c>
      <c r="C36" s="22" t="s">
        <v>82</v>
      </c>
      <c r="E36" s="23" t="s">
        <v>83</v>
      </c>
      <c r="F36" s="24" t="s">
        <v>84</v>
      </c>
      <c r="G36" s="25">
        <v>17</v>
      </c>
      <c r="H36" s="26">
        <v>0</v>
      </c>
      <c r="I36" s="26">
        <f>ROUND(G36*H36,P4)</f>
        <v>0</v>
      </c>
      <c r="O36" s="27">
        <f>I36*0.21</f>
        <v>0</v>
      </c>
      <c r="P36">
        <v>3</v>
      </c>
    </row>
    <row r="37" spans="1:5" ht="57">
      <c r="A37" s="21" t="s">
        <v>68</v>
      </c>
      <c r="E37" s="23" t="s">
        <v>496</v>
      </c>
    </row>
    <row r="38" spans="1:5" ht="15">
      <c r="A38" s="21" t="s">
        <v>70</v>
      </c>
      <c r="E38" s="28" t="s">
        <v>497</v>
      </c>
    </row>
    <row r="39" spans="1:5" ht="15">
      <c r="A39" s="21" t="s">
        <v>70</v>
      </c>
      <c r="E39" s="28" t="s">
        <v>498</v>
      </c>
    </row>
    <row r="40" spans="1:16" ht="15">
      <c r="A40" s="21" t="s">
        <v>63</v>
      </c>
      <c r="B40" s="21">
        <v>8</v>
      </c>
      <c r="C40" s="22" t="s">
        <v>499</v>
      </c>
      <c r="E40" s="23" t="s">
        <v>500</v>
      </c>
      <c r="F40" s="24" t="s">
        <v>478</v>
      </c>
      <c r="G40" s="25">
        <v>2.72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15">
      <c r="A41" s="21" t="s">
        <v>68</v>
      </c>
      <c r="E41" s="23" t="s">
        <v>501</v>
      </c>
    </row>
    <row r="42" spans="1:5" ht="15">
      <c r="A42" s="21" t="s">
        <v>70</v>
      </c>
      <c r="E42" s="28" t="s">
        <v>502</v>
      </c>
    </row>
    <row r="43" spans="1:5" ht="15">
      <c r="A43" s="21" t="s">
        <v>70</v>
      </c>
      <c r="E43" s="28" t="s">
        <v>503</v>
      </c>
    </row>
    <row r="44" spans="1:9" ht="15">
      <c r="A44" s="18" t="s">
        <v>60</v>
      </c>
      <c r="B44" s="18"/>
      <c r="C44" s="19" t="s">
        <v>88</v>
      </c>
      <c r="D44" s="18"/>
      <c r="E44" s="18" t="s">
        <v>89</v>
      </c>
      <c r="F44" s="18"/>
      <c r="G44" s="18"/>
      <c r="H44" s="18"/>
      <c r="I44" s="20">
        <f>SUMIFS(I45:I52,A45:A52,"P")</f>
        <v>0</v>
      </c>
    </row>
    <row r="45" spans="1:16" ht="28.5">
      <c r="A45" s="21" t="s">
        <v>63</v>
      </c>
      <c r="B45" s="21">
        <v>9</v>
      </c>
      <c r="C45" s="22" t="s">
        <v>90</v>
      </c>
      <c r="D45" s="21" t="s">
        <v>73</v>
      </c>
      <c r="E45" s="23" t="s">
        <v>91</v>
      </c>
      <c r="F45" s="24" t="s">
        <v>92</v>
      </c>
      <c r="G45" s="25">
        <v>10.4</v>
      </c>
      <c r="H45" s="26">
        <v>0</v>
      </c>
      <c r="I45" s="26">
        <f>ROUND(G45*H45,P4)</f>
        <v>0</v>
      </c>
      <c r="O45" s="27">
        <f>I45*0.21</f>
        <v>0</v>
      </c>
      <c r="P45">
        <v>3</v>
      </c>
    </row>
    <row r="46" spans="1:5" ht="99.75">
      <c r="A46" s="21" t="s">
        <v>68</v>
      </c>
      <c r="E46" s="23" t="s">
        <v>504</v>
      </c>
    </row>
    <row r="47" spans="1:5" ht="15">
      <c r="A47" s="21" t="s">
        <v>70</v>
      </c>
      <c r="E47" s="28" t="s">
        <v>505</v>
      </c>
    </row>
    <row r="48" spans="1:5" ht="15">
      <c r="A48" s="21" t="s">
        <v>70</v>
      </c>
      <c r="E48" s="28" t="s">
        <v>506</v>
      </c>
    </row>
    <row r="49" spans="1:16" ht="15">
      <c r="A49" s="21" t="s">
        <v>63</v>
      </c>
      <c r="B49" s="21">
        <v>10</v>
      </c>
      <c r="C49" s="22" t="s">
        <v>115</v>
      </c>
      <c r="E49" s="23" t="s">
        <v>116</v>
      </c>
      <c r="F49" s="24" t="s">
        <v>92</v>
      </c>
      <c r="G49" s="25">
        <v>0.52</v>
      </c>
      <c r="H49" s="26">
        <v>0</v>
      </c>
      <c r="I49" s="26">
        <f>ROUND(G49*H49,P4)</f>
        <v>0</v>
      </c>
      <c r="O49" s="27">
        <f>I49*0.21</f>
        <v>0</v>
      </c>
      <c r="P49">
        <v>3</v>
      </c>
    </row>
    <row r="50" spans="1:5" ht="85.5">
      <c r="A50" s="21" t="s">
        <v>68</v>
      </c>
      <c r="E50" s="23" t="s">
        <v>507</v>
      </c>
    </row>
    <row r="51" spans="1:5" ht="15">
      <c r="A51" s="21" t="s">
        <v>70</v>
      </c>
      <c r="E51" s="28" t="s">
        <v>508</v>
      </c>
    </row>
    <row r="52" spans="1:5" ht="15">
      <c r="A52" s="21" t="s">
        <v>70</v>
      </c>
      <c r="E52" s="28" t="s">
        <v>509</v>
      </c>
    </row>
    <row r="53" spans="1:9" ht="15">
      <c r="A53" s="18" t="s">
        <v>60</v>
      </c>
      <c r="B53" s="18"/>
      <c r="C53" s="19" t="s">
        <v>121</v>
      </c>
      <c r="D53" s="18"/>
      <c r="E53" s="18" t="s">
        <v>122</v>
      </c>
      <c r="F53" s="18"/>
      <c r="G53" s="18"/>
      <c r="H53" s="18"/>
      <c r="I53" s="20">
        <f>SUMIFS(I54:I61,A54:A61,"P")</f>
        <v>0</v>
      </c>
    </row>
    <row r="54" spans="1:16" ht="15">
      <c r="A54" s="21" t="s">
        <v>63</v>
      </c>
      <c r="B54" s="21">
        <v>11</v>
      </c>
      <c r="C54" s="22" t="s">
        <v>510</v>
      </c>
      <c r="E54" s="23" t="s">
        <v>511</v>
      </c>
      <c r="F54" s="24" t="s">
        <v>92</v>
      </c>
      <c r="G54" s="25">
        <v>68</v>
      </c>
      <c r="H54" s="26">
        <v>0</v>
      </c>
      <c r="I54" s="26">
        <f>ROUND(G54*H54,P4)</f>
        <v>0</v>
      </c>
      <c r="O54" s="27">
        <f>I54*0.21</f>
        <v>0</v>
      </c>
      <c r="P54">
        <v>3</v>
      </c>
    </row>
    <row r="55" spans="1:5" ht="42.75">
      <c r="A55" s="21" t="s">
        <v>68</v>
      </c>
      <c r="E55" s="23" t="s">
        <v>512</v>
      </c>
    </row>
    <row r="56" spans="1:5" ht="15">
      <c r="A56" s="21" t="s">
        <v>70</v>
      </c>
      <c r="E56" s="28" t="s">
        <v>513</v>
      </c>
    </row>
    <row r="57" spans="1:5" ht="15">
      <c r="A57" s="21" t="s">
        <v>70</v>
      </c>
      <c r="E57" s="28" t="s">
        <v>514</v>
      </c>
    </row>
    <row r="58" spans="1:16" ht="15">
      <c r="A58" s="21" t="s">
        <v>63</v>
      </c>
      <c r="B58" s="21">
        <v>12</v>
      </c>
      <c r="C58" s="22" t="s">
        <v>123</v>
      </c>
      <c r="E58" s="23" t="s">
        <v>124</v>
      </c>
      <c r="F58" s="24" t="s">
        <v>92</v>
      </c>
      <c r="G58" s="25">
        <v>10.2</v>
      </c>
      <c r="H58" s="26">
        <v>0</v>
      </c>
      <c r="I58" s="26">
        <f>ROUND(G58*H58,P4)</f>
        <v>0</v>
      </c>
      <c r="O58" s="27">
        <f>I58*0.21</f>
        <v>0</v>
      </c>
      <c r="P58">
        <v>3</v>
      </c>
    </row>
    <row r="59" spans="1:5" ht="15">
      <c r="A59" s="21" t="s">
        <v>68</v>
      </c>
      <c r="E59" s="23" t="s">
        <v>515</v>
      </c>
    </row>
    <row r="60" spans="1:5" ht="15">
      <c r="A60" s="21" t="s">
        <v>70</v>
      </c>
      <c r="E60" s="28" t="s">
        <v>516</v>
      </c>
    </row>
    <row r="61" spans="1:5" ht="15">
      <c r="A61" s="21" t="s">
        <v>70</v>
      </c>
      <c r="E61" s="28" t="s">
        <v>517</v>
      </c>
    </row>
    <row r="62" spans="1:9" ht="15">
      <c r="A62" s="18" t="s">
        <v>60</v>
      </c>
      <c r="B62" s="18"/>
      <c r="C62" s="19" t="s">
        <v>128</v>
      </c>
      <c r="D62" s="18"/>
      <c r="E62" s="18" t="s">
        <v>129</v>
      </c>
      <c r="F62" s="18"/>
      <c r="G62" s="18"/>
      <c r="H62" s="18"/>
      <c r="I62" s="20">
        <f>SUMIFS(I63:I101,A63:A101,"P")</f>
        <v>0</v>
      </c>
    </row>
    <row r="63" spans="1:16" ht="15">
      <c r="A63" s="21" t="s">
        <v>63</v>
      </c>
      <c r="B63" s="21">
        <v>13</v>
      </c>
      <c r="C63" s="22" t="s">
        <v>422</v>
      </c>
      <c r="E63" s="23" t="s">
        <v>423</v>
      </c>
      <c r="F63" s="24" t="s">
        <v>132</v>
      </c>
      <c r="G63" s="25">
        <v>40</v>
      </c>
      <c r="H63" s="26">
        <v>0</v>
      </c>
      <c r="I63" s="26">
        <f>ROUND(G63*H63,P4)</f>
        <v>0</v>
      </c>
      <c r="O63" s="27">
        <f>I63*0.21</f>
        <v>0</v>
      </c>
      <c r="P63">
        <v>3</v>
      </c>
    </row>
    <row r="64" spans="1:5" ht="28.5">
      <c r="A64" s="21" t="s">
        <v>68</v>
      </c>
      <c r="E64" s="23" t="s">
        <v>518</v>
      </c>
    </row>
    <row r="65" spans="1:5" ht="15">
      <c r="A65" s="21" t="s">
        <v>70</v>
      </c>
      <c r="E65" s="28" t="s">
        <v>425</v>
      </c>
    </row>
    <row r="66" spans="1:5" ht="15">
      <c r="A66" s="21" t="s">
        <v>70</v>
      </c>
      <c r="E66" s="28" t="s">
        <v>289</v>
      </c>
    </row>
    <row r="67" spans="1:16" ht="28.5">
      <c r="A67" s="21" t="s">
        <v>63</v>
      </c>
      <c r="B67" s="21">
        <v>14</v>
      </c>
      <c r="C67" s="22" t="s">
        <v>519</v>
      </c>
      <c r="E67" s="23" t="s">
        <v>520</v>
      </c>
      <c r="F67" s="24" t="s">
        <v>132</v>
      </c>
      <c r="G67" s="25">
        <v>34</v>
      </c>
      <c r="H67" s="26">
        <v>0</v>
      </c>
      <c r="I67" s="26">
        <f>ROUND(G67*H67,P4)</f>
        <v>0</v>
      </c>
      <c r="O67" s="27">
        <f>I67*0.21</f>
        <v>0</v>
      </c>
      <c r="P67">
        <v>3</v>
      </c>
    </row>
    <row r="68" spans="1:5" ht="42.75">
      <c r="A68" s="21" t="s">
        <v>68</v>
      </c>
      <c r="E68" s="23" t="s">
        <v>521</v>
      </c>
    </row>
    <row r="69" spans="1:5" ht="15">
      <c r="A69" s="21" t="s">
        <v>70</v>
      </c>
      <c r="E69" s="28" t="s">
        <v>522</v>
      </c>
    </row>
    <row r="70" spans="1:5" ht="15">
      <c r="A70" s="21" t="s">
        <v>70</v>
      </c>
      <c r="E70" s="28" t="s">
        <v>523</v>
      </c>
    </row>
    <row r="71" spans="1:16" ht="28.5">
      <c r="A71" s="21" t="s">
        <v>63</v>
      </c>
      <c r="B71" s="21">
        <v>15</v>
      </c>
      <c r="C71" s="22" t="s">
        <v>524</v>
      </c>
      <c r="E71" s="23" t="s">
        <v>525</v>
      </c>
      <c r="F71" s="24" t="s">
        <v>132</v>
      </c>
      <c r="G71" s="25">
        <v>34</v>
      </c>
      <c r="H71" s="26">
        <v>0</v>
      </c>
      <c r="I71" s="26">
        <f>ROUND(G71*H71,P4)</f>
        <v>0</v>
      </c>
      <c r="O71" s="27">
        <f>I71*0.21</f>
        <v>0</v>
      </c>
      <c r="P71">
        <v>3</v>
      </c>
    </row>
    <row r="72" spans="1:5" ht="28.5">
      <c r="A72" s="21" t="s">
        <v>68</v>
      </c>
      <c r="E72" s="23" t="s">
        <v>526</v>
      </c>
    </row>
    <row r="73" spans="1:5" ht="15">
      <c r="A73" s="21" t="s">
        <v>70</v>
      </c>
      <c r="E73" s="28" t="s">
        <v>527</v>
      </c>
    </row>
    <row r="74" spans="1:5" ht="15">
      <c r="A74" s="21" t="s">
        <v>70</v>
      </c>
      <c r="E74" s="28" t="s">
        <v>523</v>
      </c>
    </row>
    <row r="75" spans="1:16" ht="15">
      <c r="A75" s="21" t="s">
        <v>63</v>
      </c>
      <c r="B75" s="21">
        <v>16</v>
      </c>
      <c r="C75" s="22" t="s">
        <v>528</v>
      </c>
      <c r="E75" s="23" t="s">
        <v>529</v>
      </c>
      <c r="F75" s="24" t="s">
        <v>132</v>
      </c>
      <c r="G75" s="25">
        <v>34</v>
      </c>
      <c r="H75" s="26">
        <v>0</v>
      </c>
      <c r="I75" s="26">
        <f>ROUND(G75*H75,P4)</f>
        <v>0</v>
      </c>
      <c r="O75" s="27">
        <f>I75*0.21</f>
        <v>0</v>
      </c>
      <c r="P75">
        <v>3</v>
      </c>
    </row>
    <row r="76" spans="1:5" ht="15">
      <c r="A76" s="21" t="s">
        <v>68</v>
      </c>
      <c r="E76" s="23" t="s">
        <v>530</v>
      </c>
    </row>
    <row r="77" spans="1:5" ht="15">
      <c r="A77" s="21" t="s">
        <v>70</v>
      </c>
      <c r="E77" s="28" t="s">
        <v>531</v>
      </c>
    </row>
    <row r="78" spans="1:5" ht="15">
      <c r="A78" s="21" t="s">
        <v>70</v>
      </c>
      <c r="E78" s="28" t="s">
        <v>523</v>
      </c>
    </row>
    <row r="79" spans="1:16" ht="15">
      <c r="A79" s="21" t="s">
        <v>63</v>
      </c>
      <c r="B79" s="21">
        <v>17</v>
      </c>
      <c r="C79" s="22" t="s">
        <v>532</v>
      </c>
      <c r="E79" s="23" t="s">
        <v>533</v>
      </c>
      <c r="F79" s="24" t="s">
        <v>92</v>
      </c>
      <c r="G79" s="25">
        <v>60</v>
      </c>
      <c r="H79" s="26">
        <v>0</v>
      </c>
      <c r="I79" s="26">
        <f>ROUND(G79*H79,P4)</f>
        <v>0</v>
      </c>
      <c r="O79" s="27">
        <f>I79*0.21</f>
        <v>0</v>
      </c>
      <c r="P79">
        <v>3</v>
      </c>
    </row>
    <row r="80" spans="1:5" ht="28.5">
      <c r="A80" s="21" t="s">
        <v>68</v>
      </c>
      <c r="E80" s="23" t="s">
        <v>534</v>
      </c>
    </row>
    <row r="81" spans="1:5" ht="15">
      <c r="A81" s="21" t="s">
        <v>70</v>
      </c>
      <c r="E81" s="28" t="s">
        <v>535</v>
      </c>
    </row>
    <row r="82" spans="1:5" ht="15">
      <c r="A82" s="21" t="s">
        <v>70</v>
      </c>
      <c r="E82" s="28" t="s">
        <v>536</v>
      </c>
    </row>
    <row r="83" spans="1:16" ht="15">
      <c r="A83" s="21" t="s">
        <v>63</v>
      </c>
      <c r="B83" s="21">
        <v>18</v>
      </c>
      <c r="C83" s="22" t="s">
        <v>537</v>
      </c>
      <c r="E83" s="23" t="s">
        <v>538</v>
      </c>
      <c r="F83" s="24" t="s">
        <v>92</v>
      </c>
      <c r="G83" s="25">
        <v>60</v>
      </c>
      <c r="H83" s="26">
        <v>0</v>
      </c>
      <c r="I83" s="26">
        <f>ROUND(G83*H83,P4)</f>
        <v>0</v>
      </c>
      <c r="O83" s="27">
        <f>I83*0.21</f>
        <v>0</v>
      </c>
      <c r="P83">
        <v>3</v>
      </c>
    </row>
    <row r="84" spans="1:5" ht="28.5">
      <c r="A84" s="21" t="s">
        <v>68</v>
      </c>
      <c r="E84" s="23" t="s">
        <v>539</v>
      </c>
    </row>
    <row r="85" spans="1:5" ht="15">
      <c r="A85" s="21" t="s">
        <v>70</v>
      </c>
      <c r="E85" s="28" t="s">
        <v>540</v>
      </c>
    </row>
    <row r="86" spans="1:16" ht="15">
      <c r="A86" s="21" t="s">
        <v>63</v>
      </c>
      <c r="B86" s="21">
        <v>19</v>
      </c>
      <c r="C86" s="22" t="s">
        <v>154</v>
      </c>
      <c r="D86" s="21" t="s">
        <v>73</v>
      </c>
      <c r="E86" s="23" t="s">
        <v>155</v>
      </c>
      <c r="F86" s="24" t="s">
        <v>92</v>
      </c>
      <c r="G86" s="25">
        <v>10.4</v>
      </c>
      <c r="H86" s="26">
        <v>0</v>
      </c>
      <c r="I86" s="26">
        <f>ROUND(G86*H86,P4)</f>
        <v>0</v>
      </c>
      <c r="O86" s="27">
        <f>I86*0.21</f>
        <v>0</v>
      </c>
      <c r="P86">
        <v>3</v>
      </c>
    </row>
    <row r="87" spans="1:5" ht="114">
      <c r="A87" s="21" t="s">
        <v>68</v>
      </c>
      <c r="E87" s="23" t="s">
        <v>541</v>
      </c>
    </row>
    <row r="88" spans="1:5" ht="28.5">
      <c r="A88" s="21" t="s">
        <v>70</v>
      </c>
      <c r="E88" s="28" t="s">
        <v>542</v>
      </c>
    </row>
    <row r="89" spans="1:5" ht="15">
      <c r="A89" s="21" t="s">
        <v>70</v>
      </c>
      <c r="E89" s="28" t="s">
        <v>506</v>
      </c>
    </row>
    <row r="90" spans="1:16" ht="15">
      <c r="A90" s="21" t="s">
        <v>63</v>
      </c>
      <c r="B90" s="21">
        <v>20</v>
      </c>
      <c r="C90" s="22" t="s">
        <v>165</v>
      </c>
      <c r="E90" s="23" t="s">
        <v>166</v>
      </c>
      <c r="F90" s="24" t="s">
        <v>67</v>
      </c>
      <c r="G90" s="25">
        <v>1</v>
      </c>
      <c r="H90" s="26">
        <v>0</v>
      </c>
      <c r="I90" s="26">
        <f>ROUND(G90*H90,P4)</f>
        <v>0</v>
      </c>
      <c r="O90" s="27">
        <f>I90*0.21</f>
        <v>0</v>
      </c>
      <c r="P90">
        <v>3</v>
      </c>
    </row>
    <row r="91" spans="1:5" ht="42.75">
      <c r="A91" s="21" t="s">
        <v>68</v>
      </c>
      <c r="E91" s="23" t="s">
        <v>195</v>
      </c>
    </row>
    <row r="92" spans="1:5" ht="15">
      <c r="A92" s="21" t="s">
        <v>70</v>
      </c>
      <c r="E92" s="28" t="s">
        <v>71</v>
      </c>
    </row>
    <row r="93" spans="1:5" ht="15">
      <c r="A93" s="21" t="s">
        <v>70</v>
      </c>
      <c r="E93" s="28" t="s">
        <v>72</v>
      </c>
    </row>
    <row r="94" spans="1:16" ht="15">
      <c r="A94" s="21" t="s">
        <v>63</v>
      </c>
      <c r="B94" s="21">
        <v>21</v>
      </c>
      <c r="C94" s="22" t="s">
        <v>543</v>
      </c>
      <c r="E94" s="23" t="s">
        <v>544</v>
      </c>
      <c r="F94" s="24" t="s">
        <v>84</v>
      </c>
      <c r="G94" s="25">
        <v>17</v>
      </c>
      <c r="H94" s="26">
        <v>0</v>
      </c>
      <c r="I94" s="26">
        <f>ROUND(G94*H94,P4)</f>
        <v>0</v>
      </c>
      <c r="O94" s="27">
        <f>I94*0.21</f>
        <v>0</v>
      </c>
      <c r="P94">
        <v>3</v>
      </c>
    </row>
    <row r="95" spans="1:5" ht="71.25">
      <c r="A95" s="21" t="s">
        <v>68</v>
      </c>
      <c r="E95" s="23" t="s">
        <v>545</v>
      </c>
    </row>
    <row r="96" spans="1:5" ht="15">
      <c r="A96" s="21" t="s">
        <v>70</v>
      </c>
      <c r="E96" s="28" t="s">
        <v>546</v>
      </c>
    </row>
    <row r="97" spans="1:5" ht="15">
      <c r="A97" s="21" t="s">
        <v>70</v>
      </c>
      <c r="E97" s="28" t="s">
        <v>498</v>
      </c>
    </row>
    <row r="98" spans="1:16" ht="15">
      <c r="A98" s="21" t="s">
        <v>63</v>
      </c>
      <c r="B98" s="21">
        <v>22</v>
      </c>
      <c r="C98" s="22" t="s">
        <v>547</v>
      </c>
      <c r="E98" s="23" t="s">
        <v>548</v>
      </c>
      <c r="F98" s="24" t="s">
        <v>92</v>
      </c>
      <c r="G98" s="25">
        <v>68</v>
      </c>
      <c r="H98" s="26">
        <v>0</v>
      </c>
      <c r="I98" s="26">
        <f>ROUND(G98*H98,P4)</f>
        <v>0</v>
      </c>
      <c r="O98" s="27">
        <f>I98*0.21</f>
        <v>0</v>
      </c>
      <c r="P98">
        <v>3</v>
      </c>
    </row>
    <row r="99" spans="1:5" ht="71.25">
      <c r="A99" s="21" t="s">
        <v>68</v>
      </c>
      <c r="E99" s="23" t="s">
        <v>549</v>
      </c>
    </row>
    <row r="100" spans="1:5" ht="15">
      <c r="A100" s="21" t="s">
        <v>70</v>
      </c>
      <c r="E100" s="28" t="s">
        <v>513</v>
      </c>
    </row>
    <row r="101" spans="1:5" ht="15">
      <c r="A101" s="21" t="s">
        <v>70</v>
      </c>
      <c r="E101" s="28" t="s">
        <v>514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37</v>
      </c>
      <c r="I3" s="17">
        <f>SUMIFS(I9:I67,A9:A67,"SD")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550</v>
      </c>
      <c r="D4" s="15"/>
      <c r="E4" s="13" t="s">
        <v>38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37</v>
      </c>
      <c r="D5" s="15"/>
      <c r="E5" s="13" t="s">
        <v>38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SUMIFS(I10:I17,A10:A17,"P")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551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552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75</v>
      </c>
      <c r="E14" s="23" t="s">
        <v>77</v>
      </c>
      <c r="F14" s="24" t="s">
        <v>78</v>
      </c>
      <c r="G14" s="25">
        <v>1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28.5">
      <c r="A15" s="21" t="s">
        <v>68</v>
      </c>
      <c r="E15" s="23" t="s">
        <v>170</v>
      </c>
    </row>
    <row r="16" spans="1:5" ht="15">
      <c r="A16" s="21" t="s">
        <v>70</v>
      </c>
      <c r="E16" s="28" t="s">
        <v>71</v>
      </c>
    </row>
    <row r="17" spans="1:5" ht="15">
      <c r="A17" s="21" t="s">
        <v>70</v>
      </c>
      <c r="E17" s="28" t="s">
        <v>72</v>
      </c>
    </row>
    <row r="18" spans="1:9" ht="15">
      <c r="A18" s="18" t="s">
        <v>60</v>
      </c>
      <c r="B18" s="18"/>
      <c r="C18" s="19" t="s">
        <v>88</v>
      </c>
      <c r="D18" s="18"/>
      <c r="E18" s="18" t="s">
        <v>89</v>
      </c>
      <c r="F18" s="18"/>
      <c r="G18" s="18"/>
      <c r="H18" s="18"/>
      <c r="I18" s="20">
        <f>SUMIFS(I19:I38,A19:A38,"P")</f>
        <v>0</v>
      </c>
    </row>
    <row r="19" spans="1:16" ht="28.5">
      <c r="A19" s="21" t="s">
        <v>63</v>
      </c>
      <c r="B19" s="21">
        <v>3</v>
      </c>
      <c r="C19" s="22" t="s">
        <v>90</v>
      </c>
      <c r="D19" s="21" t="s">
        <v>65</v>
      </c>
      <c r="E19" s="23" t="s">
        <v>91</v>
      </c>
      <c r="F19" s="24" t="s">
        <v>92</v>
      </c>
      <c r="G19" s="25">
        <v>0.6</v>
      </c>
      <c r="H19" s="26">
        <v>0</v>
      </c>
      <c r="I19" s="26">
        <f>ROUND(G19*H19,P4)</f>
        <v>0</v>
      </c>
      <c r="O19" s="27">
        <f>I19*0.21</f>
        <v>0</v>
      </c>
      <c r="P19">
        <v>3</v>
      </c>
    </row>
    <row r="20" spans="1:5" ht="71.25">
      <c r="A20" s="21" t="s">
        <v>68</v>
      </c>
      <c r="E20" s="23" t="s">
        <v>441</v>
      </c>
    </row>
    <row r="21" spans="1:5" ht="15">
      <c r="A21" s="21" t="s">
        <v>70</v>
      </c>
      <c r="E21" s="28" t="s">
        <v>553</v>
      </c>
    </row>
    <row r="22" spans="1:5" ht="15">
      <c r="A22" s="21" t="s">
        <v>70</v>
      </c>
      <c r="E22" s="28" t="s">
        <v>554</v>
      </c>
    </row>
    <row r="23" spans="1:16" ht="28.5">
      <c r="A23" s="21" t="s">
        <v>63</v>
      </c>
      <c r="B23" s="21">
        <v>4</v>
      </c>
      <c r="C23" s="22" t="s">
        <v>99</v>
      </c>
      <c r="D23" s="21" t="s">
        <v>65</v>
      </c>
      <c r="E23" s="23" t="s">
        <v>100</v>
      </c>
      <c r="F23" s="24" t="s">
        <v>92</v>
      </c>
      <c r="G23" s="25">
        <v>0.6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71.25">
      <c r="A24" s="21" t="s">
        <v>68</v>
      </c>
      <c r="E24" s="23" t="s">
        <v>441</v>
      </c>
    </row>
    <row r="25" spans="1:5" ht="15">
      <c r="A25" s="21" t="s">
        <v>70</v>
      </c>
      <c r="E25" s="28" t="s">
        <v>555</v>
      </c>
    </row>
    <row r="26" spans="1:5" ht="15">
      <c r="A26" s="21" t="s">
        <v>70</v>
      </c>
      <c r="E26" s="28" t="s">
        <v>554</v>
      </c>
    </row>
    <row r="27" spans="1:16" ht="15">
      <c r="A27" s="21" t="s">
        <v>63</v>
      </c>
      <c r="B27" s="21">
        <v>5</v>
      </c>
      <c r="C27" s="22" t="s">
        <v>103</v>
      </c>
      <c r="D27" s="21" t="s">
        <v>65</v>
      </c>
      <c r="E27" s="23" t="s">
        <v>104</v>
      </c>
      <c r="F27" s="24" t="s">
        <v>92</v>
      </c>
      <c r="G27" s="25">
        <v>0.24</v>
      </c>
      <c r="H27" s="26">
        <v>0</v>
      </c>
      <c r="I27" s="26">
        <f>ROUND(G27*H27,P4)</f>
        <v>0</v>
      </c>
      <c r="O27" s="27">
        <f>I27*0.21</f>
        <v>0</v>
      </c>
      <c r="P27">
        <v>3</v>
      </c>
    </row>
    <row r="28" spans="1:5" ht="57">
      <c r="A28" s="21" t="s">
        <v>68</v>
      </c>
      <c r="E28" s="23" t="s">
        <v>266</v>
      </c>
    </row>
    <row r="29" spans="1:5" ht="15">
      <c r="A29" s="21" t="s">
        <v>70</v>
      </c>
      <c r="E29" s="28" t="s">
        <v>556</v>
      </c>
    </row>
    <row r="30" spans="1:5" ht="15">
      <c r="A30" s="21" t="s">
        <v>70</v>
      </c>
      <c r="E30" s="28" t="s">
        <v>557</v>
      </c>
    </row>
    <row r="31" spans="1:16" ht="28.5">
      <c r="A31" s="21" t="s">
        <v>63</v>
      </c>
      <c r="B31" s="21">
        <v>6</v>
      </c>
      <c r="C31" s="22" t="s">
        <v>106</v>
      </c>
      <c r="D31" s="21" t="s">
        <v>65</v>
      </c>
      <c r="E31" s="23" t="s">
        <v>107</v>
      </c>
      <c r="F31" s="24" t="s">
        <v>92</v>
      </c>
      <c r="G31" s="25">
        <v>1.5</v>
      </c>
      <c r="H31" s="26">
        <v>0</v>
      </c>
      <c r="I31" s="26">
        <f>ROUND(G31*H31,P4)</f>
        <v>0</v>
      </c>
      <c r="O31" s="27">
        <f>I31*0.21</f>
        <v>0</v>
      </c>
      <c r="P31">
        <v>3</v>
      </c>
    </row>
    <row r="32" spans="1:5" ht="71.25">
      <c r="A32" s="21" t="s">
        <v>68</v>
      </c>
      <c r="E32" s="23" t="s">
        <v>445</v>
      </c>
    </row>
    <row r="33" spans="1:5" ht="15">
      <c r="A33" s="21" t="s">
        <v>70</v>
      </c>
      <c r="E33" s="28" t="s">
        <v>558</v>
      </c>
    </row>
    <row r="34" spans="1:5" ht="15">
      <c r="A34" s="21" t="s">
        <v>70</v>
      </c>
      <c r="E34" s="28" t="s">
        <v>559</v>
      </c>
    </row>
    <row r="35" spans="1:16" ht="15">
      <c r="A35" s="21" t="s">
        <v>63</v>
      </c>
      <c r="B35" s="21">
        <v>7</v>
      </c>
      <c r="C35" s="22" t="s">
        <v>115</v>
      </c>
      <c r="E35" s="23" t="s">
        <v>116</v>
      </c>
      <c r="F35" s="24" t="s">
        <v>92</v>
      </c>
      <c r="G35" s="25">
        <v>0.294</v>
      </c>
      <c r="H35" s="26">
        <v>0</v>
      </c>
      <c r="I35" s="26">
        <f>ROUND(G35*H35,P4)</f>
        <v>0</v>
      </c>
      <c r="O35" s="27">
        <f>I35*0.21</f>
        <v>0</v>
      </c>
      <c r="P35">
        <v>3</v>
      </c>
    </row>
    <row r="36" spans="1:5" ht="71.25">
      <c r="A36" s="21" t="s">
        <v>68</v>
      </c>
      <c r="E36" s="23" t="s">
        <v>448</v>
      </c>
    </row>
    <row r="37" spans="1:5" ht="15">
      <c r="A37" s="21" t="s">
        <v>70</v>
      </c>
      <c r="E37" s="28" t="s">
        <v>560</v>
      </c>
    </row>
    <row r="38" spans="1:5" ht="15">
      <c r="A38" s="21" t="s">
        <v>70</v>
      </c>
      <c r="E38" s="28" t="s">
        <v>561</v>
      </c>
    </row>
    <row r="39" spans="1:9" ht="15">
      <c r="A39" s="18" t="s">
        <v>60</v>
      </c>
      <c r="B39" s="18"/>
      <c r="C39" s="19" t="s">
        <v>128</v>
      </c>
      <c r="D39" s="18"/>
      <c r="E39" s="18" t="s">
        <v>129</v>
      </c>
      <c r="F39" s="18"/>
      <c r="G39" s="18"/>
      <c r="H39" s="18"/>
      <c r="I39" s="20">
        <f>SUMIFS(I40:I67,A40:A67,"P")</f>
        <v>0</v>
      </c>
    </row>
    <row r="40" spans="1:16" ht="15">
      <c r="A40" s="21" t="s">
        <v>63</v>
      </c>
      <c r="B40" s="21">
        <v>8</v>
      </c>
      <c r="C40" s="22" t="s">
        <v>136</v>
      </c>
      <c r="E40" s="23" t="s">
        <v>137</v>
      </c>
      <c r="F40" s="24" t="s">
        <v>132</v>
      </c>
      <c r="G40" s="25">
        <v>30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42.75">
      <c r="A41" s="21" t="s">
        <v>68</v>
      </c>
      <c r="E41" s="23" t="s">
        <v>562</v>
      </c>
    </row>
    <row r="42" spans="1:5" ht="15">
      <c r="A42" s="21" t="s">
        <v>70</v>
      </c>
      <c r="E42" s="28" t="s">
        <v>563</v>
      </c>
    </row>
    <row r="43" spans="1:5" ht="15">
      <c r="A43" s="21" t="s">
        <v>70</v>
      </c>
      <c r="E43" s="28" t="s">
        <v>296</v>
      </c>
    </row>
    <row r="44" spans="1:16" ht="15">
      <c r="A44" s="21" t="s">
        <v>63</v>
      </c>
      <c r="B44" s="21">
        <v>9</v>
      </c>
      <c r="C44" s="22" t="s">
        <v>564</v>
      </c>
      <c r="E44" s="23" t="s">
        <v>565</v>
      </c>
      <c r="F44" s="24" t="s">
        <v>132</v>
      </c>
      <c r="G44" s="25">
        <v>130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28.5">
      <c r="A45" s="21" t="s">
        <v>68</v>
      </c>
      <c r="E45" s="23" t="s">
        <v>566</v>
      </c>
    </row>
    <row r="46" spans="1:5" ht="15">
      <c r="A46" s="21" t="s">
        <v>70</v>
      </c>
      <c r="E46" s="28" t="s">
        <v>567</v>
      </c>
    </row>
    <row r="47" spans="1:5" ht="15">
      <c r="A47" s="21" t="s">
        <v>70</v>
      </c>
      <c r="E47" s="28" t="s">
        <v>568</v>
      </c>
    </row>
    <row r="48" spans="1:16" ht="15">
      <c r="A48" s="21" t="s">
        <v>63</v>
      </c>
      <c r="B48" s="21">
        <v>10</v>
      </c>
      <c r="C48" s="22" t="s">
        <v>144</v>
      </c>
      <c r="E48" s="23" t="s">
        <v>145</v>
      </c>
      <c r="F48" s="24" t="s">
        <v>78</v>
      </c>
      <c r="G48" s="25">
        <v>2</v>
      </c>
      <c r="H48" s="26">
        <v>0</v>
      </c>
      <c r="I48" s="26">
        <f>ROUND(G48*H48,P4)</f>
        <v>0</v>
      </c>
      <c r="O48" s="27">
        <f>I48*0.21</f>
        <v>0</v>
      </c>
      <c r="P48">
        <v>3</v>
      </c>
    </row>
    <row r="49" spans="1:5" ht="28.5">
      <c r="A49" s="21" t="s">
        <v>68</v>
      </c>
      <c r="E49" s="23" t="s">
        <v>569</v>
      </c>
    </row>
    <row r="50" spans="1:5" ht="15">
      <c r="A50" s="21" t="s">
        <v>70</v>
      </c>
      <c r="E50" s="28" t="s">
        <v>147</v>
      </c>
    </row>
    <row r="51" spans="1:5" ht="15">
      <c r="A51" s="21" t="s">
        <v>70</v>
      </c>
      <c r="E51" s="28" t="s">
        <v>148</v>
      </c>
    </row>
    <row r="52" spans="1:16" ht="28.5">
      <c r="A52" s="21" t="s">
        <v>63</v>
      </c>
      <c r="B52" s="21">
        <v>11</v>
      </c>
      <c r="C52" s="22" t="s">
        <v>240</v>
      </c>
      <c r="E52" s="23" t="s">
        <v>241</v>
      </c>
      <c r="F52" s="24" t="s">
        <v>78</v>
      </c>
      <c r="G52" s="25">
        <v>2</v>
      </c>
      <c r="H52" s="26">
        <v>0</v>
      </c>
      <c r="I52" s="26">
        <f>ROUND(G52*H52,P4)</f>
        <v>0</v>
      </c>
      <c r="O52" s="27">
        <f>I52*0.21</f>
        <v>0</v>
      </c>
      <c r="P52">
        <v>3</v>
      </c>
    </row>
    <row r="53" spans="1:5" ht="28.5">
      <c r="A53" s="21" t="s">
        <v>68</v>
      </c>
      <c r="E53" s="23" t="s">
        <v>570</v>
      </c>
    </row>
    <row r="54" spans="1:5" ht="15">
      <c r="A54" s="21" t="s">
        <v>70</v>
      </c>
      <c r="E54" s="28" t="s">
        <v>430</v>
      </c>
    </row>
    <row r="55" spans="1:5" ht="15">
      <c r="A55" s="21" t="s">
        <v>70</v>
      </c>
      <c r="E55" s="28" t="s">
        <v>148</v>
      </c>
    </row>
    <row r="56" spans="1:16" ht="28.5">
      <c r="A56" s="21" t="s">
        <v>63</v>
      </c>
      <c r="B56" s="21">
        <v>12</v>
      </c>
      <c r="C56" s="22" t="s">
        <v>245</v>
      </c>
      <c r="E56" s="23" t="s">
        <v>246</v>
      </c>
      <c r="F56" s="24" t="s">
        <v>78</v>
      </c>
      <c r="G56" s="25">
        <v>2</v>
      </c>
      <c r="H56" s="26">
        <v>0</v>
      </c>
      <c r="I56" s="26">
        <f>ROUND(G56*H56,P4)</f>
        <v>0</v>
      </c>
      <c r="O56" s="27">
        <f>I56*0.21</f>
        <v>0</v>
      </c>
      <c r="P56">
        <v>3</v>
      </c>
    </row>
    <row r="57" spans="1:5" ht="28.5">
      <c r="A57" s="21" t="s">
        <v>68</v>
      </c>
      <c r="E57" s="23" t="s">
        <v>349</v>
      </c>
    </row>
    <row r="58" spans="1:5" ht="15">
      <c r="A58" s="21" t="s">
        <v>70</v>
      </c>
      <c r="E58" s="28" t="s">
        <v>431</v>
      </c>
    </row>
    <row r="59" spans="1:5" ht="15">
      <c r="A59" s="21" t="s">
        <v>70</v>
      </c>
      <c r="E59" s="28" t="s">
        <v>148</v>
      </c>
    </row>
    <row r="60" spans="1:16" ht="15">
      <c r="A60" s="21" t="s">
        <v>63</v>
      </c>
      <c r="B60" s="21">
        <v>13</v>
      </c>
      <c r="C60" s="22" t="s">
        <v>154</v>
      </c>
      <c r="D60" s="21" t="s">
        <v>65</v>
      </c>
      <c r="E60" s="23" t="s">
        <v>155</v>
      </c>
      <c r="F60" s="24" t="s">
        <v>92</v>
      </c>
      <c r="G60" s="25">
        <v>2.94</v>
      </c>
      <c r="H60" s="26">
        <v>0</v>
      </c>
      <c r="I60" s="26">
        <f>ROUND(G60*H60,P4)</f>
        <v>0</v>
      </c>
      <c r="O60" s="27">
        <f>I60*0.21</f>
        <v>0</v>
      </c>
      <c r="P60">
        <v>3</v>
      </c>
    </row>
    <row r="61" spans="1:5" ht="99.75">
      <c r="A61" s="21" t="s">
        <v>68</v>
      </c>
      <c r="E61" s="23" t="s">
        <v>290</v>
      </c>
    </row>
    <row r="62" spans="1:5" ht="28.5">
      <c r="A62" s="21" t="s">
        <v>70</v>
      </c>
      <c r="E62" s="28" t="s">
        <v>571</v>
      </c>
    </row>
    <row r="63" spans="1:5" ht="15">
      <c r="A63" s="21" t="s">
        <v>70</v>
      </c>
      <c r="E63" s="28" t="s">
        <v>572</v>
      </c>
    </row>
    <row r="64" spans="1:16" ht="15">
      <c r="A64" s="21" t="s">
        <v>63</v>
      </c>
      <c r="B64" s="21">
        <v>14</v>
      </c>
      <c r="C64" s="22" t="s">
        <v>573</v>
      </c>
      <c r="E64" s="23" t="s">
        <v>574</v>
      </c>
      <c r="F64" s="24" t="s">
        <v>92</v>
      </c>
      <c r="G64" s="25">
        <v>96</v>
      </c>
      <c r="H64" s="26">
        <v>0</v>
      </c>
      <c r="I64" s="26">
        <f>ROUND(G64*H64,P4)</f>
        <v>0</v>
      </c>
      <c r="O64" s="27">
        <f>I64*0.21</f>
        <v>0</v>
      </c>
      <c r="P64">
        <v>3</v>
      </c>
    </row>
    <row r="65" spans="1:5" ht="71.25">
      <c r="A65" s="21" t="s">
        <v>68</v>
      </c>
      <c r="E65" s="23" t="s">
        <v>575</v>
      </c>
    </row>
    <row r="66" spans="1:5" ht="15">
      <c r="A66" s="21" t="s">
        <v>70</v>
      </c>
      <c r="E66" s="28" t="s">
        <v>576</v>
      </c>
    </row>
    <row r="67" spans="1:5" ht="15">
      <c r="A67" s="21" t="s">
        <v>70</v>
      </c>
      <c r="E67" s="28" t="s">
        <v>411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39</v>
      </c>
      <c r="I3" s="17">
        <f>SUMIFS(I9:I73,A9:A73,"SD")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39</v>
      </c>
      <c r="D4" s="15"/>
      <c r="E4" s="13" t="s">
        <v>40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39</v>
      </c>
      <c r="D5" s="15"/>
      <c r="E5" s="13" t="s">
        <v>40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SUMIFS(I10:I22,A10:A22,"P")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196</v>
      </c>
      <c r="D14" s="21" t="s">
        <v>65</v>
      </c>
      <c r="E14" s="23" t="s">
        <v>197</v>
      </c>
      <c r="F14" s="24" t="s">
        <v>198</v>
      </c>
      <c r="G14" s="25">
        <v>48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71.25">
      <c r="A15" s="21" t="s">
        <v>68</v>
      </c>
      <c r="E15" s="23" t="s">
        <v>297</v>
      </c>
    </row>
    <row r="16" spans="1:5" ht="15">
      <c r="A16" s="21" t="s">
        <v>70</v>
      </c>
      <c r="E16" s="28" t="s">
        <v>200</v>
      </c>
    </row>
    <row r="17" spans="1:5" ht="15">
      <c r="A17" s="21" t="s">
        <v>70</v>
      </c>
      <c r="E17" s="28" t="s">
        <v>201</v>
      </c>
    </row>
    <row r="18" spans="1:5" ht="15">
      <c r="A18" s="21" t="s">
        <v>70</v>
      </c>
      <c r="E18" s="28" t="s">
        <v>202</v>
      </c>
    </row>
    <row r="19" spans="1:16" ht="15">
      <c r="A19" s="21" t="s">
        <v>63</v>
      </c>
      <c r="B19" s="21">
        <v>3</v>
      </c>
      <c r="C19" s="22" t="s">
        <v>75</v>
      </c>
      <c r="E19" s="23" t="s">
        <v>77</v>
      </c>
      <c r="F19" s="24" t="s">
        <v>78</v>
      </c>
      <c r="G19" s="25">
        <v>1</v>
      </c>
      <c r="H19" s="26">
        <v>0</v>
      </c>
      <c r="I19" s="26">
        <f>ROUND(G19*H19,P4)</f>
        <v>0</v>
      </c>
      <c r="O19" s="27">
        <f>I19*0.21</f>
        <v>0</v>
      </c>
      <c r="P19">
        <v>3</v>
      </c>
    </row>
    <row r="20" spans="1:5" ht="28.5">
      <c r="A20" s="21" t="s">
        <v>68</v>
      </c>
      <c r="E20" s="23" t="s">
        <v>170</v>
      </c>
    </row>
    <row r="21" spans="1:5" ht="15">
      <c r="A21" s="21" t="s">
        <v>70</v>
      </c>
      <c r="E21" s="28" t="s">
        <v>71</v>
      </c>
    </row>
    <row r="22" spans="1:5" ht="15">
      <c r="A22" s="21" t="s">
        <v>70</v>
      </c>
      <c r="E22" s="28" t="s">
        <v>72</v>
      </c>
    </row>
    <row r="23" spans="1:9" ht="15">
      <c r="A23" s="18" t="s">
        <v>60</v>
      </c>
      <c r="B23" s="18"/>
      <c r="C23" s="19" t="s">
        <v>88</v>
      </c>
      <c r="D23" s="18"/>
      <c r="E23" s="18" t="s">
        <v>89</v>
      </c>
      <c r="F23" s="18"/>
      <c r="G23" s="18"/>
      <c r="H23" s="18"/>
      <c r="I23" s="20">
        <f>SUMIFS(I24:I48,A24:A48,"P")</f>
        <v>0</v>
      </c>
    </row>
    <row r="24" spans="1:16" ht="28.5">
      <c r="A24" s="21" t="s">
        <v>63</v>
      </c>
      <c r="B24" s="21">
        <v>4</v>
      </c>
      <c r="C24" s="22" t="s">
        <v>90</v>
      </c>
      <c r="D24" s="21" t="s">
        <v>65</v>
      </c>
      <c r="E24" s="23" t="s">
        <v>91</v>
      </c>
      <c r="F24" s="24" t="s">
        <v>92</v>
      </c>
      <c r="G24" s="25">
        <v>3.75</v>
      </c>
      <c r="H24" s="26">
        <v>0</v>
      </c>
      <c r="I24" s="26">
        <f>ROUND(G24*H24,P4)</f>
        <v>0</v>
      </c>
      <c r="O24" s="27">
        <f>I24*0.21</f>
        <v>0</v>
      </c>
      <c r="P24">
        <v>3</v>
      </c>
    </row>
    <row r="25" spans="1:5" ht="71.25">
      <c r="A25" s="21" t="s">
        <v>68</v>
      </c>
      <c r="E25" s="23" t="s">
        <v>441</v>
      </c>
    </row>
    <row r="26" spans="1:5" ht="15">
      <c r="A26" s="21" t="s">
        <v>70</v>
      </c>
      <c r="E26" s="28" t="s">
        <v>577</v>
      </c>
    </row>
    <row r="27" spans="1:5" ht="15">
      <c r="A27" s="21" t="s">
        <v>70</v>
      </c>
      <c r="E27" s="28" t="s">
        <v>578</v>
      </c>
    </row>
    <row r="28" spans="1:16" ht="28.5">
      <c r="A28" s="21" t="s">
        <v>63</v>
      </c>
      <c r="B28" s="21">
        <v>5</v>
      </c>
      <c r="C28" s="22" t="s">
        <v>106</v>
      </c>
      <c r="D28" s="21" t="s">
        <v>65</v>
      </c>
      <c r="E28" s="23" t="s">
        <v>107</v>
      </c>
      <c r="F28" s="24" t="s">
        <v>92</v>
      </c>
      <c r="G28" s="25">
        <v>11.25</v>
      </c>
      <c r="H28" s="26">
        <v>0</v>
      </c>
      <c r="I28" s="26">
        <f>ROUND(G28*H28,P4)</f>
        <v>0</v>
      </c>
      <c r="O28" s="27">
        <f>I28*0.21</f>
        <v>0</v>
      </c>
      <c r="P28">
        <v>3</v>
      </c>
    </row>
    <row r="29" spans="1:5" ht="71.25">
      <c r="A29" s="21" t="s">
        <v>68</v>
      </c>
      <c r="E29" s="23" t="s">
        <v>445</v>
      </c>
    </row>
    <row r="30" spans="1:5" ht="15">
      <c r="A30" s="21" t="s">
        <v>70</v>
      </c>
      <c r="E30" s="28" t="s">
        <v>579</v>
      </c>
    </row>
    <row r="31" spans="1:5" ht="15">
      <c r="A31" s="21" t="s">
        <v>70</v>
      </c>
      <c r="E31" s="28" t="s">
        <v>580</v>
      </c>
    </row>
    <row r="32" spans="1:16" ht="28.5">
      <c r="A32" s="21" t="s">
        <v>63</v>
      </c>
      <c r="B32" s="21">
        <v>6</v>
      </c>
      <c r="C32" s="22" t="s">
        <v>106</v>
      </c>
      <c r="D32" s="21" t="s">
        <v>371</v>
      </c>
      <c r="E32" s="23" t="s">
        <v>107</v>
      </c>
      <c r="F32" s="24" t="s">
        <v>92</v>
      </c>
      <c r="G32" s="25">
        <v>3</v>
      </c>
      <c r="H32" s="26">
        <v>0</v>
      </c>
      <c r="I32" s="26">
        <f>ROUND(G32*H32,P4)</f>
        <v>0</v>
      </c>
      <c r="O32" s="27">
        <f>I32*0.21</f>
        <v>0</v>
      </c>
      <c r="P32">
        <v>3</v>
      </c>
    </row>
    <row r="33" spans="1:5" ht="71.25">
      <c r="A33" s="21" t="s">
        <v>68</v>
      </c>
      <c r="E33" s="23" t="s">
        <v>414</v>
      </c>
    </row>
    <row r="34" spans="1:5" ht="15">
      <c r="A34" s="21" t="s">
        <v>70</v>
      </c>
      <c r="E34" s="28" t="s">
        <v>581</v>
      </c>
    </row>
    <row r="35" spans="1:5" ht="15">
      <c r="A35" s="21" t="s">
        <v>70</v>
      </c>
      <c r="E35" s="28" t="s">
        <v>582</v>
      </c>
    </row>
    <row r="36" spans="1:16" ht="28.5">
      <c r="A36" s="21" t="s">
        <v>63</v>
      </c>
      <c r="B36" s="21">
        <v>7</v>
      </c>
      <c r="C36" s="22" t="s">
        <v>111</v>
      </c>
      <c r="D36" s="21" t="s">
        <v>371</v>
      </c>
      <c r="E36" s="23" t="s">
        <v>112</v>
      </c>
      <c r="F36" s="24" t="s">
        <v>92</v>
      </c>
      <c r="G36" s="25">
        <v>1</v>
      </c>
      <c r="H36" s="26">
        <v>0</v>
      </c>
      <c r="I36" s="26">
        <f>ROUND(G36*H36,P4)</f>
        <v>0</v>
      </c>
      <c r="O36" s="27">
        <f>I36*0.21</f>
        <v>0</v>
      </c>
      <c r="P36">
        <v>3</v>
      </c>
    </row>
    <row r="37" spans="1:5" ht="71.25">
      <c r="A37" s="21" t="s">
        <v>68</v>
      </c>
      <c r="E37" s="23" t="s">
        <v>414</v>
      </c>
    </row>
    <row r="38" spans="1:5" ht="15">
      <c r="A38" s="21" t="s">
        <v>70</v>
      </c>
      <c r="E38" s="28" t="s">
        <v>583</v>
      </c>
    </row>
    <row r="39" spans="1:5" ht="15">
      <c r="A39" s="21" t="s">
        <v>70</v>
      </c>
      <c r="E39" s="28" t="s">
        <v>72</v>
      </c>
    </row>
    <row r="40" spans="1:16" ht="15">
      <c r="A40" s="21" t="s">
        <v>63</v>
      </c>
      <c r="B40" s="21">
        <v>8</v>
      </c>
      <c r="C40" s="22" t="s">
        <v>584</v>
      </c>
      <c r="D40" s="21" t="s">
        <v>371</v>
      </c>
      <c r="E40" s="23" t="s">
        <v>585</v>
      </c>
      <c r="F40" s="24" t="s">
        <v>92</v>
      </c>
      <c r="G40" s="25">
        <v>1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71.25">
      <c r="A41" s="21" t="s">
        <v>68</v>
      </c>
      <c r="E41" s="23" t="s">
        <v>414</v>
      </c>
    </row>
    <row r="42" spans="1:5" ht="15">
      <c r="A42" s="21" t="s">
        <v>70</v>
      </c>
      <c r="E42" s="28" t="s">
        <v>583</v>
      </c>
    </row>
    <row r="43" spans="1:5" ht="15">
      <c r="A43" s="21" t="s">
        <v>70</v>
      </c>
      <c r="E43" s="28" t="s">
        <v>72</v>
      </c>
    </row>
    <row r="44" spans="1:16" ht="15">
      <c r="A44" s="21" t="s">
        <v>63</v>
      </c>
      <c r="B44" s="21">
        <v>9</v>
      </c>
      <c r="C44" s="22" t="s">
        <v>115</v>
      </c>
      <c r="E44" s="23" t="s">
        <v>116</v>
      </c>
      <c r="F44" s="24" t="s">
        <v>92</v>
      </c>
      <c r="G44" s="25">
        <v>1.75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57">
      <c r="A45" s="21" t="s">
        <v>68</v>
      </c>
      <c r="E45" s="23" t="s">
        <v>416</v>
      </c>
    </row>
    <row r="46" spans="1:5" ht="15">
      <c r="A46" s="21" t="s">
        <v>70</v>
      </c>
      <c r="E46" s="28" t="s">
        <v>586</v>
      </c>
    </row>
    <row r="47" spans="1:5" ht="15">
      <c r="A47" s="21" t="s">
        <v>70</v>
      </c>
      <c r="E47" s="28" t="s">
        <v>587</v>
      </c>
    </row>
    <row r="48" spans="1:5" ht="15">
      <c r="A48" s="21" t="s">
        <v>70</v>
      </c>
      <c r="E48" s="28" t="s">
        <v>588</v>
      </c>
    </row>
    <row r="49" spans="1:9" ht="15">
      <c r="A49" s="18" t="s">
        <v>60</v>
      </c>
      <c r="B49" s="18"/>
      <c r="C49" s="19" t="s">
        <v>128</v>
      </c>
      <c r="D49" s="18"/>
      <c r="E49" s="18" t="s">
        <v>129</v>
      </c>
      <c r="F49" s="18"/>
      <c r="G49" s="18"/>
      <c r="H49" s="18"/>
      <c r="I49" s="20">
        <f>SUMIFS(I50:I73,A50:A73,"P")</f>
        <v>0</v>
      </c>
    </row>
    <row r="50" spans="1:16" ht="15">
      <c r="A50" s="21" t="s">
        <v>63</v>
      </c>
      <c r="B50" s="21">
        <v>10</v>
      </c>
      <c r="C50" s="22" t="s">
        <v>182</v>
      </c>
      <c r="E50" s="23" t="s">
        <v>183</v>
      </c>
      <c r="F50" s="24" t="s">
        <v>132</v>
      </c>
      <c r="G50" s="25">
        <v>30</v>
      </c>
      <c r="H50" s="26">
        <v>0</v>
      </c>
      <c r="I50" s="26">
        <f>ROUND(G50*H50,P4)</f>
        <v>0</v>
      </c>
      <c r="O50" s="27">
        <f>I50*0.21</f>
        <v>0</v>
      </c>
      <c r="P50">
        <v>3</v>
      </c>
    </row>
    <row r="51" spans="1:5" ht="71.25">
      <c r="A51" s="21" t="s">
        <v>68</v>
      </c>
      <c r="E51" s="23" t="s">
        <v>341</v>
      </c>
    </row>
    <row r="52" spans="1:5" ht="15">
      <c r="A52" s="21" t="s">
        <v>70</v>
      </c>
      <c r="E52" s="28" t="s">
        <v>589</v>
      </c>
    </row>
    <row r="53" spans="1:5" ht="15">
      <c r="A53" s="21" t="s">
        <v>70</v>
      </c>
      <c r="E53" s="28" t="s">
        <v>296</v>
      </c>
    </row>
    <row r="54" spans="1:16" ht="15">
      <c r="A54" s="21" t="s">
        <v>63</v>
      </c>
      <c r="B54" s="21">
        <v>11</v>
      </c>
      <c r="C54" s="22" t="s">
        <v>140</v>
      </c>
      <c r="E54" s="23" t="s">
        <v>141</v>
      </c>
      <c r="F54" s="24" t="s">
        <v>132</v>
      </c>
      <c r="G54" s="25">
        <v>30</v>
      </c>
      <c r="H54" s="26">
        <v>0</v>
      </c>
      <c r="I54" s="26">
        <f>ROUND(G54*H54,P4)</f>
        <v>0</v>
      </c>
      <c r="O54" s="27">
        <f>I54*0.21</f>
        <v>0</v>
      </c>
      <c r="P54">
        <v>3</v>
      </c>
    </row>
    <row r="55" spans="1:5" ht="85.5">
      <c r="A55" s="21" t="s">
        <v>68</v>
      </c>
      <c r="E55" s="23" t="s">
        <v>345</v>
      </c>
    </row>
    <row r="56" spans="1:5" ht="15">
      <c r="A56" s="21" t="s">
        <v>70</v>
      </c>
      <c r="E56" s="28" t="s">
        <v>590</v>
      </c>
    </row>
    <row r="57" spans="1:5" ht="15">
      <c r="A57" s="21" t="s">
        <v>70</v>
      </c>
      <c r="E57" s="28" t="s">
        <v>296</v>
      </c>
    </row>
    <row r="58" spans="1:16" ht="15">
      <c r="A58" s="21" t="s">
        <v>63</v>
      </c>
      <c r="B58" s="21">
        <v>12</v>
      </c>
      <c r="C58" s="22" t="s">
        <v>591</v>
      </c>
      <c r="E58" s="23" t="s">
        <v>592</v>
      </c>
      <c r="F58" s="24" t="s">
        <v>132</v>
      </c>
      <c r="G58" s="25">
        <v>12</v>
      </c>
      <c r="H58" s="26">
        <v>0</v>
      </c>
      <c r="I58" s="26">
        <f>ROUND(G58*H58,P4)</f>
        <v>0</v>
      </c>
      <c r="O58" s="27">
        <f>I58*0.21</f>
        <v>0</v>
      </c>
      <c r="P58">
        <v>3</v>
      </c>
    </row>
    <row r="59" spans="1:5" ht="114">
      <c r="A59" s="21" t="s">
        <v>68</v>
      </c>
      <c r="E59" s="23" t="s">
        <v>593</v>
      </c>
    </row>
    <row r="60" spans="1:5" ht="15">
      <c r="A60" s="21" t="s">
        <v>70</v>
      </c>
      <c r="E60" s="28" t="s">
        <v>594</v>
      </c>
    </row>
    <row r="61" spans="1:5" ht="15">
      <c r="A61" s="21" t="s">
        <v>70</v>
      </c>
      <c r="E61" s="28" t="s">
        <v>595</v>
      </c>
    </row>
    <row r="62" spans="1:16" ht="15">
      <c r="A62" s="21" t="s">
        <v>63</v>
      </c>
      <c r="B62" s="21">
        <v>13</v>
      </c>
      <c r="C62" s="22" t="s">
        <v>154</v>
      </c>
      <c r="D62" s="21" t="s">
        <v>65</v>
      </c>
      <c r="E62" s="23" t="s">
        <v>155</v>
      </c>
      <c r="F62" s="24" t="s">
        <v>92</v>
      </c>
      <c r="G62" s="25">
        <v>15</v>
      </c>
      <c r="H62" s="26">
        <v>0</v>
      </c>
      <c r="I62" s="26">
        <f>ROUND(G62*H62,P4)</f>
        <v>0</v>
      </c>
      <c r="O62" s="27">
        <f>I62*0.21</f>
        <v>0</v>
      </c>
      <c r="P62">
        <v>3</v>
      </c>
    </row>
    <row r="63" spans="1:5" ht="114">
      <c r="A63" s="21" t="s">
        <v>68</v>
      </c>
      <c r="E63" s="23" t="s">
        <v>473</v>
      </c>
    </row>
    <row r="64" spans="1:5" ht="28.5">
      <c r="A64" s="21" t="s">
        <v>70</v>
      </c>
      <c r="E64" s="28" t="s">
        <v>596</v>
      </c>
    </row>
    <row r="65" spans="1:5" ht="15">
      <c r="A65" s="21" t="s">
        <v>70</v>
      </c>
      <c r="E65" s="28" t="s">
        <v>427</v>
      </c>
    </row>
    <row r="66" spans="1:16" ht="15">
      <c r="A66" s="21" t="s">
        <v>63</v>
      </c>
      <c r="B66" s="21">
        <v>14</v>
      </c>
      <c r="C66" s="22" t="s">
        <v>154</v>
      </c>
      <c r="D66" s="21" t="s">
        <v>371</v>
      </c>
      <c r="E66" s="23" t="s">
        <v>155</v>
      </c>
      <c r="F66" s="24" t="s">
        <v>92</v>
      </c>
      <c r="G66" s="25">
        <v>5</v>
      </c>
      <c r="H66" s="26">
        <v>0</v>
      </c>
      <c r="I66" s="26">
        <f>ROUND(G66*H66,P4)</f>
        <v>0</v>
      </c>
      <c r="O66" s="27">
        <f>I66*0.21</f>
        <v>0</v>
      </c>
      <c r="P66">
        <v>3</v>
      </c>
    </row>
    <row r="67" spans="1:5" ht="114">
      <c r="A67" s="21" t="s">
        <v>68</v>
      </c>
      <c r="E67" s="23" t="s">
        <v>597</v>
      </c>
    </row>
    <row r="68" spans="1:5" ht="15">
      <c r="A68" s="21" t="s">
        <v>70</v>
      </c>
      <c r="E68" s="28" t="s">
        <v>598</v>
      </c>
    </row>
    <row r="69" spans="1:5" ht="15">
      <c r="A69" s="21" t="s">
        <v>70</v>
      </c>
      <c r="E69" s="28" t="s">
        <v>599</v>
      </c>
    </row>
    <row r="70" spans="1:16" ht="15">
      <c r="A70" s="21" t="s">
        <v>63</v>
      </c>
      <c r="B70" s="21">
        <v>15</v>
      </c>
      <c r="C70" s="22" t="s">
        <v>165</v>
      </c>
      <c r="E70" s="23" t="s">
        <v>166</v>
      </c>
      <c r="F70" s="24" t="s">
        <v>67</v>
      </c>
      <c r="G70" s="25">
        <v>1</v>
      </c>
      <c r="H70" s="26">
        <v>0</v>
      </c>
      <c r="I70" s="26">
        <f>ROUND(G70*H70,P4)</f>
        <v>0</v>
      </c>
      <c r="O70" s="27">
        <f>I70*0.21</f>
        <v>0</v>
      </c>
      <c r="P70">
        <v>3</v>
      </c>
    </row>
    <row r="71" spans="1:5" ht="42.75">
      <c r="A71" s="21" t="s">
        <v>68</v>
      </c>
      <c r="E71" s="23" t="s">
        <v>195</v>
      </c>
    </row>
    <row r="72" spans="1:5" ht="15">
      <c r="A72" s="21" t="s">
        <v>70</v>
      </c>
      <c r="E72" s="28" t="s">
        <v>71</v>
      </c>
    </row>
    <row r="73" spans="1:5" ht="15">
      <c r="A73" s="21" t="s">
        <v>70</v>
      </c>
      <c r="E73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11</v>
      </c>
      <c r="I3" s="17">
        <f>SUMIFS(I9:I98,A9:A98,"SD")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11</v>
      </c>
      <c r="D4" s="15"/>
      <c r="E4" s="13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11</v>
      </c>
      <c r="D5" s="15"/>
      <c r="E5" s="13" t="s">
        <v>12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SUMIFS(I10:I21,A10:A21,"P")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69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64</v>
      </c>
      <c r="D14" s="21" t="s">
        <v>73</v>
      </c>
      <c r="E14" s="23" t="s">
        <v>66</v>
      </c>
      <c r="F14" s="24" t="s">
        <v>67</v>
      </c>
      <c r="G14" s="25">
        <v>1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114">
      <c r="A15" s="21" t="s">
        <v>68</v>
      </c>
      <c r="E15" s="23" t="s">
        <v>74</v>
      </c>
    </row>
    <row r="16" spans="1:5" ht="15">
      <c r="A16" s="21" t="s">
        <v>70</v>
      </c>
      <c r="E16" s="28" t="s">
        <v>71</v>
      </c>
    </row>
    <row r="17" spans="1:5" ht="15">
      <c r="A17" s="21" t="s">
        <v>70</v>
      </c>
      <c r="E17" s="28" t="s">
        <v>72</v>
      </c>
    </row>
    <row r="18" spans="1:16" ht="15">
      <c r="A18" s="21" t="s">
        <v>63</v>
      </c>
      <c r="B18" s="21">
        <v>3</v>
      </c>
      <c r="C18" s="22" t="s">
        <v>75</v>
      </c>
      <c r="E18" s="23" t="s">
        <v>77</v>
      </c>
      <c r="F18" s="24" t="s">
        <v>78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28.5">
      <c r="A19" s="21" t="s">
        <v>68</v>
      </c>
      <c r="E19" s="23" t="s">
        <v>79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9" ht="15">
      <c r="A22" s="18" t="s">
        <v>60</v>
      </c>
      <c r="B22" s="18"/>
      <c r="C22" s="19" t="s">
        <v>80</v>
      </c>
      <c r="D22" s="18"/>
      <c r="E22" s="18" t="s">
        <v>81</v>
      </c>
      <c r="F22" s="18"/>
      <c r="G22" s="18"/>
      <c r="H22" s="18"/>
      <c r="I22" s="20">
        <f>SUMIFS(I23:I26,A23:A26,"P")</f>
        <v>0</v>
      </c>
    </row>
    <row r="23" spans="1:16" ht="15">
      <c r="A23" s="21" t="s">
        <v>63</v>
      </c>
      <c r="B23" s="21">
        <v>4</v>
      </c>
      <c r="C23" s="22" t="s">
        <v>82</v>
      </c>
      <c r="E23" s="23" t="s">
        <v>83</v>
      </c>
      <c r="F23" s="24" t="s">
        <v>84</v>
      </c>
      <c r="G23" s="25">
        <v>2.745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15">
      <c r="A24" s="21" t="s">
        <v>68</v>
      </c>
      <c r="E24" s="23" t="s">
        <v>85</v>
      </c>
    </row>
    <row r="25" spans="1:5" ht="28.5">
      <c r="A25" s="21" t="s">
        <v>70</v>
      </c>
      <c r="E25" s="28" t="s">
        <v>86</v>
      </c>
    </row>
    <row r="26" spans="1:5" ht="15">
      <c r="A26" s="21" t="s">
        <v>70</v>
      </c>
      <c r="E26" s="28" t="s">
        <v>87</v>
      </c>
    </row>
    <row r="27" spans="1:9" ht="15">
      <c r="A27" s="18" t="s">
        <v>60</v>
      </c>
      <c r="B27" s="18"/>
      <c r="C27" s="19" t="s">
        <v>88</v>
      </c>
      <c r="D27" s="18"/>
      <c r="E27" s="18" t="s">
        <v>89</v>
      </c>
      <c r="F27" s="18"/>
      <c r="G27" s="18"/>
      <c r="H27" s="18"/>
      <c r="I27" s="20">
        <f>SUMIFS(I28:I56,A28:A56,"P")</f>
        <v>0</v>
      </c>
    </row>
    <row r="28" spans="1:16" ht="28.5">
      <c r="A28" s="21" t="s">
        <v>63</v>
      </c>
      <c r="B28" s="21">
        <v>5</v>
      </c>
      <c r="C28" s="22" t="s">
        <v>90</v>
      </c>
      <c r="D28" s="21" t="s">
        <v>65</v>
      </c>
      <c r="E28" s="23" t="s">
        <v>91</v>
      </c>
      <c r="F28" s="24" t="s">
        <v>92</v>
      </c>
      <c r="G28" s="25">
        <v>7.32</v>
      </c>
      <c r="H28" s="26">
        <v>0</v>
      </c>
      <c r="I28" s="26">
        <f>ROUND(G28*H28,P4)</f>
        <v>0</v>
      </c>
      <c r="O28" s="27">
        <f>I28*0.21</f>
        <v>0</v>
      </c>
      <c r="P28">
        <v>3</v>
      </c>
    </row>
    <row r="29" spans="1:5" ht="57">
      <c r="A29" s="21" t="s">
        <v>68</v>
      </c>
      <c r="E29" s="23" t="s">
        <v>93</v>
      </c>
    </row>
    <row r="30" spans="1:5" ht="15">
      <c r="A30" s="21" t="s">
        <v>70</v>
      </c>
      <c r="E30" s="28" t="s">
        <v>94</v>
      </c>
    </row>
    <row r="31" spans="1:5" ht="15">
      <c r="A31" s="21" t="s">
        <v>70</v>
      </c>
      <c r="E31" s="28" t="s">
        <v>95</v>
      </c>
    </row>
    <row r="32" spans="1:16" ht="28.5">
      <c r="A32" s="21" t="s">
        <v>63</v>
      </c>
      <c r="B32" s="21">
        <v>6</v>
      </c>
      <c r="C32" s="22" t="s">
        <v>90</v>
      </c>
      <c r="D32" s="21" t="s">
        <v>73</v>
      </c>
      <c r="E32" s="23" t="s">
        <v>91</v>
      </c>
      <c r="F32" s="24" t="s">
        <v>92</v>
      </c>
      <c r="G32" s="25">
        <v>81.13</v>
      </c>
      <c r="H32" s="26">
        <v>0</v>
      </c>
      <c r="I32" s="26">
        <f>ROUND(G32*H32,P4)</f>
        <v>0</v>
      </c>
      <c r="O32" s="27">
        <f>I32*0.21</f>
        <v>0</v>
      </c>
      <c r="P32">
        <v>3</v>
      </c>
    </row>
    <row r="33" spans="1:5" ht="71.25">
      <c r="A33" s="21" t="s">
        <v>68</v>
      </c>
      <c r="E33" s="23" t="s">
        <v>96</v>
      </c>
    </row>
    <row r="34" spans="1:5" ht="15">
      <c r="A34" s="21" t="s">
        <v>70</v>
      </c>
      <c r="E34" s="28" t="s">
        <v>97</v>
      </c>
    </row>
    <row r="35" spans="1:5" ht="15">
      <c r="A35" s="21" t="s">
        <v>70</v>
      </c>
      <c r="E35" s="28" t="s">
        <v>98</v>
      </c>
    </row>
    <row r="36" spans="1:16" ht="28.5">
      <c r="A36" s="21" t="s">
        <v>63</v>
      </c>
      <c r="B36" s="21">
        <v>7</v>
      </c>
      <c r="C36" s="22" t="s">
        <v>99</v>
      </c>
      <c r="D36" s="21" t="s">
        <v>65</v>
      </c>
      <c r="E36" s="23" t="s">
        <v>100</v>
      </c>
      <c r="F36" s="24" t="s">
        <v>92</v>
      </c>
      <c r="G36" s="25">
        <v>14.64</v>
      </c>
      <c r="H36" s="26">
        <v>0</v>
      </c>
      <c r="I36" s="26">
        <f>ROUND(G36*H36,P4)</f>
        <v>0</v>
      </c>
      <c r="O36" s="27">
        <f>I36*0.21</f>
        <v>0</v>
      </c>
      <c r="P36">
        <v>3</v>
      </c>
    </row>
    <row r="37" spans="1:5" ht="57">
      <c r="A37" s="21" t="s">
        <v>68</v>
      </c>
      <c r="E37" s="23" t="s">
        <v>93</v>
      </c>
    </row>
    <row r="38" spans="1:5" ht="15">
      <c r="A38" s="21" t="s">
        <v>70</v>
      </c>
      <c r="E38" s="28" t="s">
        <v>101</v>
      </c>
    </row>
    <row r="39" spans="1:5" ht="15">
      <c r="A39" s="21" t="s">
        <v>70</v>
      </c>
      <c r="E39" s="28" t="s">
        <v>102</v>
      </c>
    </row>
    <row r="40" spans="1:16" ht="15">
      <c r="A40" s="21" t="s">
        <v>63</v>
      </c>
      <c r="B40" s="21">
        <v>8</v>
      </c>
      <c r="C40" s="22" t="s">
        <v>103</v>
      </c>
      <c r="D40" s="21" t="s">
        <v>65</v>
      </c>
      <c r="E40" s="23" t="s">
        <v>104</v>
      </c>
      <c r="F40" s="24" t="s">
        <v>92</v>
      </c>
      <c r="G40" s="25">
        <v>14.64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57">
      <c r="A41" s="21" t="s">
        <v>68</v>
      </c>
      <c r="E41" s="23" t="s">
        <v>93</v>
      </c>
    </row>
    <row r="42" spans="1:5" ht="15">
      <c r="A42" s="21" t="s">
        <v>70</v>
      </c>
      <c r="E42" s="28" t="s">
        <v>105</v>
      </c>
    </row>
    <row r="43" spans="1:5" ht="15">
      <c r="A43" s="21" t="s">
        <v>70</v>
      </c>
      <c r="E43" s="28" t="s">
        <v>102</v>
      </c>
    </row>
    <row r="44" spans="1:16" ht="28.5">
      <c r="A44" s="21" t="s">
        <v>63</v>
      </c>
      <c r="B44" s="21">
        <v>9</v>
      </c>
      <c r="C44" s="22" t="s">
        <v>106</v>
      </c>
      <c r="D44" s="21" t="s">
        <v>65</v>
      </c>
      <c r="E44" s="23" t="s">
        <v>107</v>
      </c>
      <c r="F44" s="24" t="s">
        <v>92</v>
      </c>
      <c r="G44" s="25">
        <v>11.59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57">
      <c r="A45" s="21" t="s">
        <v>68</v>
      </c>
      <c r="E45" s="23" t="s">
        <v>108</v>
      </c>
    </row>
    <row r="46" spans="1:5" ht="15">
      <c r="A46" s="21" t="s">
        <v>70</v>
      </c>
      <c r="E46" s="28" t="s">
        <v>109</v>
      </c>
    </row>
    <row r="47" spans="1:5" ht="15">
      <c r="A47" s="21" t="s">
        <v>70</v>
      </c>
      <c r="E47" s="28" t="s">
        <v>110</v>
      </c>
    </row>
    <row r="48" spans="1:16" ht="28.5">
      <c r="A48" s="21" t="s">
        <v>63</v>
      </c>
      <c r="B48" s="21">
        <v>10</v>
      </c>
      <c r="C48" s="22" t="s">
        <v>111</v>
      </c>
      <c r="D48" s="21" t="s">
        <v>65</v>
      </c>
      <c r="E48" s="23" t="s">
        <v>112</v>
      </c>
      <c r="F48" s="24" t="s">
        <v>92</v>
      </c>
      <c r="G48" s="25">
        <v>11.59</v>
      </c>
      <c r="H48" s="26">
        <v>0</v>
      </c>
      <c r="I48" s="26">
        <f>ROUND(G48*H48,P4)</f>
        <v>0</v>
      </c>
      <c r="O48" s="27">
        <f>I48*0.21</f>
        <v>0</v>
      </c>
      <c r="P48">
        <v>3</v>
      </c>
    </row>
    <row r="49" spans="1:5" ht="57">
      <c r="A49" s="21" t="s">
        <v>68</v>
      </c>
      <c r="E49" s="23" t="s">
        <v>113</v>
      </c>
    </row>
    <row r="50" spans="1:5" ht="15">
      <c r="A50" s="21" t="s">
        <v>70</v>
      </c>
      <c r="E50" s="28" t="s">
        <v>114</v>
      </c>
    </row>
    <row r="51" spans="1:5" ht="15">
      <c r="A51" s="21" t="s">
        <v>70</v>
      </c>
      <c r="E51" s="28" t="s">
        <v>110</v>
      </c>
    </row>
    <row r="52" spans="1:16" ht="15">
      <c r="A52" s="21" t="s">
        <v>63</v>
      </c>
      <c r="B52" s="21">
        <v>11</v>
      </c>
      <c r="C52" s="22" t="s">
        <v>115</v>
      </c>
      <c r="E52" s="23" t="s">
        <v>116</v>
      </c>
      <c r="F52" s="24" t="s">
        <v>92</v>
      </c>
      <c r="G52" s="25">
        <v>10.035</v>
      </c>
      <c r="H52" s="26">
        <v>0</v>
      </c>
      <c r="I52" s="26">
        <f>ROUND(G52*H52,P4)</f>
        <v>0</v>
      </c>
      <c r="O52" s="27">
        <f>I52*0.21</f>
        <v>0</v>
      </c>
      <c r="P52">
        <v>3</v>
      </c>
    </row>
    <row r="53" spans="1:5" ht="71.25">
      <c r="A53" s="21" t="s">
        <v>68</v>
      </c>
      <c r="E53" s="23" t="s">
        <v>117</v>
      </c>
    </row>
    <row r="54" spans="1:5" ht="15">
      <c r="A54" s="21" t="s">
        <v>70</v>
      </c>
      <c r="E54" s="28" t="s">
        <v>118</v>
      </c>
    </row>
    <row r="55" spans="1:5" ht="15">
      <c r="A55" s="21" t="s">
        <v>70</v>
      </c>
      <c r="E55" s="28" t="s">
        <v>119</v>
      </c>
    </row>
    <row r="56" spans="1:5" ht="15">
      <c r="A56" s="21" t="s">
        <v>70</v>
      </c>
      <c r="E56" s="28" t="s">
        <v>120</v>
      </c>
    </row>
    <row r="57" spans="1:9" ht="15">
      <c r="A57" s="18" t="s">
        <v>60</v>
      </c>
      <c r="B57" s="18"/>
      <c r="C57" s="19" t="s">
        <v>121</v>
      </c>
      <c r="D57" s="18"/>
      <c r="E57" s="18" t="s">
        <v>122</v>
      </c>
      <c r="F57" s="18"/>
      <c r="G57" s="18"/>
      <c r="H57" s="18"/>
      <c r="I57" s="20">
        <f>SUMIFS(I58:I61,A58:A61,"P")</f>
        <v>0</v>
      </c>
    </row>
    <row r="58" spans="1:16" ht="15">
      <c r="A58" s="21" t="s">
        <v>63</v>
      </c>
      <c r="B58" s="21">
        <v>12</v>
      </c>
      <c r="C58" s="22" t="s">
        <v>123</v>
      </c>
      <c r="E58" s="23" t="s">
        <v>124</v>
      </c>
      <c r="F58" s="24" t="s">
        <v>92</v>
      </c>
      <c r="G58" s="25">
        <v>36.6</v>
      </c>
      <c r="H58" s="26">
        <v>0</v>
      </c>
      <c r="I58" s="26">
        <f>ROUND(G58*H58,P4)</f>
        <v>0</v>
      </c>
      <c r="O58" s="27">
        <f>I58*0.21</f>
        <v>0</v>
      </c>
      <c r="P58">
        <v>3</v>
      </c>
    </row>
    <row r="59" spans="1:5" ht="15">
      <c r="A59" s="21" t="s">
        <v>68</v>
      </c>
      <c r="E59" s="23" t="s">
        <v>125</v>
      </c>
    </row>
    <row r="60" spans="1:5" ht="15">
      <c r="A60" s="21" t="s">
        <v>70</v>
      </c>
      <c r="E60" s="28" t="s">
        <v>126</v>
      </c>
    </row>
    <row r="61" spans="1:5" ht="15">
      <c r="A61" s="21" t="s">
        <v>70</v>
      </c>
      <c r="E61" s="28" t="s">
        <v>127</v>
      </c>
    </row>
    <row r="62" spans="1:9" ht="15">
      <c r="A62" s="18" t="s">
        <v>60</v>
      </c>
      <c r="B62" s="18"/>
      <c r="C62" s="19" t="s">
        <v>128</v>
      </c>
      <c r="D62" s="18"/>
      <c r="E62" s="18" t="s">
        <v>129</v>
      </c>
      <c r="F62" s="18"/>
      <c r="G62" s="18"/>
      <c r="H62" s="18"/>
      <c r="I62" s="20">
        <f>SUMIFS(I63:I98,A63:A98,"P")</f>
        <v>0</v>
      </c>
    </row>
    <row r="63" spans="1:16" ht="15">
      <c r="A63" s="21" t="s">
        <v>63</v>
      </c>
      <c r="B63" s="21">
        <v>13</v>
      </c>
      <c r="C63" s="22" t="s">
        <v>130</v>
      </c>
      <c r="E63" s="23" t="s">
        <v>131</v>
      </c>
      <c r="F63" s="24" t="s">
        <v>132</v>
      </c>
      <c r="G63" s="25">
        <v>122</v>
      </c>
      <c r="H63" s="26">
        <v>0</v>
      </c>
      <c r="I63" s="26">
        <f>ROUND(G63*H63,P4)</f>
        <v>0</v>
      </c>
      <c r="O63" s="27">
        <f>I63*0.21</f>
        <v>0</v>
      </c>
      <c r="P63">
        <v>3</v>
      </c>
    </row>
    <row r="64" spans="1:5" ht="57">
      <c r="A64" s="21" t="s">
        <v>68</v>
      </c>
      <c r="E64" s="23" t="s">
        <v>133</v>
      </c>
    </row>
    <row r="65" spans="1:5" ht="15">
      <c r="A65" s="21" t="s">
        <v>70</v>
      </c>
      <c r="E65" s="28" t="s">
        <v>134</v>
      </c>
    </row>
    <row r="66" spans="1:5" ht="15">
      <c r="A66" s="21" t="s">
        <v>70</v>
      </c>
      <c r="E66" s="28" t="s">
        <v>135</v>
      </c>
    </row>
    <row r="67" spans="1:16" ht="15">
      <c r="A67" s="21" t="s">
        <v>63</v>
      </c>
      <c r="B67" s="21">
        <v>14</v>
      </c>
      <c r="C67" s="22" t="s">
        <v>136</v>
      </c>
      <c r="E67" s="23" t="s">
        <v>137</v>
      </c>
      <c r="F67" s="24" t="s">
        <v>132</v>
      </c>
      <c r="G67" s="25">
        <v>122</v>
      </c>
      <c r="H67" s="26">
        <v>0</v>
      </c>
      <c r="I67" s="26">
        <f>ROUND(G67*H67,P4)</f>
        <v>0</v>
      </c>
      <c r="O67" s="27">
        <f>I67*0.21</f>
        <v>0</v>
      </c>
      <c r="P67">
        <v>3</v>
      </c>
    </row>
    <row r="68" spans="1:5" ht="42.75">
      <c r="A68" s="21" t="s">
        <v>68</v>
      </c>
      <c r="E68" s="23" t="s">
        <v>138</v>
      </c>
    </row>
    <row r="69" spans="1:5" ht="15">
      <c r="A69" s="21" t="s">
        <v>70</v>
      </c>
      <c r="E69" s="28" t="s">
        <v>139</v>
      </c>
    </row>
    <row r="70" spans="1:5" ht="15">
      <c r="A70" s="21" t="s">
        <v>70</v>
      </c>
      <c r="E70" s="28" t="s">
        <v>135</v>
      </c>
    </row>
    <row r="71" spans="1:16" ht="15">
      <c r="A71" s="21" t="s">
        <v>63</v>
      </c>
      <c r="B71" s="21">
        <v>15</v>
      </c>
      <c r="C71" s="22" t="s">
        <v>140</v>
      </c>
      <c r="E71" s="23" t="s">
        <v>141</v>
      </c>
      <c r="F71" s="24" t="s">
        <v>132</v>
      </c>
      <c r="G71" s="25">
        <v>36.6</v>
      </c>
      <c r="H71" s="26">
        <v>0</v>
      </c>
      <c r="I71" s="26">
        <f>ROUND(G71*H71,P4)</f>
        <v>0</v>
      </c>
      <c r="O71" s="27">
        <f>I71*0.21</f>
        <v>0</v>
      </c>
      <c r="P71">
        <v>3</v>
      </c>
    </row>
    <row r="72" spans="1:5" ht="71.25">
      <c r="A72" s="21" t="s">
        <v>68</v>
      </c>
      <c r="E72" s="23" t="s">
        <v>142</v>
      </c>
    </row>
    <row r="73" spans="1:5" ht="15">
      <c r="A73" s="21" t="s">
        <v>70</v>
      </c>
      <c r="E73" s="28" t="s">
        <v>143</v>
      </c>
    </row>
    <row r="74" spans="1:5" ht="15">
      <c r="A74" s="21" t="s">
        <v>70</v>
      </c>
      <c r="E74" s="28" t="s">
        <v>127</v>
      </c>
    </row>
    <row r="75" spans="1:16" ht="15">
      <c r="A75" s="21" t="s">
        <v>63</v>
      </c>
      <c r="B75" s="21">
        <v>16</v>
      </c>
      <c r="C75" s="22" t="s">
        <v>144</v>
      </c>
      <c r="E75" s="23" t="s">
        <v>145</v>
      </c>
      <c r="F75" s="24" t="s">
        <v>78</v>
      </c>
      <c r="G75" s="25">
        <v>2</v>
      </c>
      <c r="H75" s="26">
        <v>0</v>
      </c>
      <c r="I75" s="26">
        <f>ROUND(G75*H75,P4)</f>
        <v>0</v>
      </c>
      <c r="O75" s="27">
        <f>I75*0.21</f>
        <v>0</v>
      </c>
      <c r="P75">
        <v>3</v>
      </c>
    </row>
    <row r="76" spans="1:5" ht="28.5">
      <c r="A76" s="21" t="s">
        <v>68</v>
      </c>
      <c r="E76" s="23" t="s">
        <v>146</v>
      </c>
    </row>
    <row r="77" spans="1:5" ht="15">
      <c r="A77" s="21" t="s">
        <v>70</v>
      </c>
      <c r="E77" s="28" t="s">
        <v>147</v>
      </c>
    </row>
    <row r="78" spans="1:5" ht="15">
      <c r="A78" s="21" t="s">
        <v>70</v>
      </c>
      <c r="E78" s="28" t="s">
        <v>148</v>
      </c>
    </row>
    <row r="79" spans="1:16" ht="15">
      <c r="A79" s="21" t="s">
        <v>63</v>
      </c>
      <c r="B79" s="21">
        <v>17</v>
      </c>
      <c r="C79" s="22" t="s">
        <v>149</v>
      </c>
      <c r="E79" s="23" t="s">
        <v>150</v>
      </c>
      <c r="F79" s="24" t="s">
        <v>78</v>
      </c>
      <c r="G79" s="25">
        <v>8</v>
      </c>
      <c r="H79" s="26">
        <v>0</v>
      </c>
      <c r="I79" s="26">
        <f>ROUND(G79*H79,P4)</f>
        <v>0</v>
      </c>
      <c r="O79" s="27">
        <f>I79*0.21</f>
        <v>0</v>
      </c>
      <c r="P79">
        <v>3</v>
      </c>
    </row>
    <row r="80" spans="1:5" ht="28.5">
      <c r="A80" s="21" t="s">
        <v>68</v>
      </c>
      <c r="E80" s="23" t="s">
        <v>151</v>
      </c>
    </row>
    <row r="81" spans="1:5" ht="15">
      <c r="A81" s="21" t="s">
        <v>70</v>
      </c>
      <c r="E81" s="28" t="s">
        <v>152</v>
      </c>
    </row>
    <row r="82" spans="1:5" ht="15">
      <c r="A82" s="21" t="s">
        <v>70</v>
      </c>
      <c r="E82" s="28" t="s">
        <v>153</v>
      </c>
    </row>
    <row r="83" spans="1:16" ht="15">
      <c r="A83" s="21" t="s">
        <v>63</v>
      </c>
      <c r="B83" s="21">
        <v>18</v>
      </c>
      <c r="C83" s="22" t="s">
        <v>154</v>
      </c>
      <c r="D83" s="21" t="s">
        <v>65</v>
      </c>
      <c r="E83" s="23" t="s">
        <v>155</v>
      </c>
      <c r="F83" s="24" t="s">
        <v>92</v>
      </c>
      <c r="G83" s="25">
        <v>59.78</v>
      </c>
      <c r="H83" s="26">
        <v>0</v>
      </c>
      <c r="I83" s="26">
        <f>ROUND(G83*H83,P4)</f>
        <v>0</v>
      </c>
      <c r="O83" s="27">
        <f>I83*0.21</f>
        <v>0</v>
      </c>
      <c r="P83">
        <v>3</v>
      </c>
    </row>
    <row r="84" spans="1:5" ht="99.75">
      <c r="A84" s="21" t="s">
        <v>68</v>
      </c>
      <c r="E84" s="23" t="s">
        <v>156</v>
      </c>
    </row>
    <row r="85" spans="1:5" ht="28.5">
      <c r="A85" s="21" t="s">
        <v>70</v>
      </c>
      <c r="E85" s="28" t="s">
        <v>157</v>
      </c>
    </row>
    <row r="86" spans="1:5" ht="15">
      <c r="A86" s="21" t="s">
        <v>70</v>
      </c>
      <c r="E86" s="28" t="s">
        <v>158</v>
      </c>
    </row>
    <row r="87" spans="1:16" ht="15">
      <c r="A87" s="21" t="s">
        <v>63</v>
      </c>
      <c r="B87" s="21">
        <v>19</v>
      </c>
      <c r="C87" s="22" t="s">
        <v>154</v>
      </c>
      <c r="D87" s="21" t="s">
        <v>73</v>
      </c>
      <c r="E87" s="23" t="s">
        <v>155</v>
      </c>
      <c r="F87" s="24" t="s">
        <v>92</v>
      </c>
      <c r="G87" s="25">
        <v>81.13</v>
      </c>
      <c r="H87" s="26">
        <v>0</v>
      </c>
      <c r="I87" s="26">
        <f>ROUND(G87*H87,P4)</f>
        <v>0</v>
      </c>
      <c r="O87" s="27">
        <f>I87*0.21</f>
        <v>0</v>
      </c>
      <c r="P87">
        <v>3</v>
      </c>
    </row>
    <row r="88" spans="1:5" ht="99.75">
      <c r="A88" s="21" t="s">
        <v>68</v>
      </c>
      <c r="E88" s="23" t="s">
        <v>159</v>
      </c>
    </row>
    <row r="89" spans="1:5" ht="28.5">
      <c r="A89" s="21" t="s">
        <v>70</v>
      </c>
      <c r="E89" s="28" t="s">
        <v>160</v>
      </c>
    </row>
    <row r="90" spans="1:5" ht="15">
      <c r="A90" s="21" t="s">
        <v>70</v>
      </c>
      <c r="E90" s="28" t="s">
        <v>98</v>
      </c>
    </row>
    <row r="91" spans="1:16" ht="15">
      <c r="A91" s="21" t="s">
        <v>63</v>
      </c>
      <c r="B91" s="21">
        <v>20</v>
      </c>
      <c r="C91" s="22" t="s">
        <v>154</v>
      </c>
      <c r="D91" s="21" t="s">
        <v>161</v>
      </c>
      <c r="E91" s="23" t="s">
        <v>155</v>
      </c>
      <c r="F91" s="24" t="s">
        <v>92</v>
      </c>
      <c r="G91" s="25">
        <v>39.9</v>
      </c>
      <c r="H91" s="26">
        <v>0</v>
      </c>
      <c r="I91" s="26">
        <f>ROUND(G91*H91,P4)</f>
        <v>0</v>
      </c>
      <c r="O91" s="27">
        <f>I91*0.21</f>
        <v>0</v>
      </c>
      <c r="P91">
        <v>3</v>
      </c>
    </row>
    <row r="92" spans="1:5" ht="28.5">
      <c r="A92" s="21" t="s">
        <v>68</v>
      </c>
      <c r="E92" s="23" t="s">
        <v>162</v>
      </c>
    </row>
    <row r="93" spans="1:5" ht="15">
      <c r="A93" s="21" t="s">
        <v>70</v>
      </c>
      <c r="E93" s="28" t="s">
        <v>163</v>
      </c>
    </row>
    <row r="94" spans="1:5" ht="15">
      <c r="A94" s="21" t="s">
        <v>70</v>
      </c>
      <c r="E94" s="28" t="s">
        <v>164</v>
      </c>
    </row>
    <row r="95" spans="1:16" ht="15">
      <c r="A95" s="21" t="s">
        <v>63</v>
      </c>
      <c r="B95" s="21">
        <v>21</v>
      </c>
      <c r="C95" s="22" t="s">
        <v>165</v>
      </c>
      <c r="E95" s="23" t="s">
        <v>166</v>
      </c>
      <c r="F95" s="24" t="s">
        <v>67</v>
      </c>
      <c r="G95" s="25">
        <v>1</v>
      </c>
      <c r="H95" s="26">
        <v>0</v>
      </c>
      <c r="I95" s="26">
        <f>ROUND(G95*H95,P4)</f>
        <v>0</v>
      </c>
      <c r="O95" s="27">
        <f>I95*0.21</f>
        <v>0</v>
      </c>
      <c r="P95">
        <v>3</v>
      </c>
    </row>
    <row r="96" spans="1:5" ht="42.75">
      <c r="A96" s="21" t="s">
        <v>68</v>
      </c>
      <c r="E96" s="23" t="s">
        <v>167</v>
      </c>
    </row>
    <row r="97" spans="1:5" ht="15">
      <c r="A97" s="21" t="s">
        <v>70</v>
      </c>
      <c r="E97" s="28" t="s">
        <v>71</v>
      </c>
    </row>
    <row r="98" spans="1:5" ht="15">
      <c r="A98" s="21" t="s">
        <v>70</v>
      </c>
      <c r="E98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13</v>
      </c>
      <c r="I3" s="17">
        <f>SUMIFS(I9:I55,A9:A55,"SD")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13</v>
      </c>
      <c r="D4" s="15"/>
      <c r="E4" s="13" t="s">
        <v>14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13</v>
      </c>
      <c r="D5" s="15"/>
      <c r="E5" s="13" t="s">
        <v>14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SUMIFS(I10:I21,A10:A21,"P")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64</v>
      </c>
      <c r="D14" s="21" t="s">
        <v>73</v>
      </c>
      <c r="E14" s="23" t="s">
        <v>66</v>
      </c>
      <c r="F14" s="24" t="s">
        <v>67</v>
      </c>
      <c r="G14" s="25">
        <v>1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114">
      <c r="A15" s="21" t="s">
        <v>68</v>
      </c>
      <c r="E15" s="23" t="s">
        <v>169</v>
      </c>
    </row>
    <row r="16" spans="1:5" ht="15">
      <c r="A16" s="21" t="s">
        <v>70</v>
      </c>
      <c r="E16" s="28" t="s">
        <v>71</v>
      </c>
    </row>
    <row r="17" spans="1:5" ht="15">
      <c r="A17" s="21" t="s">
        <v>70</v>
      </c>
      <c r="E17" s="28" t="s">
        <v>72</v>
      </c>
    </row>
    <row r="18" spans="1:16" ht="15">
      <c r="A18" s="21" t="s">
        <v>63</v>
      </c>
      <c r="B18" s="21">
        <v>3</v>
      </c>
      <c r="C18" s="22" t="s">
        <v>75</v>
      </c>
      <c r="E18" s="23" t="s">
        <v>77</v>
      </c>
      <c r="F18" s="24" t="s">
        <v>78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28.5">
      <c r="A19" s="21" t="s">
        <v>68</v>
      </c>
      <c r="E19" s="23" t="s">
        <v>170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9" ht="15">
      <c r="A22" s="18" t="s">
        <v>60</v>
      </c>
      <c r="B22" s="18"/>
      <c r="C22" s="19" t="s">
        <v>88</v>
      </c>
      <c r="D22" s="18"/>
      <c r="E22" s="18" t="s">
        <v>89</v>
      </c>
      <c r="F22" s="18"/>
      <c r="G22" s="18"/>
      <c r="H22" s="18"/>
      <c r="I22" s="20">
        <f>SUMIFS(I23:I30,A23:A30,"P")</f>
        <v>0</v>
      </c>
    </row>
    <row r="23" spans="1:16" ht="28.5">
      <c r="A23" s="21" t="s">
        <v>63</v>
      </c>
      <c r="B23" s="21">
        <v>4</v>
      </c>
      <c r="C23" s="22" t="s">
        <v>90</v>
      </c>
      <c r="D23" s="21" t="s">
        <v>65</v>
      </c>
      <c r="E23" s="23" t="s">
        <v>91</v>
      </c>
      <c r="F23" s="24" t="s">
        <v>92</v>
      </c>
      <c r="G23" s="25">
        <v>10.8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57">
      <c r="A24" s="21" t="s">
        <v>68</v>
      </c>
      <c r="E24" s="23" t="s">
        <v>171</v>
      </c>
    </row>
    <row r="25" spans="1:5" ht="15">
      <c r="A25" s="21" t="s">
        <v>70</v>
      </c>
      <c r="E25" s="28" t="s">
        <v>172</v>
      </c>
    </row>
    <row r="26" spans="1:5" ht="15">
      <c r="A26" s="21" t="s">
        <v>70</v>
      </c>
      <c r="E26" s="28" t="s">
        <v>173</v>
      </c>
    </row>
    <row r="27" spans="1:16" ht="15">
      <c r="A27" s="21" t="s">
        <v>63</v>
      </c>
      <c r="B27" s="21">
        <v>5</v>
      </c>
      <c r="C27" s="22" t="s">
        <v>115</v>
      </c>
      <c r="E27" s="23" t="s">
        <v>116</v>
      </c>
      <c r="F27" s="24" t="s">
        <v>92</v>
      </c>
      <c r="G27" s="25">
        <v>1.08</v>
      </c>
      <c r="H27" s="26">
        <v>0</v>
      </c>
      <c r="I27" s="26">
        <f>ROUND(G27*H27,P4)</f>
        <v>0</v>
      </c>
      <c r="O27" s="27">
        <f>I27*0.21</f>
        <v>0</v>
      </c>
      <c r="P27">
        <v>3</v>
      </c>
    </row>
    <row r="28" spans="1:5" ht="71.25">
      <c r="A28" s="21" t="s">
        <v>68</v>
      </c>
      <c r="E28" s="23" t="s">
        <v>174</v>
      </c>
    </row>
    <row r="29" spans="1:5" ht="15">
      <c r="A29" s="21" t="s">
        <v>70</v>
      </c>
      <c r="E29" s="28" t="s">
        <v>175</v>
      </c>
    </row>
    <row r="30" spans="1:5" ht="15">
      <c r="A30" s="21" t="s">
        <v>70</v>
      </c>
      <c r="E30" s="28" t="s">
        <v>176</v>
      </c>
    </row>
    <row r="31" spans="1:9" ht="15">
      <c r="A31" s="18" t="s">
        <v>60</v>
      </c>
      <c r="B31" s="18"/>
      <c r="C31" s="19" t="s">
        <v>128</v>
      </c>
      <c r="D31" s="18"/>
      <c r="E31" s="18" t="s">
        <v>129</v>
      </c>
      <c r="F31" s="18"/>
      <c r="G31" s="18"/>
      <c r="H31" s="18"/>
      <c r="I31" s="20">
        <f>SUMIFS(I32:I55,A32:A55,"P")</f>
        <v>0</v>
      </c>
    </row>
    <row r="32" spans="1:16" ht="15">
      <c r="A32" s="21" t="s">
        <v>63</v>
      </c>
      <c r="B32" s="21">
        <v>6</v>
      </c>
      <c r="C32" s="22" t="s">
        <v>177</v>
      </c>
      <c r="E32" s="23" t="s">
        <v>178</v>
      </c>
      <c r="F32" s="24" t="s">
        <v>132</v>
      </c>
      <c r="G32" s="25">
        <v>18</v>
      </c>
      <c r="H32" s="26">
        <v>0</v>
      </c>
      <c r="I32" s="26">
        <f>ROUND(G32*H32,P4)</f>
        <v>0</v>
      </c>
      <c r="O32" s="27">
        <f>I32*0.21</f>
        <v>0</v>
      </c>
      <c r="P32">
        <v>3</v>
      </c>
    </row>
    <row r="33" spans="1:5" ht="42.75">
      <c r="A33" s="21" t="s">
        <v>68</v>
      </c>
      <c r="E33" s="23" t="s">
        <v>179</v>
      </c>
    </row>
    <row r="34" spans="1:5" ht="15">
      <c r="A34" s="21" t="s">
        <v>70</v>
      </c>
      <c r="E34" s="28" t="s">
        <v>180</v>
      </c>
    </row>
    <row r="35" spans="1:5" ht="15">
      <c r="A35" s="21" t="s">
        <v>70</v>
      </c>
      <c r="E35" s="28" t="s">
        <v>181</v>
      </c>
    </row>
    <row r="36" spans="1:16" ht="15">
      <c r="A36" s="21" t="s">
        <v>63</v>
      </c>
      <c r="B36" s="21">
        <v>7</v>
      </c>
      <c r="C36" s="22" t="s">
        <v>182</v>
      </c>
      <c r="E36" s="23" t="s">
        <v>183</v>
      </c>
      <c r="F36" s="24" t="s">
        <v>132</v>
      </c>
      <c r="G36" s="25">
        <v>18</v>
      </c>
      <c r="H36" s="26">
        <v>0</v>
      </c>
      <c r="I36" s="26">
        <f>ROUND(G36*H36,P4)</f>
        <v>0</v>
      </c>
      <c r="O36" s="27">
        <f>I36*0.21</f>
        <v>0</v>
      </c>
      <c r="P36">
        <v>3</v>
      </c>
    </row>
    <row r="37" spans="1:5" ht="71.25">
      <c r="A37" s="21" t="s">
        <v>68</v>
      </c>
      <c r="E37" s="23" t="s">
        <v>184</v>
      </c>
    </row>
    <row r="38" spans="1:5" ht="15">
      <c r="A38" s="21" t="s">
        <v>70</v>
      </c>
      <c r="E38" s="28" t="s">
        <v>185</v>
      </c>
    </row>
    <row r="39" spans="1:5" ht="15">
      <c r="A39" s="21" t="s">
        <v>70</v>
      </c>
      <c r="E39" s="28" t="s">
        <v>181</v>
      </c>
    </row>
    <row r="40" spans="1:16" ht="15">
      <c r="A40" s="21" t="s">
        <v>63</v>
      </c>
      <c r="B40" s="21">
        <v>8</v>
      </c>
      <c r="C40" s="22" t="s">
        <v>140</v>
      </c>
      <c r="E40" s="23" t="s">
        <v>141</v>
      </c>
      <c r="F40" s="24" t="s">
        <v>132</v>
      </c>
      <c r="G40" s="25">
        <v>9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71.25">
      <c r="A41" s="21" t="s">
        <v>68</v>
      </c>
      <c r="E41" s="23" t="s">
        <v>186</v>
      </c>
    </row>
    <row r="42" spans="1:5" ht="15">
      <c r="A42" s="21" t="s">
        <v>70</v>
      </c>
      <c r="E42" s="28" t="s">
        <v>187</v>
      </c>
    </row>
    <row r="43" spans="1:5" ht="15">
      <c r="A43" s="21" t="s">
        <v>70</v>
      </c>
      <c r="E43" s="28" t="s">
        <v>188</v>
      </c>
    </row>
    <row r="44" spans="1:16" ht="15">
      <c r="A44" s="21" t="s">
        <v>63</v>
      </c>
      <c r="B44" s="21">
        <v>9</v>
      </c>
      <c r="C44" s="22" t="s">
        <v>189</v>
      </c>
      <c r="E44" s="23" t="s">
        <v>190</v>
      </c>
      <c r="F44" s="24" t="s">
        <v>78</v>
      </c>
      <c r="G44" s="25">
        <v>8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15">
      <c r="A45" s="21" t="s">
        <v>68</v>
      </c>
      <c r="E45" s="23" t="s">
        <v>191</v>
      </c>
    </row>
    <row r="46" spans="1:5" ht="15">
      <c r="A46" s="21" t="s">
        <v>70</v>
      </c>
      <c r="E46" s="28" t="s">
        <v>152</v>
      </c>
    </row>
    <row r="47" spans="1:5" ht="15">
      <c r="A47" s="21" t="s">
        <v>70</v>
      </c>
      <c r="E47" s="28" t="s">
        <v>153</v>
      </c>
    </row>
    <row r="48" spans="1:16" ht="15">
      <c r="A48" s="21" t="s">
        <v>63</v>
      </c>
      <c r="B48" s="21">
        <v>10</v>
      </c>
      <c r="C48" s="22" t="s">
        <v>154</v>
      </c>
      <c r="D48" s="21" t="s">
        <v>65</v>
      </c>
      <c r="E48" s="23" t="s">
        <v>155</v>
      </c>
      <c r="F48" s="24" t="s">
        <v>92</v>
      </c>
      <c r="G48" s="25">
        <v>10.8</v>
      </c>
      <c r="H48" s="26">
        <v>0</v>
      </c>
      <c r="I48" s="26">
        <f>ROUND(G48*H48,P4)</f>
        <v>0</v>
      </c>
      <c r="O48" s="27">
        <f>I48*0.21</f>
        <v>0</v>
      </c>
      <c r="P48">
        <v>3</v>
      </c>
    </row>
    <row r="49" spans="1:5" ht="99.75">
      <c r="A49" s="21" t="s">
        <v>68</v>
      </c>
      <c r="E49" s="23" t="s">
        <v>192</v>
      </c>
    </row>
    <row r="50" spans="1:5" ht="15">
      <c r="A50" s="21" t="s">
        <v>70</v>
      </c>
      <c r="E50" s="28" t="s">
        <v>193</v>
      </c>
    </row>
    <row r="51" spans="1:5" ht="15">
      <c r="A51" s="21" t="s">
        <v>70</v>
      </c>
      <c r="E51" s="28" t="s">
        <v>194</v>
      </c>
    </row>
    <row r="52" spans="1:16" ht="15">
      <c r="A52" s="21" t="s">
        <v>63</v>
      </c>
      <c r="B52" s="21">
        <v>11</v>
      </c>
      <c r="C52" s="22" t="s">
        <v>165</v>
      </c>
      <c r="E52" s="23" t="s">
        <v>166</v>
      </c>
      <c r="F52" s="24" t="s">
        <v>67</v>
      </c>
      <c r="G52" s="25">
        <v>1</v>
      </c>
      <c r="H52" s="26">
        <v>0</v>
      </c>
      <c r="I52" s="26">
        <f>ROUND(G52*H52,P4)</f>
        <v>0</v>
      </c>
      <c r="O52" s="27">
        <f>I52*0.21</f>
        <v>0</v>
      </c>
      <c r="P52">
        <v>3</v>
      </c>
    </row>
    <row r="53" spans="1:5" ht="42.75">
      <c r="A53" s="21" t="s">
        <v>68</v>
      </c>
      <c r="E53" s="23" t="s">
        <v>195</v>
      </c>
    </row>
    <row r="54" spans="1:5" ht="15">
      <c r="A54" s="21" t="s">
        <v>70</v>
      </c>
      <c r="E54" s="28" t="s">
        <v>71</v>
      </c>
    </row>
    <row r="55" spans="1:5" ht="15">
      <c r="A55" s="21" t="s">
        <v>70</v>
      </c>
      <c r="E55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15</v>
      </c>
      <c r="I3" s="17">
        <f>SUMIFS(I9:I98,A9:A98,"SD")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15</v>
      </c>
      <c r="D4" s="15"/>
      <c r="E4" s="13" t="s">
        <v>16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15</v>
      </c>
      <c r="D5" s="15"/>
      <c r="E5" s="13" t="s">
        <v>16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SUMIFS(I10:I22,A10:A22,"P")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196</v>
      </c>
      <c r="D14" s="21" t="s">
        <v>65</v>
      </c>
      <c r="E14" s="23" t="s">
        <v>197</v>
      </c>
      <c r="F14" s="24" t="s">
        <v>198</v>
      </c>
      <c r="G14" s="25">
        <v>48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85.5">
      <c r="A15" s="21" t="s">
        <v>68</v>
      </c>
      <c r="E15" s="23" t="s">
        <v>199</v>
      </c>
    </row>
    <row r="16" spans="1:5" ht="15">
      <c r="A16" s="21" t="s">
        <v>70</v>
      </c>
      <c r="E16" s="28" t="s">
        <v>200</v>
      </c>
    </row>
    <row r="17" spans="1:5" ht="15">
      <c r="A17" s="21" t="s">
        <v>70</v>
      </c>
      <c r="E17" s="28" t="s">
        <v>201</v>
      </c>
    </row>
    <row r="18" spans="1:5" ht="15">
      <c r="A18" s="21" t="s">
        <v>70</v>
      </c>
      <c r="E18" s="28" t="s">
        <v>202</v>
      </c>
    </row>
    <row r="19" spans="1:16" ht="15">
      <c r="A19" s="21" t="s">
        <v>63</v>
      </c>
      <c r="B19" s="21">
        <v>3</v>
      </c>
      <c r="C19" s="22" t="s">
        <v>75</v>
      </c>
      <c r="E19" s="23" t="s">
        <v>77</v>
      </c>
      <c r="F19" s="24" t="s">
        <v>78</v>
      </c>
      <c r="G19" s="25">
        <v>1</v>
      </c>
      <c r="H19" s="26">
        <v>0</v>
      </c>
      <c r="I19" s="26">
        <f>ROUND(G19*H19,P4)</f>
        <v>0</v>
      </c>
      <c r="O19" s="27">
        <f>I19*0.21</f>
        <v>0</v>
      </c>
      <c r="P19">
        <v>3</v>
      </c>
    </row>
    <row r="20" spans="1:5" ht="28.5">
      <c r="A20" s="21" t="s">
        <v>68</v>
      </c>
      <c r="E20" s="23" t="s">
        <v>170</v>
      </c>
    </row>
    <row r="21" spans="1:5" ht="15">
      <c r="A21" s="21" t="s">
        <v>70</v>
      </c>
      <c r="E21" s="28" t="s">
        <v>71</v>
      </c>
    </row>
    <row r="22" spans="1:5" ht="15">
      <c r="A22" s="21" t="s">
        <v>70</v>
      </c>
      <c r="E22" s="28" t="s">
        <v>72</v>
      </c>
    </row>
    <row r="23" spans="1:9" ht="15">
      <c r="A23" s="18" t="s">
        <v>60</v>
      </c>
      <c r="B23" s="18"/>
      <c r="C23" s="19" t="s">
        <v>203</v>
      </c>
      <c r="D23" s="18"/>
      <c r="E23" s="18" t="s">
        <v>204</v>
      </c>
      <c r="F23" s="18"/>
      <c r="G23" s="18"/>
      <c r="H23" s="18"/>
      <c r="I23" s="20">
        <f>SUMIFS(I24:I27,A24:A27,"P")</f>
        <v>0</v>
      </c>
    </row>
    <row r="24" spans="1:16" ht="15">
      <c r="A24" s="21" t="s">
        <v>63</v>
      </c>
      <c r="B24" s="21">
        <v>4</v>
      </c>
      <c r="C24" s="22" t="s">
        <v>205</v>
      </c>
      <c r="E24" s="23" t="s">
        <v>206</v>
      </c>
      <c r="F24" s="24" t="s">
        <v>78</v>
      </c>
      <c r="G24" s="25">
        <v>24</v>
      </c>
      <c r="H24" s="26">
        <v>0</v>
      </c>
      <c r="I24" s="26">
        <f>ROUND(G24*H24,P4)</f>
        <v>0</v>
      </c>
      <c r="O24" s="27">
        <f>I24*0.21</f>
        <v>0</v>
      </c>
      <c r="P24">
        <v>3</v>
      </c>
    </row>
    <row r="25" spans="1:5" ht="99.75">
      <c r="A25" s="21" t="s">
        <v>68</v>
      </c>
      <c r="E25" s="23" t="s">
        <v>207</v>
      </c>
    </row>
    <row r="26" spans="1:5" ht="15">
      <c r="A26" s="21" t="s">
        <v>70</v>
      </c>
      <c r="E26" s="28" t="s">
        <v>208</v>
      </c>
    </row>
    <row r="27" spans="1:5" ht="15">
      <c r="A27" s="21" t="s">
        <v>70</v>
      </c>
      <c r="E27" s="28" t="s">
        <v>209</v>
      </c>
    </row>
    <row r="28" spans="1:9" ht="15">
      <c r="A28" s="18" t="s">
        <v>60</v>
      </c>
      <c r="B28" s="18"/>
      <c r="C28" s="19" t="s">
        <v>88</v>
      </c>
      <c r="D28" s="18"/>
      <c r="E28" s="18" t="s">
        <v>89</v>
      </c>
      <c r="F28" s="18"/>
      <c r="G28" s="18"/>
      <c r="H28" s="18"/>
      <c r="I28" s="20">
        <f>SUMIFS(I29:I53,A29:A53,"P")</f>
        <v>0</v>
      </c>
    </row>
    <row r="29" spans="1:16" ht="28.5">
      <c r="A29" s="21" t="s">
        <v>63</v>
      </c>
      <c r="B29" s="21">
        <v>5</v>
      </c>
      <c r="C29" s="22" t="s">
        <v>90</v>
      </c>
      <c r="D29" s="21" t="s">
        <v>65</v>
      </c>
      <c r="E29" s="23" t="s">
        <v>91</v>
      </c>
      <c r="F29" s="24" t="s">
        <v>92</v>
      </c>
      <c r="G29" s="25">
        <v>6.6</v>
      </c>
      <c r="H29" s="26">
        <v>0</v>
      </c>
      <c r="I29" s="26">
        <f>ROUND(G29*H29,P4)</f>
        <v>0</v>
      </c>
      <c r="O29" s="27">
        <f>I29*0.21</f>
        <v>0</v>
      </c>
      <c r="P29">
        <v>3</v>
      </c>
    </row>
    <row r="30" spans="1:5" ht="71.25">
      <c r="A30" s="21" t="s">
        <v>68</v>
      </c>
      <c r="E30" s="23" t="s">
        <v>210</v>
      </c>
    </row>
    <row r="31" spans="1:5" ht="15">
      <c r="A31" s="21" t="s">
        <v>70</v>
      </c>
      <c r="E31" s="28" t="s">
        <v>211</v>
      </c>
    </row>
    <row r="32" spans="1:5" ht="15">
      <c r="A32" s="21" t="s">
        <v>70</v>
      </c>
      <c r="E32" s="28" t="s">
        <v>212</v>
      </c>
    </row>
    <row r="33" spans="1:16" ht="28.5">
      <c r="A33" s="21" t="s">
        <v>63</v>
      </c>
      <c r="B33" s="21">
        <v>6</v>
      </c>
      <c r="C33" s="22" t="s">
        <v>90</v>
      </c>
      <c r="D33" s="21" t="s">
        <v>73</v>
      </c>
      <c r="E33" s="23" t="s">
        <v>91</v>
      </c>
      <c r="F33" s="24" t="s">
        <v>92</v>
      </c>
      <c r="G33" s="25">
        <v>46.2</v>
      </c>
      <c r="H33" s="26">
        <v>0</v>
      </c>
      <c r="I33" s="26">
        <f>ROUND(G33*H33,P4)</f>
        <v>0</v>
      </c>
      <c r="O33" s="27">
        <f>I33*0.21</f>
        <v>0</v>
      </c>
      <c r="P33">
        <v>3</v>
      </c>
    </row>
    <row r="34" spans="1:5" ht="85.5">
      <c r="A34" s="21" t="s">
        <v>68</v>
      </c>
      <c r="E34" s="23" t="s">
        <v>213</v>
      </c>
    </row>
    <row r="35" spans="1:5" ht="15">
      <c r="A35" s="21" t="s">
        <v>70</v>
      </c>
      <c r="E35" s="28" t="s">
        <v>214</v>
      </c>
    </row>
    <row r="36" spans="1:5" ht="15">
      <c r="A36" s="21" t="s">
        <v>70</v>
      </c>
      <c r="E36" s="28" t="s">
        <v>215</v>
      </c>
    </row>
    <row r="37" spans="1:16" ht="28.5">
      <c r="A37" s="21" t="s">
        <v>63</v>
      </c>
      <c r="B37" s="21">
        <v>7</v>
      </c>
      <c r="C37" s="22" t="s">
        <v>99</v>
      </c>
      <c r="D37" s="21" t="s">
        <v>65</v>
      </c>
      <c r="E37" s="23" t="s">
        <v>100</v>
      </c>
      <c r="F37" s="24" t="s">
        <v>92</v>
      </c>
      <c r="G37" s="25">
        <v>3.3</v>
      </c>
      <c r="H37" s="26">
        <v>0</v>
      </c>
      <c r="I37" s="26">
        <f>ROUND(G37*H37,P4)</f>
        <v>0</v>
      </c>
      <c r="O37" s="27">
        <f>I37*0.21</f>
        <v>0</v>
      </c>
      <c r="P37">
        <v>3</v>
      </c>
    </row>
    <row r="38" spans="1:5" ht="71.25">
      <c r="A38" s="21" t="s">
        <v>68</v>
      </c>
      <c r="E38" s="23" t="s">
        <v>210</v>
      </c>
    </row>
    <row r="39" spans="1:5" ht="15">
      <c r="A39" s="21" t="s">
        <v>70</v>
      </c>
      <c r="E39" s="28" t="s">
        <v>216</v>
      </c>
    </row>
    <row r="40" spans="1:5" ht="15">
      <c r="A40" s="21" t="s">
        <v>70</v>
      </c>
      <c r="E40" s="28" t="s">
        <v>217</v>
      </c>
    </row>
    <row r="41" spans="1:16" ht="28.5">
      <c r="A41" s="21" t="s">
        <v>63</v>
      </c>
      <c r="B41" s="21">
        <v>8</v>
      </c>
      <c r="C41" s="22" t="s">
        <v>99</v>
      </c>
      <c r="D41" s="21" t="s">
        <v>73</v>
      </c>
      <c r="E41" s="23" t="s">
        <v>100</v>
      </c>
      <c r="F41" s="24" t="s">
        <v>92</v>
      </c>
      <c r="G41" s="25">
        <v>46.2</v>
      </c>
      <c r="H41" s="26">
        <v>0</v>
      </c>
      <c r="I41" s="26">
        <f>ROUND(G41*H41,P4)</f>
        <v>0</v>
      </c>
      <c r="O41" s="27">
        <f>I41*0.21</f>
        <v>0</v>
      </c>
      <c r="P41">
        <v>3</v>
      </c>
    </row>
    <row r="42" spans="1:5" ht="85.5">
      <c r="A42" s="21" t="s">
        <v>68</v>
      </c>
      <c r="E42" s="23" t="s">
        <v>218</v>
      </c>
    </row>
    <row r="43" spans="1:5" ht="15">
      <c r="A43" s="21" t="s">
        <v>70</v>
      </c>
      <c r="E43" s="28" t="s">
        <v>219</v>
      </c>
    </row>
    <row r="44" spans="1:5" ht="15">
      <c r="A44" s="21" t="s">
        <v>70</v>
      </c>
      <c r="E44" s="28" t="s">
        <v>215</v>
      </c>
    </row>
    <row r="45" spans="1:16" ht="28.5">
      <c r="A45" s="21" t="s">
        <v>63</v>
      </c>
      <c r="B45" s="21">
        <v>9</v>
      </c>
      <c r="C45" s="22" t="s">
        <v>106</v>
      </c>
      <c r="D45" s="21" t="s">
        <v>65</v>
      </c>
      <c r="E45" s="23" t="s">
        <v>107</v>
      </c>
      <c r="F45" s="24" t="s">
        <v>92</v>
      </c>
      <c r="G45" s="25">
        <v>26.4</v>
      </c>
      <c r="H45" s="26">
        <v>0</v>
      </c>
      <c r="I45" s="26">
        <f>ROUND(G45*H45,P4)</f>
        <v>0</v>
      </c>
      <c r="O45" s="27">
        <f>I45*0.21</f>
        <v>0</v>
      </c>
      <c r="P45">
        <v>3</v>
      </c>
    </row>
    <row r="46" spans="1:5" ht="57">
      <c r="A46" s="21" t="s">
        <v>68</v>
      </c>
      <c r="E46" s="23" t="s">
        <v>220</v>
      </c>
    </row>
    <row r="47" spans="1:5" ht="15">
      <c r="A47" s="21" t="s">
        <v>70</v>
      </c>
      <c r="E47" s="28" t="s">
        <v>221</v>
      </c>
    </row>
    <row r="48" spans="1:5" ht="15">
      <c r="A48" s="21" t="s">
        <v>70</v>
      </c>
      <c r="E48" s="28" t="s">
        <v>222</v>
      </c>
    </row>
    <row r="49" spans="1:16" ht="15">
      <c r="A49" s="21" t="s">
        <v>63</v>
      </c>
      <c r="B49" s="21">
        <v>10</v>
      </c>
      <c r="C49" s="22" t="s">
        <v>115</v>
      </c>
      <c r="E49" s="23" t="s">
        <v>116</v>
      </c>
      <c r="F49" s="24" t="s">
        <v>92</v>
      </c>
      <c r="G49" s="25">
        <v>8.25</v>
      </c>
      <c r="H49" s="26">
        <v>0</v>
      </c>
      <c r="I49" s="26">
        <f>ROUND(G49*H49,P4)</f>
        <v>0</v>
      </c>
      <c r="O49" s="27">
        <f>I49*0.21</f>
        <v>0</v>
      </c>
      <c r="P49">
        <v>3</v>
      </c>
    </row>
    <row r="50" spans="1:5" ht="71.25">
      <c r="A50" s="21" t="s">
        <v>68</v>
      </c>
      <c r="E50" s="23" t="s">
        <v>223</v>
      </c>
    </row>
    <row r="51" spans="1:5" ht="15">
      <c r="A51" s="21" t="s">
        <v>70</v>
      </c>
      <c r="E51" s="28" t="s">
        <v>224</v>
      </c>
    </row>
    <row r="52" spans="1:5" ht="15">
      <c r="A52" s="21" t="s">
        <v>70</v>
      </c>
      <c r="E52" s="28" t="s">
        <v>225</v>
      </c>
    </row>
    <row r="53" spans="1:5" ht="15">
      <c r="A53" s="21" t="s">
        <v>70</v>
      </c>
      <c r="E53" s="28" t="s">
        <v>226</v>
      </c>
    </row>
    <row r="54" spans="1:9" ht="15">
      <c r="A54" s="18" t="s">
        <v>60</v>
      </c>
      <c r="B54" s="18"/>
      <c r="C54" s="19" t="s">
        <v>128</v>
      </c>
      <c r="D54" s="18"/>
      <c r="E54" s="18" t="s">
        <v>129</v>
      </c>
      <c r="F54" s="18"/>
      <c r="G54" s="18"/>
      <c r="H54" s="18"/>
      <c r="I54" s="20">
        <f>SUMIFS(I55:I98,A55:A98,"P")</f>
        <v>0</v>
      </c>
    </row>
    <row r="55" spans="1:16" ht="15">
      <c r="A55" s="21" t="s">
        <v>63</v>
      </c>
      <c r="B55" s="21">
        <v>11</v>
      </c>
      <c r="C55" s="22" t="s">
        <v>177</v>
      </c>
      <c r="E55" s="23" t="s">
        <v>178</v>
      </c>
      <c r="F55" s="24" t="s">
        <v>132</v>
      </c>
      <c r="G55" s="25">
        <v>13.2</v>
      </c>
      <c r="H55" s="26">
        <v>0</v>
      </c>
      <c r="I55" s="26">
        <f>ROUND(G55*H55,P4)</f>
        <v>0</v>
      </c>
      <c r="O55" s="27">
        <f>I55*0.21</f>
        <v>0</v>
      </c>
      <c r="P55">
        <v>3</v>
      </c>
    </row>
    <row r="56" spans="1:5" ht="42.75">
      <c r="A56" s="21" t="s">
        <v>68</v>
      </c>
      <c r="E56" s="23" t="s">
        <v>227</v>
      </c>
    </row>
    <row r="57" spans="1:5" ht="15">
      <c r="A57" s="21" t="s">
        <v>70</v>
      </c>
      <c r="E57" s="28" t="s">
        <v>228</v>
      </c>
    </row>
    <row r="58" spans="1:5" ht="15">
      <c r="A58" s="21" t="s">
        <v>70</v>
      </c>
      <c r="E58" s="28" t="s">
        <v>229</v>
      </c>
    </row>
    <row r="59" spans="1:16" ht="15">
      <c r="A59" s="21" t="s">
        <v>63</v>
      </c>
      <c r="B59" s="21">
        <v>12</v>
      </c>
      <c r="C59" s="22" t="s">
        <v>182</v>
      </c>
      <c r="E59" s="23" t="s">
        <v>183</v>
      </c>
      <c r="F59" s="24" t="s">
        <v>132</v>
      </c>
      <c r="G59" s="25">
        <v>52.8</v>
      </c>
      <c r="H59" s="26">
        <v>0</v>
      </c>
      <c r="I59" s="26">
        <f>ROUND(G59*H59,P4)</f>
        <v>0</v>
      </c>
      <c r="O59" s="27">
        <f>I59*0.21</f>
        <v>0</v>
      </c>
      <c r="P59">
        <v>3</v>
      </c>
    </row>
    <row r="60" spans="1:5" ht="71.25">
      <c r="A60" s="21" t="s">
        <v>68</v>
      </c>
      <c r="E60" s="23" t="s">
        <v>230</v>
      </c>
    </row>
    <row r="61" spans="1:5" ht="15">
      <c r="A61" s="21" t="s">
        <v>70</v>
      </c>
      <c r="E61" s="28" t="s">
        <v>231</v>
      </c>
    </row>
    <row r="62" spans="1:5" ht="15">
      <c r="A62" s="21" t="s">
        <v>70</v>
      </c>
      <c r="E62" s="28" t="s">
        <v>232</v>
      </c>
    </row>
    <row r="63" spans="1:16" ht="15">
      <c r="A63" s="21" t="s">
        <v>63</v>
      </c>
      <c r="B63" s="21">
        <v>13</v>
      </c>
      <c r="C63" s="22" t="s">
        <v>233</v>
      </c>
      <c r="E63" s="23" t="s">
        <v>234</v>
      </c>
      <c r="F63" s="24" t="s">
        <v>132</v>
      </c>
      <c r="G63" s="25">
        <v>13.2</v>
      </c>
      <c r="H63" s="26">
        <v>0</v>
      </c>
      <c r="I63" s="26">
        <f>ROUND(G63*H63,P4)</f>
        <v>0</v>
      </c>
      <c r="O63" s="27">
        <f>I63*0.21</f>
        <v>0</v>
      </c>
      <c r="P63">
        <v>3</v>
      </c>
    </row>
    <row r="64" spans="1:5" ht="71.25">
      <c r="A64" s="21" t="s">
        <v>68</v>
      </c>
      <c r="E64" s="23" t="s">
        <v>235</v>
      </c>
    </row>
    <row r="65" spans="1:5" ht="15">
      <c r="A65" s="21" t="s">
        <v>70</v>
      </c>
      <c r="E65" s="28" t="s">
        <v>236</v>
      </c>
    </row>
    <row r="66" spans="1:5" ht="15">
      <c r="A66" s="21" t="s">
        <v>70</v>
      </c>
      <c r="E66" s="28" t="s">
        <v>229</v>
      </c>
    </row>
    <row r="67" spans="1:16" ht="15">
      <c r="A67" s="21" t="s">
        <v>63</v>
      </c>
      <c r="B67" s="21">
        <v>14</v>
      </c>
      <c r="C67" s="22" t="s">
        <v>140</v>
      </c>
      <c r="E67" s="23" t="s">
        <v>141</v>
      </c>
      <c r="F67" s="24" t="s">
        <v>132</v>
      </c>
      <c r="G67" s="25">
        <v>66</v>
      </c>
      <c r="H67" s="26">
        <v>0</v>
      </c>
      <c r="I67" s="26">
        <f>ROUND(G67*H67,P4)</f>
        <v>0</v>
      </c>
      <c r="O67" s="27">
        <f>I67*0.21</f>
        <v>0</v>
      </c>
      <c r="P67">
        <v>3</v>
      </c>
    </row>
    <row r="68" spans="1:5" ht="85.5">
      <c r="A68" s="21" t="s">
        <v>68</v>
      </c>
      <c r="E68" s="23" t="s">
        <v>237</v>
      </c>
    </row>
    <row r="69" spans="1:5" ht="15">
      <c r="A69" s="21" t="s">
        <v>70</v>
      </c>
      <c r="E69" s="28" t="s">
        <v>238</v>
      </c>
    </row>
    <row r="70" spans="1:5" ht="15">
      <c r="A70" s="21" t="s">
        <v>70</v>
      </c>
      <c r="E70" s="28" t="s">
        <v>239</v>
      </c>
    </row>
    <row r="71" spans="1:16" ht="28.5">
      <c r="A71" s="21" t="s">
        <v>63</v>
      </c>
      <c r="B71" s="21">
        <v>15</v>
      </c>
      <c r="C71" s="22" t="s">
        <v>240</v>
      </c>
      <c r="E71" s="23" t="s">
        <v>241</v>
      </c>
      <c r="F71" s="24" t="s">
        <v>78</v>
      </c>
      <c r="G71" s="25">
        <v>6</v>
      </c>
      <c r="H71" s="26">
        <v>0</v>
      </c>
      <c r="I71" s="26">
        <f>ROUND(G71*H71,P4)</f>
        <v>0</v>
      </c>
      <c r="O71" s="27">
        <f>I71*0.21</f>
        <v>0</v>
      </c>
      <c r="P71">
        <v>3</v>
      </c>
    </row>
    <row r="72" spans="1:5" ht="15">
      <c r="A72" s="21" t="s">
        <v>68</v>
      </c>
      <c r="E72" s="23" t="s">
        <v>242</v>
      </c>
    </row>
    <row r="73" spans="1:5" ht="15">
      <c r="A73" s="21" t="s">
        <v>70</v>
      </c>
      <c r="E73" s="28" t="s">
        <v>243</v>
      </c>
    </row>
    <row r="74" spans="1:5" ht="15">
      <c r="A74" s="21" t="s">
        <v>70</v>
      </c>
      <c r="E74" s="28" t="s">
        <v>244</v>
      </c>
    </row>
    <row r="75" spans="1:16" ht="28.5">
      <c r="A75" s="21" t="s">
        <v>63</v>
      </c>
      <c r="B75" s="21">
        <v>16</v>
      </c>
      <c r="C75" s="22" t="s">
        <v>245</v>
      </c>
      <c r="E75" s="23" t="s">
        <v>246</v>
      </c>
      <c r="F75" s="24" t="s">
        <v>78</v>
      </c>
      <c r="G75" s="25">
        <v>6</v>
      </c>
      <c r="H75" s="26">
        <v>0</v>
      </c>
      <c r="I75" s="26">
        <f>ROUND(G75*H75,P4)</f>
        <v>0</v>
      </c>
      <c r="O75" s="27">
        <f>I75*0.21</f>
        <v>0</v>
      </c>
      <c r="P75">
        <v>3</v>
      </c>
    </row>
    <row r="76" spans="1:5" ht="28.5">
      <c r="A76" s="21" t="s">
        <v>68</v>
      </c>
      <c r="E76" s="23" t="s">
        <v>247</v>
      </c>
    </row>
    <row r="77" spans="1:5" ht="15">
      <c r="A77" s="21" t="s">
        <v>70</v>
      </c>
      <c r="E77" s="28" t="s">
        <v>248</v>
      </c>
    </row>
    <row r="78" spans="1:5" ht="15">
      <c r="A78" s="21" t="s">
        <v>70</v>
      </c>
      <c r="E78" s="28" t="s">
        <v>244</v>
      </c>
    </row>
    <row r="79" spans="1:16" ht="15">
      <c r="A79" s="21" t="s">
        <v>63</v>
      </c>
      <c r="B79" s="21">
        <v>17</v>
      </c>
      <c r="C79" s="22" t="s">
        <v>249</v>
      </c>
      <c r="E79" s="23" t="s">
        <v>250</v>
      </c>
      <c r="F79" s="24" t="s">
        <v>78</v>
      </c>
      <c r="G79" s="25">
        <v>10</v>
      </c>
      <c r="H79" s="26">
        <v>0</v>
      </c>
      <c r="I79" s="26">
        <f>ROUND(G79*H79,P4)</f>
        <v>0</v>
      </c>
      <c r="O79" s="27">
        <f>I79*0.21</f>
        <v>0</v>
      </c>
      <c r="P79">
        <v>3</v>
      </c>
    </row>
    <row r="80" spans="1:5" ht="42.75">
      <c r="A80" s="21" t="s">
        <v>68</v>
      </c>
      <c r="E80" s="23" t="s">
        <v>251</v>
      </c>
    </row>
    <row r="81" spans="1:5" ht="15">
      <c r="A81" s="21" t="s">
        <v>70</v>
      </c>
      <c r="E81" s="28" t="s">
        <v>252</v>
      </c>
    </row>
    <row r="82" spans="1:5" ht="15">
      <c r="A82" s="21" t="s">
        <v>70</v>
      </c>
      <c r="E82" s="28" t="s">
        <v>253</v>
      </c>
    </row>
    <row r="83" spans="1:16" ht="15">
      <c r="A83" s="21" t="s">
        <v>63</v>
      </c>
      <c r="B83" s="21">
        <v>18</v>
      </c>
      <c r="C83" s="22" t="s">
        <v>154</v>
      </c>
      <c r="D83" s="21" t="s">
        <v>65</v>
      </c>
      <c r="E83" s="23" t="s">
        <v>155</v>
      </c>
      <c r="F83" s="24" t="s">
        <v>92</v>
      </c>
      <c r="G83" s="25">
        <v>36.3</v>
      </c>
      <c r="H83" s="26">
        <v>0</v>
      </c>
      <c r="I83" s="26">
        <f>ROUND(G83*H83,P4)</f>
        <v>0</v>
      </c>
      <c r="O83" s="27">
        <f>I83*0.21</f>
        <v>0</v>
      </c>
      <c r="P83">
        <v>3</v>
      </c>
    </row>
    <row r="84" spans="1:5" ht="114">
      <c r="A84" s="21" t="s">
        <v>68</v>
      </c>
      <c r="E84" s="23" t="s">
        <v>254</v>
      </c>
    </row>
    <row r="85" spans="1:5" ht="28.5">
      <c r="A85" s="21" t="s">
        <v>70</v>
      </c>
      <c r="E85" s="28" t="s">
        <v>255</v>
      </c>
    </row>
    <row r="86" spans="1:5" ht="15">
      <c r="A86" s="21" t="s">
        <v>70</v>
      </c>
      <c r="E86" s="28" t="s">
        <v>256</v>
      </c>
    </row>
    <row r="87" spans="1:16" ht="15">
      <c r="A87" s="21" t="s">
        <v>63</v>
      </c>
      <c r="B87" s="21">
        <v>19</v>
      </c>
      <c r="C87" s="22" t="s">
        <v>154</v>
      </c>
      <c r="D87" s="21" t="s">
        <v>73</v>
      </c>
      <c r="E87" s="23" t="s">
        <v>155</v>
      </c>
      <c r="F87" s="24" t="s">
        <v>92</v>
      </c>
      <c r="G87" s="25">
        <v>92.4</v>
      </c>
      <c r="H87" s="26">
        <v>0</v>
      </c>
      <c r="I87" s="26">
        <f>ROUND(G87*H87,P4)</f>
        <v>0</v>
      </c>
      <c r="O87" s="27">
        <f>I87*0.21</f>
        <v>0</v>
      </c>
      <c r="P87">
        <v>3</v>
      </c>
    </row>
    <row r="88" spans="1:5" ht="114">
      <c r="A88" s="21" t="s">
        <v>68</v>
      </c>
      <c r="E88" s="23" t="s">
        <v>257</v>
      </c>
    </row>
    <row r="89" spans="1:5" ht="28.5">
      <c r="A89" s="21" t="s">
        <v>70</v>
      </c>
      <c r="E89" s="28" t="s">
        <v>258</v>
      </c>
    </row>
    <row r="90" spans="1:5" ht="15">
      <c r="A90" s="21" t="s">
        <v>70</v>
      </c>
      <c r="E90" s="28" t="s">
        <v>259</v>
      </c>
    </row>
    <row r="91" spans="1:16" ht="15">
      <c r="A91" s="21" t="s">
        <v>63</v>
      </c>
      <c r="B91" s="21">
        <v>20</v>
      </c>
      <c r="C91" s="22" t="s">
        <v>154</v>
      </c>
      <c r="D91" s="21" t="s">
        <v>161</v>
      </c>
      <c r="E91" s="23" t="s">
        <v>155</v>
      </c>
      <c r="F91" s="24" t="s">
        <v>92</v>
      </c>
      <c r="G91" s="25">
        <v>42</v>
      </c>
      <c r="H91" s="26">
        <v>0</v>
      </c>
      <c r="I91" s="26">
        <f>ROUND(G91*H91,P4)</f>
        <v>0</v>
      </c>
      <c r="O91" s="27">
        <f>I91*0.21</f>
        <v>0</v>
      </c>
      <c r="P91">
        <v>3</v>
      </c>
    </row>
    <row r="92" spans="1:5" ht="28.5">
      <c r="A92" s="21" t="s">
        <v>68</v>
      </c>
      <c r="E92" s="23" t="s">
        <v>260</v>
      </c>
    </row>
    <row r="93" spans="1:5" ht="15">
      <c r="A93" s="21" t="s">
        <v>70</v>
      </c>
      <c r="E93" s="28" t="s">
        <v>261</v>
      </c>
    </row>
    <row r="94" spans="1:5" ht="15">
      <c r="A94" s="21" t="s">
        <v>70</v>
      </c>
      <c r="E94" s="28" t="s">
        <v>262</v>
      </c>
    </row>
    <row r="95" spans="1:16" ht="15">
      <c r="A95" s="21" t="s">
        <v>63</v>
      </c>
      <c r="B95" s="21">
        <v>21</v>
      </c>
      <c r="C95" s="22" t="s">
        <v>165</v>
      </c>
      <c r="E95" s="23" t="s">
        <v>166</v>
      </c>
      <c r="F95" s="24" t="s">
        <v>67</v>
      </c>
      <c r="G95" s="25">
        <v>1</v>
      </c>
      <c r="H95" s="26">
        <v>0</v>
      </c>
      <c r="I95" s="26">
        <f>ROUND(G95*H95,P4)</f>
        <v>0</v>
      </c>
      <c r="O95" s="27">
        <f>I95*0.21</f>
        <v>0</v>
      </c>
      <c r="P95">
        <v>3</v>
      </c>
    </row>
    <row r="96" spans="1:5" ht="42.75">
      <c r="A96" s="21" t="s">
        <v>68</v>
      </c>
      <c r="E96" s="23" t="s">
        <v>195</v>
      </c>
    </row>
    <row r="97" spans="1:5" ht="15">
      <c r="A97" s="21" t="s">
        <v>70</v>
      </c>
      <c r="E97" s="28" t="s">
        <v>71</v>
      </c>
    </row>
    <row r="98" spans="1:5" ht="15">
      <c r="A98" s="21" t="s">
        <v>70</v>
      </c>
      <c r="E98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17</v>
      </c>
      <c r="I3" s="17">
        <f>SUMIFS(I9:I94,A9:A94,"SD")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263</v>
      </c>
      <c r="D4" s="15"/>
      <c r="E4" s="13" t="s">
        <v>18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17</v>
      </c>
      <c r="D5" s="15"/>
      <c r="E5" s="13" t="s">
        <v>18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SUMIFS(I10:I21,A10:A21,"P")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64</v>
      </c>
      <c r="D14" s="21" t="s">
        <v>73</v>
      </c>
      <c r="E14" s="23" t="s">
        <v>66</v>
      </c>
      <c r="F14" s="24" t="s">
        <v>67</v>
      </c>
      <c r="G14" s="25">
        <v>1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114">
      <c r="A15" s="21" t="s">
        <v>68</v>
      </c>
      <c r="E15" s="23" t="s">
        <v>169</v>
      </c>
    </row>
    <row r="16" spans="1:5" ht="15">
      <c r="A16" s="21" t="s">
        <v>70</v>
      </c>
      <c r="E16" s="28" t="s">
        <v>71</v>
      </c>
    </row>
    <row r="17" spans="1:5" ht="15">
      <c r="A17" s="21" t="s">
        <v>70</v>
      </c>
      <c r="E17" s="28" t="s">
        <v>72</v>
      </c>
    </row>
    <row r="18" spans="1:16" ht="15">
      <c r="A18" s="21" t="s">
        <v>63</v>
      </c>
      <c r="B18" s="21">
        <v>3</v>
      </c>
      <c r="C18" s="22" t="s">
        <v>75</v>
      </c>
      <c r="E18" s="23" t="s">
        <v>77</v>
      </c>
      <c r="F18" s="24" t="s">
        <v>78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28.5">
      <c r="A19" s="21" t="s">
        <v>68</v>
      </c>
      <c r="E19" s="23" t="s">
        <v>170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9" ht="15">
      <c r="A22" s="18" t="s">
        <v>60</v>
      </c>
      <c r="B22" s="18"/>
      <c r="C22" s="19" t="s">
        <v>80</v>
      </c>
      <c r="D22" s="18"/>
      <c r="E22" s="18" t="s">
        <v>81</v>
      </c>
      <c r="F22" s="18"/>
      <c r="G22" s="18"/>
      <c r="H22" s="18"/>
      <c r="I22" s="20">
        <f>SUMIFS(I23:I26,A23:A26,"P")</f>
        <v>0</v>
      </c>
    </row>
    <row r="23" spans="1:16" ht="15">
      <c r="A23" s="21" t="s">
        <v>63</v>
      </c>
      <c r="B23" s="21">
        <v>4</v>
      </c>
      <c r="C23" s="22" t="s">
        <v>82</v>
      </c>
      <c r="E23" s="23" t="s">
        <v>83</v>
      </c>
      <c r="F23" s="24" t="s">
        <v>84</v>
      </c>
      <c r="G23" s="25">
        <v>0.45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15">
      <c r="A24" s="21" t="s">
        <v>68</v>
      </c>
      <c r="E24" s="23" t="s">
        <v>85</v>
      </c>
    </row>
    <row r="25" spans="1:5" ht="28.5">
      <c r="A25" s="21" t="s">
        <v>70</v>
      </c>
      <c r="E25" s="28" t="s">
        <v>264</v>
      </c>
    </row>
    <row r="26" spans="1:5" ht="15">
      <c r="A26" s="21" t="s">
        <v>70</v>
      </c>
      <c r="E26" s="28" t="s">
        <v>265</v>
      </c>
    </row>
    <row r="27" spans="1:9" ht="15">
      <c r="A27" s="18" t="s">
        <v>60</v>
      </c>
      <c r="B27" s="18"/>
      <c r="C27" s="19" t="s">
        <v>88</v>
      </c>
      <c r="D27" s="18"/>
      <c r="E27" s="18" t="s">
        <v>89</v>
      </c>
      <c r="F27" s="18"/>
      <c r="G27" s="18"/>
      <c r="H27" s="18"/>
      <c r="I27" s="20">
        <f>SUMIFS(I28:I52,A28:A52,"P")</f>
        <v>0</v>
      </c>
    </row>
    <row r="28" spans="1:16" ht="28.5">
      <c r="A28" s="21" t="s">
        <v>63</v>
      </c>
      <c r="B28" s="21">
        <v>5</v>
      </c>
      <c r="C28" s="22" t="s">
        <v>90</v>
      </c>
      <c r="D28" s="21" t="s">
        <v>65</v>
      </c>
      <c r="E28" s="23" t="s">
        <v>91</v>
      </c>
      <c r="F28" s="24" t="s">
        <v>92</v>
      </c>
      <c r="G28" s="25">
        <v>14.3</v>
      </c>
      <c r="H28" s="26">
        <v>0</v>
      </c>
      <c r="I28" s="26">
        <f>ROUND(G28*H28,P4)</f>
        <v>0</v>
      </c>
      <c r="O28" s="27">
        <f>I28*0.21</f>
        <v>0</v>
      </c>
      <c r="P28">
        <v>3</v>
      </c>
    </row>
    <row r="29" spans="1:5" ht="57">
      <c r="A29" s="21" t="s">
        <v>68</v>
      </c>
      <c r="E29" s="23" t="s">
        <v>266</v>
      </c>
    </row>
    <row r="30" spans="1:5" ht="15">
      <c r="A30" s="21" t="s">
        <v>70</v>
      </c>
      <c r="E30" s="28" t="s">
        <v>267</v>
      </c>
    </row>
    <row r="31" spans="1:5" ht="15">
      <c r="A31" s="21" t="s">
        <v>70</v>
      </c>
      <c r="E31" s="28" t="s">
        <v>268</v>
      </c>
    </row>
    <row r="32" spans="1:16" ht="28.5">
      <c r="A32" s="21" t="s">
        <v>63</v>
      </c>
      <c r="B32" s="21">
        <v>6</v>
      </c>
      <c r="C32" s="22" t="s">
        <v>90</v>
      </c>
      <c r="D32" s="21" t="s">
        <v>73</v>
      </c>
      <c r="E32" s="23" t="s">
        <v>91</v>
      </c>
      <c r="F32" s="24" t="s">
        <v>92</v>
      </c>
      <c r="G32" s="25">
        <v>82.5</v>
      </c>
      <c r="H32" s="26">
        <v>0</v>
      </c>
      <c r="I32" s="26">
        <f>ROUND(G32*H32,P4)</f>
        <v>0</v>
      </c>
      <c r="O32" s="27">
        <f>I32*0.21</f>
        <v>0</v>
      </c>
      <c r="P32">
        <v>3</v>
      </c>
    </row>
    <row r="33" spans="1:5" ht="71.25">
      <c r="A33" s="21" t="s">
        <v>68</v>
      </c>
      <c r="E33" s="23" t="s">
        <v>269</v>
      </c>
    </row>
    <row r="34" spans="1:5" ht="15">
      <c r="A34" s="21" t="s">
        <v>70</v>
      </c>
      <c r="E34" s="28" t="s">
        <v>270</v>
      </c>
    </row>
    <row r="35" spans="1:5" ht="15">
      <c r="A35" s="21" t="s">
        <v>70</v>
      </c>
      <c r="E35" s="28" t="s">
        <v>271</v>
      </c>
    </row>
    <row r="36" spans="1:16" ht="28.5">
      <c r="A36" s="21" t="s">
        <v>63</v>
      </c>
      <c r="B36" s="21">
        <v>7</v>
      </c>
      <c r="C36" s="22" t="s">
        <v>99</v>
      </c>
      <c r="E36" s="23" t="s">
        <v>100</v>
      </c>
      <c r="F36" s="24" t="s">
        <v>92</v>
      </c>
      <c r="G36" s="25">
        <v>14.3</v>
      </c>
      <c r="H36" s="26">
        <v>0</v>
      </c>
      <c r="I36" s="26">
        <f>ROUND(G36*H36,P4)</f>
        <v>0</v>
      </c>
      <c r="O36" s="27">
        <f>I36*0.21</f>
        <v>0</v>
      </c>
      <c r="P36">
        <v>3</v>
      </c>
    </row>
    <row r="37" spans="1:5" ht="57">
      <c r="A37" s="21" t="s">
        <v>68</v>
      </c>
      <c r="E37" s="23" t="s">
        <v>266</v>
      </c>
    </row>
    <row r="38" spans="1:5" ht="15">
      <c r="A38" s="21" t="s">
        <v>70</v>
      </c>
      <c r="E38" s="28" t="s">
        <v>272</v>
      </c>
    </row>
    <row r="39" spans="1:5" ht="15">
      <c r="A39" s="21" t="s">
        <v>70</v>
      </c>
      <c r="E39" s="28" t="s">
        <v>268</v>
      </c>
    </row>
    <row r="40" spans="1:16" ht="15">
      <c r="A40" s="21" t="s">
        <v>63</v>
      </c>
      <c r="B40" s="21">
        <v>8</v>
      </c>
      <c r="C40" s="22" t="s">
        <v>103</v>
      </c>
      <c r="E40" s="23" t="s">
        <v>104</v>
      </c>
      <c r="F40" s="24" t="s">
        <v>92</v>
      </c>
      <c r="G40" s="25">
        <v>14.3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57">
      <c r="A41" s="21" t="s">
        <v>68</v>
      </c>
      <c r="E41" s="23" t="s">
        <v>266</v>
      </c>
    </row>
    <row r="42" spans="1:5" ht="15">
      <c r="A42" s="21" t="s">
        <v>70</v>
      </c>
      <c r="E42" s="28" t="s">
        <v>273</v>
      </c>
    </row>
    <row r="43" spans="1:5" ht="15">
      <c r="A43" s="21" t="s">
        <v>70</v>
      </c>
      <c r="E43" s="28" t="s">
        <v>268</v>
      </c>
    </row>
    <row r="44" spans="1:16" ht="28.5">
      <c r="A44" s="21" t="s">
        <v>63</v>
      </c>
      <c r="B44" s="21">
        <v>9</v>
      </c>
      <c r="C44" s="22" t="s">
        <v>106</v>
      </c>
      <c r="E44" s="23" t="s">
        <v>107</v>
      </c>
      <c r="F44" s="24" t="s">
        <v>92</v>
      </c>
      <c r="G44" s="25">
        <v>60.5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57">
      <c r="A45" s="21" t="s">
        <v>68</v>
      </c>
      <c r="E45" s="23" t="s">
        <v>274</v>
      </c>
    </row>
    <row r="46" spans="1:5" ht="15">
      <c r="A46" s="21" t="s">
        <v>70</v>
      </c>
      <c r="E46" s="28" t="s">
        <v>275</v>
      </c>
    </row>
    <row r="47" spans="1:5" ht="15">
      <c r="A47" s="21" t="s">
        <v>70</v>
      </c>
      <c r="E47" s="28" t="s">
        <v>276</v>
      </c>
    </row>
    <row r="48" spans="1:16" ht="15">
      <c r="A48" s="21" t="s">
        <v>63</v>
      </c>
      <c r="B48" s="21">
        <v>10</v>
      </c>
      <c r="C48" s="22" t="s">
        <v>115</v>
      </c>
      <c r="E48" s="23" t="s">
        <v>116</v>
      </c>
      <c r="F48" s="24" t="s">
        <v>92</v>
      </c>
      <c r="G48" s="25">
        <v>14.465</v>
      </c>
      <c r="H48" s="26">
        <v>0</v>
      </c>
      <c r="I48" s="26">
        <f>ROUND(G48*H48,P4)</f>
        <v>0</v>
      </c>
      <c r="O48" s="27">
        <f>I48*0.21</f>
        <v>0</v>
      </c>
      <c r="P48">
        <v>3</v>
      </c>
    </row>
    <row r="49" spans="1:5" ht="71.25">
      <c r="A49" s="21" t="s">
        <v>68</v>
      </c>
      <c r="E49" s="23" t="s">
        <v>174</v>
      </c>
    </row>
    <row r="50" spans="1:5" ht="15">
      <c r="A50" s="21" t="s">
        <v>70</v>
      </c>
      <c r="E50" s="28" t="s">
        <v>277</v>
      </c>
    </row>
    <row r="51" spans="1:5" ht="15">
      <c r="A51" s="21" t="s">
        <v>70</v>
      </c>
      <c r="E51" s="28" t="s">
        <v>278</v>
      </c>
    </row>
    <row r="52" spans="1:5" ht="15">
      <c r="A52" s="21" t="s">
        <v>70</v>
      </c>
      <c r="E52" s="28" t="s">
        <v>279</v>
      </c>
    </row>
    <row r="53" spans="1:9" ht="15">
      <c r="A53" s="18" t="s">
        <v>60</v>
      </c>
      <c r="B53" s="18"/>
      <c r="C53" s="19" t="s">
        <v>121</v>
      </c>
      <c r="D53" s="18"/>
      <c r="E53" s="18" t="s">
        <v>122</v>
      </c>
      <c r="F53" s="18"/>
      <c r="G53" s="18"/>
      <c r="H53" s="18"/>
      <c r="I53" s="20">
        <f>SUMIFS(I54:I57,A54:A57,"P")</f>
        <v>0</v>
      </c>
    </row>
    <row r="54" spans="1:16" ht="15">
      <c r="A54" s="21" t="s">
        <v>63</v>
      </c>
      <c r="B54" s="21">
        <v>11</v>
      </c>
      <c r="C54" s="22" t="s">
        <v>123</v>
      </c>
      <c r="E54" s="23" t="s">
        <v>124</v>
      </c>
      <c r="F54" s="24" t="s">
        <v>92</v>
      </c>
      <c r="G54" s="25">
        <v>66</v>
      </c>
      <c r="H54" s="26">
        <v>0</v>
      </c>
      <c r="I54" s="26">
        <f>ROUND(G54*H54,P4)</f>
        <v>0</v>
      </c>
      <c r="O54" s="27">
        <f>I54*0.21</f>
        <v>0</v>
      </c>
      <c r="P54">
        <v>3</v>
      </c>
    </row>
    <row r="55" spans="1:5" ht="15">
      <c r="A55" s="21" t="s">
        <v>68</v>
      </c>
      <c r="E55" s="23" t="s">
        <v>125</v>
      </c>
    </row>
    <row r="56" spans="1:5" ht="15">
      <c r="A56" s="21" t="s">
        <v>70</v>
      </c>
      <c r="E56" s="28" t="s">
        <v>280</v>
      </c>
    </row>
    <row r="57" spans="1:5" ht="15">
      <c r="A57" s="21" t="s">
        <v>70</v>
      </c>
      <c r="E57" s="28" t="s">
        <v>239</v>
      </c>
    </row>
    <row r="58" spans="1:9" ht="15">
      <c r="A58" s="18" t="s">
        <v>60</v>
      </c>
      <c r="B58" s="18"/>
      <c r="C58" s="19" t="s">
        <v>128</v>
      </c>
      <c r="D58" s="18"/>
      <c r="E58" s="18" t="s">
        <v>129</v>
      </c>
      <c r="F58" s="18"/>
      <c r="G58" s="18"/>
      <c r="H58" s="18"/>
      <c r="I58" s="20">
        <f>SUMIFS(I59:I94,A59:A94,"P")</f>
        <v>0</v>
      </c>
    </row>
    <row r="59" spans="1:16" ht="15">
      <c r="A59" s="21" t="s">
        <v>63</v>
      </c>
      <c r="B59" s="21">
        <v>12</v>
      </c>
      <c r="C59" s="22" t="s">
        <v>233</v>
      </c>
      <c r="E59" s="23" t="s">
        <v>234</v>
      </c>
      <c r="F59" s="24" t="s">
        <v>132</v>
      </c>
      <c r="G59" s="25">
        <v>44</v>
      </c>
      <c r="H59" s="26">
        <v>0</v>
      </c>
      <c r="I59" s="26">
        <f>ROUND(G59*H59,P4)</f>
        <v>0</v>
      </c>
      <c r="O59" s="27">
        <f>I59*0.21</f>
        <v>0</v>
      </c>
      <c r="P59">
        <v>3</v>
      </c>
    </row>
    <row r="60" spans="1:5" ht="71.25">
      <c r="A60" s="21" t="s">
        <v>68</v>
      </c>
      <c r="E60" s="23" t="s">
        <v>235</v>
      </c>
    </row>
    <row r="61" spans="1:5" ht="15">
      <c r="A61" s="21" t="s">
        <v>70</v>
      </c>
      <c r="E61" s="28" t="s">
        <v>281</v>
      </c>
    </row>
    <row r="62" spans="1:5" ht="15">
      <c r="A62" s="21" t="s">
        <v>70</v>
      </c>
      <c r="E62" s="28" t="s">
        <v>282</v>
      </c>
    </row>
    <row r="63" spans="1:16" ht="15">
      <c r="A63" s="21" t="s">
        <v>63</v>
      </c>
      <c r="B63" s="21">
        <v>13</v>
      </c>
      <c r="C63" s="22" t="s">
        <v>140</v>
      </c>
      <c r="E63" s="23" t="s">
        <v>141</v>
      </c>
      <c r="F63" s="24" t="s">
        <v>132</v>
      </c>
      <c r="G63" s="25">
        <v>88</v>
      </c>
      <c r="H63" s="26">
        <v>0</v>
      </c>
      <c r="I63" s="26">
        <f>ROUND(G63*H63,P4)</f>
        <v>0</v>
      </c>
      <c r="O63" s="27">
        <f>I63*0.21</f>
        <v>0</v>
      </c>
      <c r="P63">
        <v>3</v>
      </c>
    </row>
    <row r="64" spans="1:5" ht="71.25">
      <c r="A64" s="21" t="s">
        <v>68</v>
      </c>
      <c r="E64" s="23" t="s">
        <v>283</v>
      </c>
    </row>
    <row r="65" spans="1:5" ht="15">
      <c r="A65" s="21" t="s">
        <v>70</v>
      </c>
      <c r="E65" s="28" t="s">
        <v>284</v>
      </c>
    </row>
    <row r="66" spans="1:5" ht="15">
      <c r="A66" s="21" t="s">
        <v>70</v>
      </c>
      <c r="E66" s="28" t="s">
        <v>285</v>
      </c>
    </row>
    <row r="67" spans="1:16" ht="15">
      <c r="A67" s="21" t="s">
        <v>63</v>
      </c>
      <c r="B67" s="21">
        <v>14</v>
      </c>
      <c r="C67" s="22" t="s">
        <v>144</v>
      </c>
      <c r="E67" s="23" t="s">
        <v>145</v>
      </c>
      <c r="F67" s="24" t="s">
        <v>78</v>
      </c>
      <c r="G67" s="25">
        <v>2</v>
      </c>
      <c r="H67" s="26">
        <v>0</v>
      </c>
      <c r="I67" s="26">
        <f>ROUND(G67*H67,P4)</f>
        <v>0</v>
      </c>
      <c r="O67" s="27">
        <f>I67*0.21</f>
        <v>0</v>
      </c>
      <c r="P67">
        <v>3</v>
      </c>
    </row>
    <row r="68" spans="1:5" ht="28.5">
      <c r="A68" s="21" t="s">
        <v>68</v>
      </c>
      <c r="E68" s="23" t="s">
        <v>146</v>
      </c>
    </row>
    <row r="69" spans="1:5" ht="15">
      <c r="A69" s="21" t="s">
        <v>70</v>
      </c>
      <c r="E69" s="28" t="s">
        <v>147</v>
      </c>
    </row>
    <row r="70" spans="1:5" ht="15">
      <c r="A70" s="21" t="s">
        <v>70</v>
      </c>
      <c r="E70" s="28" t="s">
        <v>148</v>
      </c>
    </row>
    <row r="71" spans="1:16" ht="15">
      <c r="A71" s="21" t="s">
        <v>63</v>
      </c>
      <c r="B71" s="21">
        <v>15</v>
      </c>
      <c r="C71" s="22" t="s">
        <v>149</v>
      </c>
      <c r="E71" s="23" t="s">
        <v>150</v>
      </c>
      <c r="F71" s="24" t="s">
        <v>78</v>
      </c>
      <c r="G71" s="25">
        <v>8</v>
      </c>
      <c r="H71" s="26">
        <v>0</v>
      </c>
      <c r="I71" s="26">
        <f>ROUND(G71*H71,P4)</f>
        <v>0</v>
      </c>
      <c r="O71" s="27">
        <f>I71*0.21</f>
        <v>0</v>
      </c>
      <c r="P71">
        <v>3</v>
      </c>
    </row>
    <row r="72" spans="1:5" ht="28.5">
      <c r="A72" s="21" t="s">
        <v>68</v>
      </c>
      <c r="E72" s="23" t="s">
        <v>286</v>
      </c>
    </row>
    <row r="73" spans="1:5" ht="15">
      <c r="A73" s="21" t="s">
        <v>70</v>
      </c>
      <c r="E73" s="28" t="s">
        <v>152</v>
      </c>
    </row>
    <row r="74" spans="1:5" ht="15">
      <c r="A74" s="21" t="s">
        <v>70</v>
      </c>
      <c r="E74" s="28" t="s">
        <v>153</v>
      </c>
    </row>
    <row r="75" spans="1:16" ht="15">
      <c r="A75" s="21" t="s">
        <v>63</v>
      </c>
      <c r="B75" s="21">
        <v>16</v>
      </c>
      <c r="C75" s="22" t="s">
        <v>249</v>
      </c>
      <c r="E75" s="23" t="s">
        <v>250</v>
      </c>
      <c r="F75" s="24" t="s">
        <v>78</v>
      </c>
      <c r="G75" s="25">
        <v>40</v>
      </c>
      <c r="H75" s="26">
        <v>0</v>
      </c>
      <c r="I75" s="26">
        <f>ROUND(G75*H75,P4)</f>
        <v>0</v>
      </c>
      <c r="O75" s="27">
        <f>I75*0.21</f>
        <v>0</v>
      </c>
      <c r="P75">
        <v>3</v>
      </c>
    </row>
    <row r="76" spans="1:5" ht="57">
      <c r="A76" s="21" t="s">
        <v>68</v>
      </c>
      <c r="E76" s="23" t="s">
        <v>287</v>
      </c>
    </row>
    <row r="77" spans="1:5" ht="15">
      <c r="A77" s="21" t="s">
        <v>70</v>
      </c>
      <c r="E77" s="28" t="s">
        <v>288</v>
      </c>
    </row>
    <row r="78" spans="1:5" ht="15">
      <c r="A78" s="21" t="s">
        <v>70</v>
      </c>
      <c r="E78" s="28" t="s">
        <v>289</v>
      </c>
    </row>
    <row r="79" spans="1:16" ht="15">
      <c r="A79" s="21" t="s">
        <v>63</v>
      </c>
      <c r="B79" s="21">
        <v>17</v>
      </c>
      <c r="C79" s="22" t="s">
        <v>154</v>
      </c>
      <c r="D79" s="21" t="s">
        <v>65</v>
      </c>
      <c r="E79" s="23" t="s">
        <v>155</v>
      </c>
      <c r="F79" s="24" t="s">
        <v>92</v>
      </c>
      <c r="G79" s="25">
        <v>103.4</v>
      </c>
      <c r="H79" s="26">
        <v>0</v>
      </c>
      <c r="I79" s="26">
        <f>ROUND(G79*H79,P4)</f>
        <v>0</v>
      </c>
      <c r="O79" s="27">
        <f>I79*0.21</f>
        <v>0</v>
      </c>
      <c r="P79">
        <v>3</v>
      </c>
    </row>
    <row r="80" spans="1:5" ht="99.75">
      <c r="A80" s="21" t="s">
        <v>68</v>
      </c>
      <c r="E80" s="23" t="s">
        <v>290</v>
      </c>
    </row>
    <row r="81" spans="1:5" ht="28.5">
      <c r="A81" s="21" t="s">
        <v>70</v>
      </c>
      <c r="E81" s="28" t="s">
        <v>291</v>
      </c>
    </row>
    <row r="82" spans="1:5" ht="15">
      <c r="A82" s="21" t="s">
        <v>70</v>
      </c>
      <c r="E82" s="28" t="s">
        <v>292</v>
      </c>
    </row>
    <row r="83" spans="1:16" ht="15">
      <c r="A83" s="21" t="s">
        <v>63</v>
      </c>
      <c r="B83" s="21">
        <v>18</v>
      </c>
      <c r="C83" s="22" t="s">
        <v>154</v>
      </c>
      <c r="D83" s="21" t="s">
        <v>73</v>
      </c>
      <c r="E83" s="23" t="s">
        <v>155</v>
      </c>
      <c r="F83" s="24" t="s">
        <v>92</v>
      </c>
      <c r="G83" s="25">
        <v>82.5</v>
      </c>
      <c r="H83" s="26">
        <v>0</v>
      </c>
      <c r="I83" s="26">
        <f>ROUND(G83*H83,P4)</f>
        <v>0</v>
      </c>
      <c r="O83" s="27">
        <f>I83*0.21</f>
        <v>0</v>
      </c>
      <c r="P83">
        <v>3</v>
      </c>
    </row>
    <row r="84" spans="1:5" ht="99.75">
      <c r="A84" s="21" t="s">
        <v>68</v>
      </c>
      <c r="E84" s="23" t="s">
        <v>293</v>
      </c>
    </row>
    <row r="85" spans="1:5" ht="28.5">
      <c r="A85" s="21" t="s">
        <v>70</v>
      </c>
      <c r="E85" s="28" t="s">
        <v>294</v>
      </c>
    </row>
    <row r="86" spans="1:5" ht="15">
      <c r="A86" s="21" t="s">
        <v>70</v>
      </c>
      <c r="E86" s="28" t="s">
        <v>271</v>
      </c>
    </row>
    <row r="87" spans="1:16" ht="15">
      <c r="A87" s="21" t="s">
        <v>63</v>
      </c>
      <c r="B87" s="21">
        <v>19</v>
      </c>
      <c r="C87" s="22" t="s">
        <v>154</v>
      </c>
      <c r="D87" s="21" t="s">
        <v>161</v>
      </c>
      <c r="E87" s="23" t="s">
        <v>155</v>
      </c>
      <c r="F87" s="24" t="s">
        <v>92</v>
      </c>
      <c r="G87" s="25">
        <v>30</v>
      </c>
      <c r="H87" s="26">
        <v>0</v>
      </c>
      <c r="I87" s="26">
        <f>ROUND(G87*H87,P4)</f>
        <v>0</v>
      </c>
      <c r="O87" s="27">
        <f>I87*0.21</f>
        <v>0</v>
      </c>
      <c r="P87">
        <v>3</v>
      </c>
    </row>
    <row r="88" spans="1:5" ht="28.5">
      <c r="A88" s="21" t="s">
        <v>68</v>
      </c>
      <c r="E88" s="23" t="s">
        <v>260</v>
      </c>
    </row>
    <row r="89" spans="1:5" ht="15">
      <c r="A89" s="21" t="s">
        <v>70</v>
      </c>
      <c r="E89" s="28" t="s">
        <v>295</v>
      </c>
    </row>
    <row r="90" spans="1:5" ht="15">
      <c r="A90" s="21" t="s">
        <v>70</v>
      </c>
      <c r="E90" s="28" t="s">
        <v>296</v>
      </c>
    </row>
    <row r="91" spans="1:16" ht="15">
      <c r="A91" s="21" t="s">
        <v>63</v>
      </c>
      <c r="B91" s="21">
        <v>20</v>
      </c>
      <c r="C91" s="22" t="s">
        <v>165</v>
      </c>
      <c r="E91" s="23" t="s">
        <v>166</v>
      </c>
      <c r="F91" s="24" t="s">
        <v>67</v>
      </c>
      <c r="G91" s="25">
        <v>1</v>
      </c>
      <c r="H91" s="26">
        <v>0</v>
      </c>
      <c r="I91" s="26">
        <f>ROUND(G91*H91,P4)</f>
        <v>0</v>
      </c>
      <c r="O91" s="27">
        <f>I91*0.21</f>
        <v>0</v>
      </c>
      <c r="P91">
        <v>3</v>
      </c>
    </row>
    <row r="92" spans="1:5" ht="42.75">
      <c r="A92" s="21" t="s">
        <v>68</v>
      </c>
      <c r="E92" s="23" t="s">
        <v>195</v>
      </c>
    </row>
    <row r="93" spans="1:5" ht="15">
      <c r="A93" s="21" t="s">
        <v>70</v>
      </c>
      <c r="E93" s="28" t="s">
        <v>71</v>
      </c>
    </row>
    <row r="94" spans="1:5" ht="15">
      <c r="A94" s="21" t="s">
        <v>70</v>
      </c>
      <c r="E94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19</v>
      </c>
      <c r="I3" s="17">
        <f>SUMIFS(I9:I82,A9:A82,"SD")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19</v>
      </c>
      <c r="D4" s="15"/>
      <c r="E4" s="13" t="s">
        <v>20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19</v>
      </c>
      <c r="D5" s="15"/>
      <c r="E5" s="13" t="s">
        <v>20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SUMIFS(I10:I22,A10:A22,"P")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196</v>
      </c>
      <c r="D14" s="21" t="s">
        <v>65</v>
      </c>
      <c r="E14" s="23" t="s">
        <v>197</v>
      </c>
      <c r="F14" s="24" t="s">
        <v>198</v>
      </c>
      <c r="G14" s="25">
        <v>48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71.25">
      <c r="A15" s="21" t="s">
        <v>68</v>
      </c>
      <c r="E15" s="23" t="s">
        <v>297</v>
      </c>
    </row>
    <row r="16" spans="1:5" ht="15">
      <c r="A16" s="21" t="s">
        <v>70</v>
      </c>
      <c r="E16" s="28" t="s">
        <v>200</v>
      </c>
    </row>
    <row r="17" spans="1:5" ht="15">
      <c r="A17" s="21" t="s">
        <v>70</v>
      </c>
      <c r="E17" s="28" t="s">
        <v>201</v>
      </c>
    </row>
    <row r="18" spans="1:5" ht="15">
      <c r="A18" s="21" t="s">
        <v>70</v>
      </c>
      <c r="E18" s="28" t="s">
        <v>202</v>
      </c>
    </row>
    <row r="19" spans="1:16" ht="15">
      <c r="A19" s="21" t="s">
        <v>63</v>
      </c>
      <c r="B19" s="21">
        <v>3</v>
      </c>
      <c r="C19" s="22" t="s">
        <v>75</v>
      </c>
      <c r="E19" s="23" t="s">
        <v>77</v>
      </c>
      <c r="F19" s="24" t="s">
        <v>78</v>
      </c>
      <c r="G19" s="25">
        <v>1</v>
      </c>
      <c r="H19" s="26">
        <v>0</v>
      </c>
      <c r="I19" s="26">
        <f>ROUND(G19*H19,P4)</f>
        <v>0</v>
      </c>
      <c r="O19" s="27">
        <f>I19*0.21</f>
        <v>0</v>
      </c>
      <c r="P19">
        <v>3</v>
      </c>
    </row>
    <row r="20" spans="1:5" ht="28.5">
      <c r="A20" s="21" t="s">
        <v>68</v>
      </c>
      <c r="E20" s="23" t="s">
        <v>170</v>
      </c>
    </row>
    <row r="21" spans="1:5" ht="15">
      <c r="A21" s="21" t="s">
        <v>70</v>
      </c>
      <c r="E21" s="28" t="s">
        <v>71</v>
      </c>
    </row>
    <row r="22" spans="1:5" ht="15">
      <c r="A22" s="21" t="s">
        <v>70</v>
      </c>
      <c r="E22" s="28" t="s">
        <v>72</v>
      </c>
    </row>
    <row r="23" spans="1:9" ht="15">
      <c r="A23" s="18" t="s">
        <v>60</v>
      </c>
      <c r="B23" s="18"/>
      <c r="C23" s="19" t="s">
        <v>88</v>
      </c>
      <c r="D23" s="18"/>
      <c r="E23" s="18" t="s">
        <v>89</v>
      </c>
      <c r="F23" s="18"/>
      <c r="G23" s="18"/>
      <c r="H23" s="18"/>
      <c r="I23" s="20">
        <f>SUMIFS(I24:I48,A24:A48,"P")</f>
        <v>0</v>
      </c>
    </row>
    <row r="24" spans="1:16" ht="28.5">
      <c r="A24" s="21" t="s">
        <v>63</v>
      </c>
      <c r="B24" s="21">
        <v>4</v>
      </c>
      <c r="C24" s="22" t="s">
        <v>90</v>
      </c>
      <c r="D24" s="21" t="s">
        <v>65</v>
      </c>
      <c r="E24" s="23" t="s">
        <v>91</v>
      </c>
      <c r="F24" s="24" t="s">
        <v>92</v>
      </c>
      <c r="G24" s="25">
        <v>4.5</v>
      </c>
      <c r="H24" s="26">
        <v>0</v>
      </c>
      <c r="I24" s="26">
        <f>ROUND(G24*H24,P4)</f>
        <v>0</v>
      </c>
      <c r="O24" s="27">
        <f>I24*0.21</f>
        <v>0</v>
      </c>
      <c r="P24">
        <v>3</v>
      </c>
    </row>
    <row r="25" spans="1:5" ht="71.25">
      <c r="A25" s="21" t="s">
        <v>68</v>
      </c>
      <c r="E25" s="23" t="s">
        <v>210</v>
      </c>
    </row>
    <row r="26" spans="1:5" ht="15">
      <c r="A26" s="21" t="s">
        <v>70</v>
      </c>
      <c r="E26" s="28" t="s">
        <v>298</v>
      </c>
    </row>
    <row r="27" spans="1:5" ht="15">
      <c r="A27" s="21" t="s">
        <v>70</v>
      </c>
      <c r="E27" s="28" t="s">
        <v>299</v>
      </c>
    </row>
    <row r="28" spans="1:16" ht="28.5">
      <c r="A28" s="21" t="s">
        <v>63</v>
      </c>
      <c r="B28" s="21">
        <v>5</v>
      </c>
      <c r="C28" s="22" t="s">
        <v>90</v>
      </c>
      <c r="D28" s="21" t="s">
        <v>73</v>
      </c>
      <c r="E28" s="23" t="s">
        <v>91</v>
      </c>
      <c r="F28" s="24" t="s">
        <v>92</v>
      </c>
      <c r="G28" s="25">
        <v>27</v>
      </c>
      <c r="H28" s="26">
        <v>0</v>
      </c>
      <c r="I28" s="26">
        <f>ROUND(G28*H28,P4)</f>
        <v>0</v>
      </c>
      <c r="O28" s="27">
        <f>I28*0.21</f>
        <v>0</v>
      </c>
      <c r="P28">
        <v>3</v>
      </c>
    </row>
    <row r="29" spans="1:5" ht="71.25">
      <c r="A29" s="21" t="s">
        <v>68</v>
      </c>
      <c r="E29" s="23" t="s">
        <v>300</v>
      </c>
    </row>
    <row r="30" spans="1:5" ht="15">
      <c r="A30" s="21" t="s">
        <v>70</v>
      </c>
      <c r="E30" s="28" t="s">
        <v>301</v>
      </c>
    </row>
    <row r="31" spans="1:5" ht="15">
      <c r="A31" s="21" t="s">
        <v>70</v>
      </c>
      <c r="E31" s="28" t="s">
        <v>302</v>
      </c>
    </row>
    <row r="32" spans="1:16" ht="15">
      <c r="A32" s="21" t="s">
        <v>63</v>
      </c>
      <c r="B32" s="21">
        <v>6</v>
      </c>
      <c r="C32" s="22" t="s">
        <v>103</v>
      </c>
      <c r="D32" s="21" t="s">
        <v>65</v>
      </c>
      <c r="E32" s="23" t="s">
        <v>104</v>
      </c>
      <c r="F32" s="24" t="s">
        <v>92</v>
      </c>
      <c r="G32" s="25">
        <v>4.5</v>
      </c>
      <c r="H32" s="26">
        <v>0</v>
      </c>
      <c r="I32" s="26">
        <f>ROUND(G32*H32,P4)</f>
        <v>0</v>
      </c>
      <c r="O32" s="27">
        <f>I32*0.21</f>
        <v>0</v>
      </c>
      <c r="P32">
        <v>3</v>
      </c>
    </row>
    <row r="33" spans="1:5" ht="57">
      <c r="A33" s="21" t="s">
        <v>68</v>
      </c>
      <c r="E33" s="23" t="s">
        <v>303</v>
      </c>
    </row>
    <row r="34" spans="1:5" ht="15">
      <c r="A34" s="21" t="s">
        <v>70</v>
      </c>
      <c r="E34" s="28" t="s">
        <v>304</v>
      </c>
    </row>
    <row r="35" spans="1:5" ht="15">
      <c r="A35" s="21" t="s">
        <v>70</v>
      </c>
      <c r="E35" s="28" t="s">
        <v>299</v>
      </c>
    </row>
    <row r="36" spans="1:16" ht="28.5">
      <c r="A36" s="21" t="s">
        <v>63</v>
      </c>
      <c r="B36" s="21">
        <v>7</v>
      </c>
      <c r="C36" s="22" t="s">
        <v>106</v>
      </c>
      <c r="D36" s="21" t="s">
        <v>65</v>
      </c>
      <c r="E36" s="23" t="s">
        <v>107</v>
      </c>
      <c r="F36" s="24" t="s">
        <v>92</v>
      </c>
      <c r="G36" s="25">
        <v>16.875</v>
      </c>
      <c r="H36" s="26">
        <v>0</v>
      </c>
      <c r="I36" s="26">
        <f>ROUND(G36*H36,P4)</f>
        <v>0</v>
      </c>
      <c r="O36" s="27">
        <f>I36*0.21</f>
        <v>0</v>
      </c>
      <c r="P36">
        <v>3</v>
      </c>
    </row>
    <row r="37" spans="1:5" ht="71.25">
      <c r="A37" s="21" t="s">
        <v>68</v>
      </c>
      <c r="E37" s="23" t="s">
        <v>305</v>
      </c>
    </row>
    <row r="38" spans="1:5" ht="15">
      <c r="A38" s="21" t="s">
        <v>70</v>
      </c>
      <c r="E38" s="28" t="s">
        <v>306</v>
      </c>
    </row>
    <row r="39" spans="1:5" ht="15">
      <c r="A39" s="21" t="s">
        <v>70</v>
      </c>
      <c r="E39" s="28" t="s">
        <v>307</v>
      </c>
    </row>
    <row r="40" spans="1:16" ht="28.5">
      <c r="A40" s="21" t="s">
        <v>63</v>
      </c>
      <c r="B40" s="21">
        <v>8</v>
      </c>
      <c r="C40" s="22" t="s">
        <v>111</v>
      </c>
      <c r="D40" s="21" t="s">
        <v>65</v>
      </c>
      <c r="E40" s="23" t="s">
        <v>112</v>
      </c>
      <c r="F40" s="24" t="s">
        <v>92</v>
      </c>
      <c r="G40" s="25">
        <v>5.625</v>
      </c>
      <c r="H40" s="26">
        <v>0</v>
      </c>
      <c r="I40" s="26">
        <f>ROUND(G40*H40,P4)</f>
        <v>0</v>
      </c>
      <c r="O40" s="27">
        <f>I40*0.21</f>
        <v>0</v>
      </c>
      <c r="P40">
        <v>3</v>
      </c>
    </row>
    <row r="41" spans="1:5" ht="57">
      <c r="A41" s="21" t="s">
        <v>68</v>
      </c>
      <c r="E41" s="23" t="s">
        <v>308</v>
      </c>
    </row>
    <row r="42" spans="1:5" ht="15">
      <c r="A42" s="21" t="s">
        <v>70</v>
      </c>
      <c r="E42" s="28" t="s">
        <v>309</v>
      </c>
    </row>
    <row r="43" spans="1:5" ht="15">
      <c r="A43" s="21" t="s">
        <v>70</v>
      </c>
      <c r="E43" s="28" t="s">
        <v>310</v>
      </c>
    </row>
    <row r="44" spans="1:16" ht="15">
      <c r="A44" s="21" t="s">
        <v>63</v>
      </c>
      <c r="B44" s="21">
        <v>9</v>
      </c>
      <c r="C44" s="22" t="s">
        <v>115</v>
      </c>
      <c r="E44" s="23" t="s">
        <v>116</v>
      </c>
      <c r="F44" s="24" t="s">
        <v>92</v>
      </c>
      <c r="G44" s="25">
        <v>4.5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71.25">
      <c r="A45" s="21" t="s">
        <v>68</v>
      </c>
      <c r="E45" s="23" t="s">
        <v>223</v>
      </c>
    </row>
    <row r="46" spans="1:5" ht="15">
      <c r="A46" s="21" t="s">
        <v>70</v>
      </c>
      <c r="E46" s="28" t="s">
        <v>311</v>
      </c>
    </row>
    <row r="47" spans="1:5" ht="15">
      <c r="A47" s="21" t="s">
        <v>70</v>
      </c>
      <c r="E47" s="28" t="s">
        <v>312</v>
      </c>
    </row>
    <row r="48" spans="1:5" ht="15">
      <c r="A48" s="21" t="s">
        <v>70</v>
      </c>
      <c r="E48" s="28" t="s">
        <v>299</v>
      </c>
    </row>
    <row r="49" spans="1:9" ht="15">
      <c r="A49" s="18" t="s">
        <v>60</v>
      </c>
      <c r="B49" s="18"/>
      <c r="C49" s="19" t="s">
        <v>121</v>
      </c>
      <c r="D49" s="18"/>
      <c r="E49" s="18" t="s">
        <v>122</v>
      </c>
      <c r="F49" s="18"/>
      <c r="G49" s="18"/>
      <c r="H49" s="18"/>
      <c r="I49" s="20">
        <f>SUMIFS(I50:I53,A50:A53,"P")</f>
        <v>0</v>
      </c>
    </row>
    <row r="50" spans="1:16" ht="15">
      <c r="A50" s="21" t="s">
        <v>63</v>
      </c>
      <c r="B50" s="21">
        <v>10</v>
      </c>
      <c r="C50" s="22" t="s">
        <v>313</v>
      </c>
      <c r="E50" s="23" t="s">
        <v>314</v>
      </c>
      <c r="F50" s="24" t="s">
        <v>315</v>
      </c>
      <c r="G50" s="25">
        <v>80</v>
      </c>
      <c r="H50" s="26">
        <v>0</v>
      </c>
      <c r="I50" s="26">
        <f>ROUND(G50*H50,P4)</f>
        <v>0</v>
      </c>
      <c r="O50" s="27">
        <f>I50*0.21</f>
        <v>0</v>
      </c>
      <c r="P50">
        <v>3</v>
      </c>
    </row>
    <row r="51" spans="1:5" ht="99.75">
      <c r="A51" s="21" t="s">
        <v>68</v>
      </c>
      <c r="E51" s="23" t="s">
        <v>316</v>
      </c>
    </row>
    <row r="52" spans="1:5" ht="15">
      <c r="A52" s="21" t="s">
        <v>70</v>
      </c>
      <c r="E52" s="28" t="s">
        <v>317</v>
      </c>
    </row>
    <row r="53" spans="1:5" ht="15">
      <c r="A53" s="21" t="s">
        <v>70</v>
      </c>
      <c r="E53" s="28" t="s">
        <v>318</v>
      </c>
    </row>
    <row r="54" spans="1:9" ht="15">
      <c r="A54" s="18" t="s">
        <v>60</v>
      </c>
      <c r="B54" s="18"/>
      <c r="C54" s="19" t="s">
        <v>128</v>
      </c>
      <c r="D54" s="18"/>
      <c r="E54" s="18" t="s">
        <v>129</v>
      </c>
      <c r="F54" s="18"/>
      <c r="G54" s="18"/>
      <c r="H54" s="18"/>
      <c r="I54" s="20">
        <f>SUMIFS(I55:I82,A55:A82,"P")</f>
        <v>0</v>
      </c>
    </row>
    <row r="55" spans="1:16" ht="15">
      <c r="A55" s="21" t="s">
        <v>63</v>
      </c>
      <c r="B55" s="21">
        <v>11</v>
      </c>
      <c r="C55" s="22" t="s">
        <v>182</v>
      </c>
      <c r="E55" s="23" t="s">
        <v>183</v>
      </c>
      <c r="F55" s="24" t="s">
        <v>132</v>
      </c>
      <c r="G55" s="25">
        <v>90</v>
      </c>
      <c r="H55" s="26">
        <v>0</v>
      </c>
      <c r="I55" s="26">
        <f>ROUND(G55*H55,P4)</f>
        <v>0</v>
      </c>
      <c r="O55" s="27">
        <f>I55*0.21</f>
        <v>0</v>
      </c>
      <c r="P55">
        <v>3</v>
      </c>
    </row>
    <row r="56" spans="1:5" ht="71.25">
      <c r="A56" s="21" t="s">
        <v>68</v>
      </c>
      <c r="E56" s="23" t="s">
        <v>230</v>
      </c>
    </row>
    <row r="57" spans="1:5" ht="15">
      <c r="A57" s="21" t="s">
        <v>70</v>
      </c>
      <c r="E57" s="28" t="s">
        <v>319</v>
      </c>
    </row>
    <row r="58" spans="1:5" ht="15">
      <c r="A58" s="21" t="s">
        <v>70</v>
      </c>
      <c r="E58" s="28" t="s">
        <v>320</v>
      </c>
    </row>
    <row r="59" spans="1:16" ht="15">
      <c r="A59" s="21" t="s">
        <v>63</v>
      </c>
      <c r="B59" s="21">
        <v>12</v>
      </c>
      <c r="C59" s="22" t="s">
        <v>140</v>
      </c>
      <c r="E59" s="23" t="s">
        <v>141</v>
      </c>
      <c r="F59" s="24" t="s">
        <v>132</v>
      </c>
      <c r="G59" s="25">
        <v>72</v>
      </c>
      <c r="H59" s="26">
        <v>0</v>
      </c>
      <c r="I59" s="26">
        <f>ROUND(G59*H59,P4)</f>
        <v>0</v>
      </c>
      <c r="O59" s="27">
        <f>I59*0.21</f>
        <v>0</v>
      </c>
      <c r="P59">
        <v>3</v>
      </c>
    </row>
    <row r="60" spans="1:5" ht="71.25">
      <c r="A60" s="21" t="s">
        <v>68</v>
      </c>
      <c r="E60" s="23" t="s">
        <v>283</v>
      </c>
    </row>
    <row r="61" spans="1:5" ht="15">
      <c r="A61" s="21" t="s">
        <v>70</v>
      </c>
      <c r="E61" s="28" t="s">
        <v>321</v>
      </c>
    </row>
    <row r="62" spans="1:5" ht="15">
      <c r="A62" s="21" t="s">
        <v>70</v>
      </c>
      <c r="E62" s="28" t="s">
        <v>322</v>
      </c>
    </row>
    <row r="63" spans="1:16" ht="15">
      <c r="A63" s="21" t="s">
        <v>63</v>
      </c>
      <c r="B63" s="21">
        <v>13</v>
      </c>
      <c r="C63" s="22" t="s">
        <v>249</v>
      </c>
      <c r="E63" s="23" t="s">
        <v>250</v>
      </c>
      <c r="F63" s="24" t="s">
        <v>78</v>
      </c>
      <c r="G63" s="25">
        <v>14</v>
      </c>
      <c r="H63" s="26">
        <v>0</v>
      </c>
      <c r="I63" s="26">
        <f>ROUND(G63*H63,P4)</f>
        <v>0</v>
      </c>
      <c r="O63" s="27">
        <f>I63*0.21</f>
        <v>0</v>
      </c>
      <c r="P63">
        <v>3</v>
      </c>
    </row>
    <row r="64" spans="1:5" ht="42.75">
      <c r="A64" s="21" t="s">
        <v>68</v>
      </c>
      <c r="E64" s="23" t="s">
        <v>323</v>
      </c>
    </row>
    <row r="65" spans="1:5" ht="15">
      <c r="A65" s="21" t="s">
        <v>70</v>
      </c>
      <c r="E65" s="28" t="s">
        <v>324</v>
      </c>
    </row>
    <row r="66" spans="1:5" ht="15">
      <c r="A66" s="21" t="s">
        <v>70</v>
      </c>
      <c r="E66" s="28" t="s">
        <v>325</v>
      </c>
    </row>
    <row r="67" spans="1:16" ht="15">
      <c r="A67" s="21" t="s">
        <v>63</v>
      </c>
      <c r="B67" s="21">
        <v>14</v>
      </c>
      <c r="C67" s="22" t="s">
        <v>154</v>
      </c>
      <c r="D67" s="21" t="s">
        <v>65</v>
      </c>
      <c r="E67" s="23" t="s">
        <v>155</v>
      </c>
      <c r="F67" s="24" t="s">
        <v>92</v>
      </c>
      <c r="G67" s="25">
        <v>31.5</v>
      </c>
      <c r="H67" s="26">
        <v>0</v>
      </c>
      <c r="I67" s="26">
        <f>ROUND(G67*H67,P4)</f>
        <v>0</v>
      </c>
      <c r="O67" s="27">
        <f>I67*0.21</f>
        <v>0</v>
      </c>
      <c r="P67">
        <v>3</v>
      </c>
    </row>
    <row r="68" spans="1:5" ht="99.75">
      <c r="A68" s="21" t="s">
        <v>68</v>
      </c>
      <c r="E68" s="23" t="s">
        <v>326</v>
      </c>
    </row>
    <row r="69" spans="1:5" ht="28.5">
      <c r="A69" s="21" t="s">
        <v>70</v>
      </c>
      <c r="E69" s="28" t="s">
        <v>327</v>
      </c>
    </row>
    <row r="70" spans="1:5" ht="15">
      <c r="A70" s="21" t="s">
        <v>70</v>
      </c>
      <c r="E70" s="28" t="s">
        <v>328</v>
      </c>
    </row>
    <row r="71" spans="1:16" ht="15">
      <c r="A71" s="21" t="s">
        <v>63</v>
      </c>
      <c r="B71" s="21">
        <v>15</v>
      </c>
      <c r="C71" s="22" t="s">
        <v>154</v>
      </c>
      <c r="D71" s="21" t="s">
        <v>73</v>
      </c>
      <c r="E71" s="23" t="s">
        <v>155</v>
      </c>
      <c r="F71" s="24" t="s">
        <v>92</v>
      </c>
      <c r="G71" s="25">
        <v>27</v>
      </c>
      <c r="H71" s="26">
        <v>0</v>
      </c>
      <c r="I71" s="26">
        <f>ROUND(G71*H71,P4)</f>
        <v>0</v>
      </c>
      <c r="O71" s="27">
        <f>I71*0.21</f>
        <v>0</v>
      </c>
      <c r="P71">
        <v>3</v>
      </c>
    </row>
    <row r="72" spans="1:5" ht="114">
      <c r="A72" s="21" t="s">
        <v>68</v>
      </c>
      <c r="E72" s="23" t="s">
        <v>257</v>
      </c>
    </row>
    <row r="73" spans="1:5" ht="28.5">
      <c r="A73" s="21" t="s">
        <v>70</v>
      </c>
      <c r="E73" s="28" t="s">
        <v>329</v>
      </c>
    </row>
    <row r="74" spans="1:5" ht="15">
      <c r="A74" s="21" t="s">
        <v>70</v>
      </c>
      <c r="E74" s="28" t="s">
        <v>302</v>
      </c>
    </row>
    <row r="75" spans="1:16" ht="15">
      <c r="A75" s="21" t="s">
        <v>63</v>
      </c>
      <c r="B75" s="21">
        <v>16</v>
      </c>
      <c r="C75" s="22" t="s">
        <v>154</v>
      </c>
      <c r="D75" s="21" t="s">
        <v>161</v>
      </c>
      <c r="E75" s="23" t="s">
        <v>155</v>
      </c>
      <c r="F75" s="24" t="s">
        <v>92</v>
      </c>
      <c r="G75" s="25">
        <v>24</v>
      </c>
      <c r="H75" s="26">
        <v>0</v>
      </c>
      <c r="I75" s="26">
        <f>ROUND(G75*H75,P4)</f>
        <v>0</v>
      </c>
      <c r="O75" s="27">
        <f>I75*0.21</f>
        <v>0</v>
      </c>
      <c r="P75">
        <v>3</v>
      </c>
    </row>
    <row r="76" spans="1:5" ht="28.5">
      <c r="A76" s="21" t="s">
        <v>68</v>
      </c>
      <c r="E76" s="23" t="s">
        <v>260</v>
      </c>
    </row>
    <row r="77" spans="1:5" ht="15">
      <c r="A77" s="21" t="s">
        <v>70</v>
      </c>
      <c r="E77" s="28" t="s">
        <v>330</v>
      </c>
    </row>
    <row r="78" spans="1:5" ht="15">
      <c r="A78" s="21" t="s">
        <v>70</v>
      </c>
      <c r="E78" s="28" t="s">
        <v>209</v>
      </c>
    </row>
    <row r="79" spans="1:16" ht="15">
      <c r="A79" s="21" t="s">
        <v>63</v>
      </c>
      <c r="B79" s="21">
        <v>17</v>
      </c>
      <c r="C79" s="22" t="s">
        <v>165</v>
      </c>
      <c r="E79" s="23" t="s">
        <v>166</v>
      </c>
      <c r="F79" s="24" t="s">
        <v>67</v>
      </c>
      <c r="G79" s="25">
        <v>1</v>
      </c>
      <c r="H79" s="26">
        <v>0</v>
      </c>
      <c r="I79" s="26">
        <f>ROUND(G79*H79,P4)</f>
        <v>0</v>
      </c>
      <c r="O79" s="27">
        <f>I79*0.21</f>
        <v>0</v>
      </c>
      <c r="P79">
        <v>3</v>
      </c>
    </row>
    <row r="80" spans="1:5" ht="42.75">
      <c r="A80" s="21" t="s">
        <v>68</v>
      </c>
      <c r="E80" s="23" t="s">
        <v>195</v>
      </c>
    </row>
    <row r="81" spans="1:5" ht="15">
      <c r="A81" s="21" t="s">
        <v>70</v>
      </c>
      <c r="E81" s="28" t="s">
        <v>71</v>
      </c>
    </row>
    <row r="82" spans="1:5" ht="15">
      <c r="A82" s="21" t="s">
        <v>70</v>
      </c>
      <c r="E82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21</v>
      </c>
      <c r="I3" s="17">
        <f>SUMIFS(I9:I74,A9:A74,"SD")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21</v>
      </c>
      <c r="D4" s="15"/>
      <c r="E4" s="13" t="s">
        <v>22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21</v>
      </c>
      <c r="D5" s="15"/>
      <c r="E5" s="13" t="s">
        <v>22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SUMIFS(I10:I27,A10:A27,"P")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64</v>
      </c>
      <c r="D14" s="21" t="s">
        <v>73</v>
      </c>
      <c r="E14" s="23" t="s">
        <v>66</v>
      </c>
      <c r="F14" s="24" t="s">
        <v>67</v>
      </c>
      <c r="G14" s="25">
        <v>1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114">
      <c r="A15" s="21" t="s">
        <v>68</v>
      </c>
      <c r="E15" s="23" t="s">
        <v>169</v>
      </c>
    </row>
    <row r="16" spans="1:5" ht="15">
      <c r="A16" s="21" t="s">
        <v>70</v>
      </c>
      <c r="E16" s="28" t="s">
        <v>71</v>
      </c>
    </row>
    <row r="17" spans="1:5" ht="15">
      <c r="A17" s="21" t="s">
        <v>70</v>
      </c>
      <c r="E17" s="28" t="s">
        <v>72</v>
      </c>
    </row>
    <row r="18" spans="1:16" ht="15">
      <c r="A18" s="21" t="s">
        <v>63</v>
      </c>
      <c r="B18" s="21">
        <v>3</v>
      </c>
      <c r="C18" s="22" t="s">
        <v>196</v>
      </c>
      <c r="E18" s="23" t="s">
        <v>197</v>
      </c>
      <c r="F18" s="24" t="s">
        <v>198</v>
      </c>
      <c r="G18" s="25">
        <v>72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71.25">
      <c r="A19" s="21" t="s">
        <v>68</v>
      </c>
      <c r="E19" s="23" t="s">
        <v>297</v>
      </c>
    </row>
    <row r="20" spans="1:5" ht="15">
      <c r="A20" s="21" t="s">
        <v>70</v>
      </c>
      <c r="E20" s="28" t="s">
        <v>200</v>
      </c>
    </row>
    <row r="21" spans="1:5" ht="15">
      <c r="A21" s="21" t="s">
        <v>70</v>
      </c>
      <c r="E21" s="28" t="s">
        <v>201</v>
      </c>
    </row>
    <row r="22" spans="1:5" ht="15">
      <c r="A22" s="21" t="s">
        <v>70</v>
      </c>
      <c r="E22" s="28" t="s">
        <v>331</v>
      </c>
    </row>
    <row r="23" spans="1:5" ht="15">
      <c r="A23" s="21" t="s">
        <v>70</v>
      </c>
      <c r="E23" s="28" t="s">
        <v>322</v>
      </c>
    </row>
    <row r="24" spans="1:16" ht="15">
      <c r="A24" s="21" t="s">
        <v>63</v>
      </c>
      <c r="B24" s="21">
        <v>4</v>
      </c>
      <c r="C24" s="22" t="s">
        <v>75</v>
      </c>
      <c r="E24" s="23" t="s">
        <v>77</v>
      </c>
      <c r="F24" s="24" t="s">
        <v>78</v>
      </c>
      <c r="G24" s="25">
        <v>1</v>
      </c>
      <c r="H24" s="26">
        <v>0</v>
      </c>
      <c r="I24" s="26">
        <f>ROUND(G24*H24,P4)</f>
        <v>0</v>
      </c>
      <c r="O24" s="27">
        <f>I24*0.21</f>
        <v>0</v>
      </c>
      <c r="P24">
        <v>3</v>
      </c>
    </row>
    <row r="25" spans="1:5" ht="28.5">
      <c r="A25" s="21" t="s">
        <v>68</v>
      </c>
      <c r="E25" s="23" t="s">
        <v>170</v>
      </c>
    </row>
    <row r="26" spans="1:5" ht="15">
      <c r="A26" s="21" t="s">
        <v>70</v>
      </c>
      <c r="E26" s="28" t="s">
        <v>71</v>
      </c>
    </row>
    <row r="27" spans="1:5" ht="15">
      <c r="A27" s="21" t="s">
        <v>70</v>
      </c>
      <c r="E27" s="28" t="s">
        <v>72</v>
      </c>
    </row>
    <row r="28" spans="1:9" ht="15">
      <c r="A28" s="18" t="s">
        <v>60</v>
      </c>
      <c r="B28" s="18"/>
      <c r="C28" s="19" t="s">
        <v>88</v>
      </c>
      <c r="D28" s="18"/>
      <c r="E28" s="18" t="s">
        <v>89</v>
      </c>
      <c r="F28" s="18"/>
      <c r="G28" s="18"/>
      <c r="H28" s="18"/>
      <c r="I28" s="20">
        <f>SUMIFS(I29:I36,A29:A36,"P")</f>
        <v>0</v>
      </c>
    </row>
    <row r="29" spans="1:16" ht="28.5">
      <c r="A29" s="21" t="s">
        <v>63</v>
      </c>
      <c r="B29" s="21">
        <v>5</v>
      </c>
      <c r="C29" s="22" t="s">
        <v>90</v>
      </c>
      <c r="D29" s="21" t="s">
        <v>73</v>
      </c>
      <c r="E29" s="23" t="s">
        <v>91</v>
      </c>
      <c r="F29" s="24" t="s">
        <v>92</v>
      </c>
      <c r="G29" s="25">
        <v>35.2</v>
      </c>
      <c r="H29" s="26">
        <v>0</v>
      </c>
      <c r="I29" s="26">
        <f>ROUND(G29*H29,P4)</f>
        <v>0</v>
      </c>
      <c r="O29" s="27">
        <f>I29*0.21</f>
        <v>0</v>
      </c>
      <c r="P29">
        <v>3</v>
      </c>
    </row>
    <row r="30" spans="1:5" ht="99.75">
      <c r="A30" s="21" t="s">
        <v>68</v>
      </c>
      <c r="E30" s="23" t="s">
        <v>332</v>
      </c>
    </row>
    <row r="31" spans="1:5" ht="15">
      <c r="A31" s="21" t="s">
        <v>70</v>
      </c>
      <c r="E31" s="28" t="s">
        <v>333</v>
      </c>
    </row>
    <row r="32" spans="1:5" ht="15">
      <c r="A32" s="21" t="s">
        <v>70</v>
      </c>
      <c r="E32" s="28" t="s">
        <v>334</v>
      </c>
    </row>
    <row r="33" spans="1:16" ht="15">
      <c r="A33" s="21" t="s">
        <v>63</v>
      </c>
      <c r="B33" s="21">
        <v>6</v>
      </c>
      <c r="C33" s="22" t="s">
        <v>115</v>
      </c>
      <c r="E33" s="23" t="s">
        <v>116</v>
      </c>
      <c r="F33" s="24" t="s">
        <v>92</v>
      </c>
      <c r="G33" s="25">
        <v>1.76</v>
      </c>
      <c r="H33" s="26">
        <v>0</v>
      </c>
      <c r="I33" s="26">
        <f>ROUND(G33*H33,P4)</f>
        <v>0</v>
      </c>
      <c r="O33" s="27">
        <f>I33*0.21</f>
        <v>0</v>
      </c>
      <c r="P33">
        <v>3</v>
      </c>
    </row>
    <row r="34" spans="1:5" ht="85.5">
      <c r="A34" s="21" t="s">
        <v>68</v>
      </c>
      <c r="E34" s="23" t="s">
        <v>335</v>
      </c>
    </row>
    <row r="35" spans="1:5" ht="15">
      <c r="A35" s="21" t="s">
        <v>70</v>
      </c>
      <c r="E35" s="28" t="s">
        <v>336</v>
      </c>
    </row>
    <row r="36" spans="1:5" ht="15">
      <c r="A36" s="21" t="s">
        <v>70</v>
      </c>
      <c r="E36" s="28" t="s">
        <v>337</v>
      </c>
    </row>
    <row r="37" spans="1:9" ht="15">
      <c r="A37" s="18" t="s">
        <v>60</v>
      </c>
      <c r="B37" s="18"/>
      <c r="C37" s="19" t="s">
        <v>121</v>
      </c>
      <c r="D37" s="18"/>
      <c r="E37" s="18" t="s">
        <v>122</v>
      </c>
      <c r="F37" s="18"/>
      <c r="G37" s="18"/>
      <c r="H37" s="18"/>
      <c r="I37" s="20">
        <f>SUMIFS(I38:I41,A38:A41,"P")</f>
        <v>0</v>
      </c>
    </row>
    <row r="38" spans="1:16" ht="15">
      <c r="A38" s="21" t="s">
        <v>63</v>
      </c>
      <c r="B38" s="21">
        <v>7</v>
      </c>
      <c r="C38" s="22" t="s">
        <v>313</v>
      </c>
      <c r="E38" s="23" t="s">
        <v>314</v>
      </c>
      <c r="F38" s="24" t="s">
        <v>315</v>
      </c>
      <c r="G38" s="25">
        <v>54</v>
      </c>
      <c r="H38" s="26">
        <v>0</v>
      </c>
      <c r="I38" s="26">
        <f>ROUND(G38*H38,P4)</f>
        <v>0</v>
      </c>
      <c r="O38" s="27">
        <f>I38*0.21</f>
        <v>0</v>
      </c>
      <c r="P38">
        <v>3</v>
      </c>
    </row>
    <row r="39" spans="1:5" ht="99.75">
      <c r="A39" s="21" t="s">
        <v>68</v>
      </c>
      <c r="E39" s="23" t="s">
        <v>338</v>
      </c>
    </row>
    <row r="40" spans="1:5" ht="15">
      <c r="A40" s="21" t="s">
        <v>70</v>
      </c>
      <c r="E40" s="28" t="s">
        <v>339</v>
      </c>
    </row>
    <row r="41" spans="1:5" ht="15">
      <c r="A41" s="21" t="s">
        <v>70</v>
      </c>
      <c r="E41" s="28" t="s">
        <v>340</v>
      </c>
    </row>
    <row r="42" spans="1:9" ht="15">
      <c r="A42" s="18" t="s">
        <v>60</v>
      </c>
      <c r="B42" s="18"/>
      <c r="C42" s="19" t="s">
        <v>128</v>
      </c>
      <c r="D42" s="18"/>
      <c r="E42" s="18" t="s">
        <v>129</v>
      </c>
      <c r="F42" s="18"/>
      <c r="G42" s="18"/>
      <c r="H42" s="18"/>
      <c r="I42" s="20">
        <f>SUMIFS(I43:I74,A43:A74,"P")</f>
        <v>0</v>
      </c>
    </row>
    <row r="43" spans="1:16" ht="15">
      <c r="A43" s="21" t="s">
        <v>63</v>
      </c>
      <c r="B43" s="21">
        <v>8</v>
      </c>
      <c r="C43" s="22" t="s">
        <v>182</v>
      </c>
      <c r="E43" s="23" t="s">
        <v>183</v>
      </c>
      <c r="F43" s="24" t="s">
        <v>132</v>
      </c>
      <c r="G43" s="25">
        <v>22</v>
      </c>
      <c r="H43" s="26">
        <v>0</v>
      </c>
      <c r="I43" s="26">
        <f>ROUND(G43*H43,P4)</f>
        <v>0</v>
      </c>
      <c r="O43" s="27">
        <f>I43*0.21</f>
        <v>0</v>
      </c>
      <c r="P43">
        <v>3</v>
      </c>
    </row>
    <row r="44" spans="1:5" ht="71.25">
      <c r="A44" s="21" t="s">
        <v>68</v>
      </c>
      <c r="E44" s="23" t="s">
        <v>341</v>
      </c>
    </row>
    <row r="45" spans="1:5" ht="15">
      <c r="A45" s="21" t="s">
        <v>70</v>
      </c>
      <c r="E45" s="28" t="s">
        <v>342</v>
      </c>
    </row>
    <row r="46" spans="1:5" ht="15">
      <c r="A46" s="21" t="s">
        <v>70</v>
      </c>
      <c r="E46" s="28" t="s">
        <v>343</v>
      </c>
    </row>
    <row r="47" spans="1:16" ht="15">
      <c r="A47" s="21" t="s">
        <v>63</v>
      </c>
      <c r="B47" s="21">
        <v>9</v>
      </c>
      <c r="C47" s="22" t="s">
        <v>233</v>
      </c>
      <c r="E47" s="23" t="s">
        <v>234</v>
      </c>
      <c r="F47" s="24" t="s">
        <v>132</v>
      </c>
      <c r="G47" s="25">
        <v>22</v>
      </c>
      <c r="H47" s="26">
        <v>0</v>
      </c>
      <c r="I47" s="26">
        <f>ROUND(G47*H47,P4)</f>
        <v>0</v>
      </c>
      <c r="O47" s="27">
        <f>I47*0.21</f>
        <v>0</v>
      </c>
      <c r="P47">
        <v>3</v>
      </c>
    </row>
    <row r="48" spans="1:5" ht="71.25">
      <c r="A48" s="21" t="s">
        <v>68</v>
      </c>
      <c r="E48" s="23" t="s">
        <v>235</v>
      </c>
    </row>
    <row r="49" spans="1:5" ht="15">
      <c r="A49" s="21" t="s">
        <v>70</v>
      </c>
      <c r="E49" s="28" t="s">
        <v>344</v>
      </c>
    </row>
    <row r="50" spans="1:5" ht="15">
      <c r="A50" s="21" t="s">
        <v>70</v>
      </c>
      <c r="E50" s="28" t="s">
        <v>343</v>
      </c>
    </row>
    <row r="51" spans="1:16" ht="15">
      <c r="A51" s="21" t="s">
        <v>63</v>
      </c>
      <c r="B51" s="21">
        <v>10</v>
      </c>
      <c r="C51" s="22" t="s">
        <v>140</v>
      </c>
      <c r="E51" s="23" t="s">
        <v>141</v>
      </c>
      <c r="F51" s="24" t="s">
        <v>132</v>
      </c>
      <c r="G51" s="25">
        <v>22</v>
      </c>
      <c r="H51" s="26">
        <v>0</v>
      </c>
      <c r="I51" s="26">
        <f>ROUND(G51*H51,P4)</f>
        <v>0</v>
      </c>
      <c r="O51" s="27">
        <f>I51*0.21</f>
        <v>0</v>
      </c>
      <c r="P51">
        <v>3</v>
      </c>
    </row>
    <row r="52" spans="1:5" ht="85.5">
      <c r="A52" s="21" t="s">
        <v>68</v>
      </c>
      <c r="E52" s="23" t="s">
        <v>345</v>
      </c>
    </row>
    <row r="53" spans="1:5" ht="15">
      <c r="A53" s="21" t="s">
        <v>70</v>
      </c>
      <c r="E53" s="28" t="s">
        <v>346</v>
      </c>
    </row>
    <row r="54" spans="1:5" ht="15">
      <c r="A54" s="21" t="s">
        <v>70</v>
      </c>
      <c r="E54" s="28" t="s">
        <v>343</v>
      </c>
    </row>
    <row r="55" spans="1:16" ht="28.5">
      <c r="A55" s="21" t="s">
        <v>63</v>
      </c>
      <c r="B55" s="21">
        <v>11</v>
      </c>
      <c r="C55" s="22" t="s">
        <v>240</v>
      </c>
      <c r="E55" s="23" t="s">
        <v>241</v>
      </c>
      <c r="F55" s="24" t="s">
        <v>78</v>
      </c>
      <c r="G55" s="25">
        <v>4</v>
      </c>
      <c r="H55" s="26">
        <v>0</v>
      </c>
      <c r="I55" s="26">
        <f>ROUND(G55*H55,P4)</f>
        <v>0</v>
      </c>
      <c r="O55" s="27">
        <f>I55*0.21</f>
        <v>0</v>
      </c>
      <c r="P55">
        <v>3</v>
      </c>
    </row>
    <row r="56" spans="1:5" ht="15">
      <c r="A56" s="21" t="s">
        <v>68</v>
      </c>
      <c r="E56" s="23" t="s">
        <v>242</v>
      </c>
    </row>
    <row r="57" spans="1:5" ht="15">
      <c r="A57" s="21" t="s">
        <v>70</v>
      </c>
      <c r="E57" s="28" t="s">
        <v>347</v>
      </c>
    </row>
    <row r="58" spans="1:5" ht="15">
      <c r="A58" s="21" t="s">
        <v>70</v>
      </c>
      <c r="E58" s="28" t="s">
        <v>348</v>
      </c>
    </row>
    <row r="59" spans="1:16" ht="28.5">
      <c r="A59" s="21" t="s">
        <v>63</v>
      </c>
      <c r="B59" s="21">
        <v>12</v>
      </c>
      <c r="C59" s="22" t="s">
        <v>245</v>
      </c>
      <c r="E59" s="23" t="s">
        <v>246</v>
      </c>
      <c r="F59" s="24" t="s">
        <v>78</v>
      </c>
      <c r="G59" s="25">
        <v>4</v>
      </c>
      <c r="H59" s="26">
        <v>0</v>
      </c>
      <c r="I59" s="26">
        <f>ROUND(G59*H59,P4)</f>
        <v>0</v>
      </c>
      <c r="O59" s="27">
        <f>I59*0.21</f>
        <v>0</v>
      </c>
      <c r="P59">
        <v>3</v>
      </c>
    </row>
    <row r="60" spans="1:5" ht="28.5">
      <c r="A60" s="21" t="s">
        <v>68</v>
      </c>
      <c r="E60" s="23" t="s">
        <v>349</v>
      </c>
    </row>
    <row r="61" spans="1:5" ht="15">
      <c r="A61" s="21" t="s">
        <v>70</v>
      </c>
      <c r="E61" s="28" t="s">
        <v>350</v>
      </c>
    </row>
    <row r="62" spans="1:5" ht="15">
      <c r="A62" s="21" t="s">
        <v>70</v>
      </c>
      <c r="E62" s="28" t="s">
        <v>348</v>
      </c>
    </row>
    <row r="63" spans="1:16" ht="28.5">
      <c r="A63" s="21" t="s">
        <v>63</v>
      </c>
      <c r="B63" s="21">
        <v>13</v>
      </c>
      <c r="C63" s="22" t="s">
        <v>351</v>
      </c>
      <c r="E63" s="23" t="s">
        <v>352</v>
      </c>
      <c r="F63" s="24" t="s">
        <v>132</v>
      </c>
      <c r="G63" s="25">
        <v>20</v>
      </c>
      <c r="H63" s="26">
        <v>0</v>
      </c>
      <c r="I63" s="26">
        <f>ROUND(G63*H63,P4)</f>
        <v>0</v>
      </c>
      <c r="O63" s="27">
        <f>I63*0.21</f>
        <v>0</v>
      </c>
      <c r="P63">
        <v>3</v>
      </c>
    </row>
    <row r="64" spans="1:5" ht="28.5">
      <c r="A64" s="21" t="s">
        <v>68</v>
      </c>
      <c r="E64" s="23" t="s">
        <v>353</v>
      </c>
    </row>
    <row r="65" spans="1:5" ht="15">
      <c r="A65" s="21" t="s">
        <v>70</v>
      </c>
      <c r="E65" s="28" t="s">
        <v>354</v>
      </c>
    </row>
    <row r="66" spans="1:5" ht="15">
      <c r="A66" s="21" t="s">
        <v>70</v>
      </c>
      <c r="E66" s="28" t="s">
        <v>355</v>
      </c>
    </row>
    <row r="67" spans="1:16" ht="15">
      <c r="A67" s="21" t="s">
        <v>63</v>
      </c>
      <c r="B67" s="21">
        <v>14</v>
      </c>
      <c r="C67" s="22" t="s">
        <v>154</v>
      </c>
      <c r="D67" s="21" t="s">
        <v>73</v>
      </c>
      <c r="E67" s="23" t="s">
        <v>155</v>
      </c>
      <c r="F67" s="24" t="s">
        <v>92</v>
      </c>
      <c r="G67" s="25">
        <v>35.2</v>
      </c>
      <c r="H67" s="26">
        <v>0</v>
      </c>
      <c r="I67" s="26">
        <f>ROUND(G67*H67,P4)</f>
        <v>0</v>
      </c>
      <c r="O67" s="27">
        <f>I67*0.21</f>
        <v>0</v>
      </c>
      <c r="P67">
        <v>3</v>
      </c>
    </row>
    <row r="68" spans="1:5" ht="128.25">
      <c r="A68" s="21" t="s">
        <v>68</v>
      </c>
      <c r="E68" s="23" t="s">
        <v>356</v>
      </c>
    </row>
    <row r="69" spans="1:5" ht="28.5">
      <c r="A69" s="21" t="s">
        <v>70</v>
      </c>
      <c r="E69" s="28" t="s">
        <v>357</v>
      </c>
    </row>
    <row r="70" spans="1:5" ht="15">
      <c r="A70" s="21" t="s">
        <v>70</v>
      </c>
      <c r="E70" s="28" t="s">
        <v>334</v>
      </c>
    </row>
    <row r="71" spans="1:16" ht="15">
      <c r="A71" s="21" t="s">
        <v>63</v>
      </c>
      <c r="B71" s="21">
        <v>15</v>
      </c>
      <c r="C71" s="22" t="s">
        <v>165</v>
      </c>
      <c r="E71" s="23" t="s">
        <v>166</v>
      </c>
      <c r="F71" s="24" t="s">
        <v>67</v>
      </c>
      <c r="G71" s="25">
        <v>1</v>
      </c>
      <c r="H71" s="26">
        <v>0</v>
      </c>
      <c r="I71" s="26">
        <f>ROUND(G71*H71,P4)</f>
        <v>0</v>
      </c>
      <c r="O71" s="27">
        <f>I71*0.21</f>
        <v>0</v>
      </c>
      <c r="P71">
        <v>3</v>
      </c>
    </row>
    <row r="72" spans="1:5" ht="42.75">
      <c r="A72" s="21" t="s">
        <v>68</v>
      </c>
      <c r="E72" s="23" t="s">
        <v>195</v>
      </c>
    </row>
    <row r="73" spans="1:5" ht="15">
      <c r="A73" s="21" t="s">
        <v>70</v>
      </c>
      <c r="E73" s="28" t="s">
        <v>71</v>
      </c>
    </row>
    <row r="74" spans="1:5" ht="15">
      <c r="A74" s="21" t="s">
        <v>70</v>
      </c>
      <c r="E74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23</v>
      </c>
      <c r="I3" s="17">
        <f>SUMIFS(I9:I47,A9:A47,"SD")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23</v>
      </c>
      <c r="D4" s="15"/>
      <c r="E4" s="13" t="s">
        <v>358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23</v>
      </c>
      <c r="D5" s="15"/>
      <c r="E5" s="13" t="s">
        <v>24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SUMIFS(I10:I21,A10:A21,"P")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196</v>
      </c>
      <c r="D14" s="21" t="s">
        <v>73</v>
      </c>
      <c r="E14" s="23" t="s">
        <v>197</v>
      </c>
      <c r="F14" s="24" t="s">
        <v>198</v>
      </c>
      <c r="G14" s="25">
        <v>24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71.25">
      <c r="A15" s="21" t="s">
        <v>68</v>
      </c>
      <c r="E15" s="23" t="s">
        <v>359</v>
      </c>
    </row>
    <row r="16" spans="1:5" ht="15">
      <c r="A16" s="21" t="s">
        <v>70</v>
      </c>
      <c r="E16" s="28" t="s">
        <v>360</v>
      </c>
    </row>
    <row r="17" spans="1:5" ht="15">
      <c r="A17" s="21" t="s">
        <v>70</v>
      </c>
      <c r="E17" s="28" t="s">
        <v>209</v>
      </c>
    </row>
    <row r="18" spans="1:16" ht="15">
      <c r="A18" s="21" t="s">
        <v>63</v>
      </c>
      <c r="B18" s="21">
        <v>3</v>
      </c>
      <c r="C18" s="22" t="s">
        <v>75</v>
      </c>
      <c r="E18" s="23" t="s">
        <v>77</v>
      </c>
      <c r="F18" s="24" t="s">
        <v>78</v>
      </c>
      <c r="G18" s="25">
        <v>1</v>
      </c>
      <c r="H18" s="26">
        <v>0</v>
      </c>
      <c r="I18" s="26">
        <f>ROUND(G18*H18,P4)</f>
        <v>0</v>
      </c>
      <c r="O18" s="27">
        <f>I18*0.21</f>
        <v>0</v>
      </c>
      <c r="P18">
        <v>3</v>
      </c>
    </row>
    <row r="19" spans="1:5" ht="28.5">
      <c r="A19" s="21" t="s">
        <v>68</v>
      </c>
      <c r="E19" s="23" t="s">
        <v>170</v>
      </c>
    </row>
    <row r="20" spans="1:5" ht="15">
      <c r="A20" s="21" t="s">
        <v>70</v>
      </c>
      <c r="E20" s="28" t="s">
        <v>71</v>
      </c>
    </row>
    <row r="21" spans="1:5" ht="15">
      <c r="A21" s="21" t="s">
        <v>70</v>
      </c>
      <c r="E21" s="28" t="s">
        <v>72</v>
      </c>
    </row>
    <row r="22" spans="1:9" ht="15">
      <c r="A22" s="18" t="s">
        <v>60</v>
      </c>
      <c r="B22" s="18"/>
      <c r="C22" s="19" t="s">
        <v>88</v>
      </c>
      <c r="D22" s="18"/>
      <c r="E22" s="18" t="s">
        <v>89</v>
      </c>
      <c r="F22" s="18"/>
      <c r="G22" s="18"/>
      <c r="H22" s="18"/>
      <c r="I22" s="20">
        <f>SUMIFS(I23:I28,A23:A28,"P")</f>
        <v>0</v>
      </c>
    </row>
    <row r="23" spans="1:16" ht="15">
      <c r="A23" s="21" t="s">
        <v>63</v>
      </c>
      <c r="B23" s="21">
        <v>4</v>
      </c>
      <c r="C23" s="22" t="s">
        <v>361</v>
      </c>
      <c r="E23" s="23" t="s">
        <v>362</v>
      </c>
      <c r="F23" s="24" t="s">
        <v>92</v>
      </c>
      <c r="G23" s="25">
        <v>168.4</v>
      </c>
      <c r="H23" s="26">
        <v>0</v>
      </c>
      <c r="I23" s="26">
        <f>ROUND(G23*H23,P4)</f>
        <v>0</v>
      </c>
      <c r="O23" s="27">
        <f>I23*0.21</f>
        <v>0</v>
      </c>
      <c r="P23">
        <v>3</v>
      </c>
    </row>
    <row r="24" spans="1:5" ht="71.25">
      <c r="A24" s="21" t="s">
        <v>68</v>
      </c>
      <c r="E24" s="23" t="s">
        <v>363</v>
      </c>
    </row>
    <row r="25" spans="1:5" ht="15">
      <c r="A25" s="21" t="s">
        <v>70</v>
      </c>
      <c r="E25" s="28" t="s">
        <v>364</v>
      </c>
    </row>
    <row r="26" spans="1:5" ht="15">
      <c r="A26" s="21" t="s">
        <v>70</v>
      </c>
      <c r="E26" s="28" t="s">
        <v>365</v>
      </c>
    </row>
    <row r="27" spans="1:5" ht="15">
      <c r="A27" s="21" t="s">
        <v>70</v>
      </c>
      <c r="E27" s="28" t="s">
        <v>366</v>
      </c>
    </row>
    <row r="28" spans="1:5" ht="15">
      <c r="A28" s="21" t="s">
        <v>70</v>
      </c>
      <c r="E28" s="28" t="s">
        <v>367</v>
      </c>
    </row>
    <row r="29" spans="1:9" ht="15">
      <c r="A29" s="18" t="s">
        <v>60</v>
      </c>
      <c r="B29" s="18"/>
      <c r="C29" s="19" t="s">
        <v>128</v>
      </c>
      <c r="D29" s="18"/>
      <c r="E29" s="18" t="s">
        <v>129</v>
      </c>
      <c r="F29" s="18"/>
      <c r="G29" s="18"/>
      <c r="H29" s="18"/>
      <c r="I29" s="20">
        <f>SUMIFS(I30:I47,A30:A47,"P")</f>
        <v>0</v>
      </c>
    </row>
    <row r="30" spans="1:16" ht="28.5">
      <c r="A30" s="21" t="s">
        <v>63</v>
      </c>
      <c r="B30" s="21">
        <v>5</v>
      </c>
      <c r="C30" s="22" t="s">
        <v>240</v>
      </c>
      <c r="E30" s="23" t="s">
        <v>241</v>
      </c>
      <c r="F30" s="24" t="s">
        <v>78</v>
      </c>
      <c r="G30" s="25">
        <v>6</v>
      </c>
      <c r="H30" s="26">
        <v>0</v>
      </c>
      <c r="I30" s="26">
        <f>ROUND(G30*H30,P4)</f>
        <v>0</v>
      </c>
      <c r="O30" s="27">
        <f>I30*0.21</f>
        <v>0</v>
      </c>
      <c r="P30">
        <v>3</v>
      </c>
    </row>
    <row r="31" spans="1:5" ht="15">
      <c r="A31" s="21" t="s">
        <v>68</v>
      </c>
      <c r="E31" s="23" t="s">
        <v>242</v>
      </c>
    </row>
    <row r="32" spans="1:5" ht="15">
      <c r="A32" s="21" t="s">
        <v>70</v>
      </c>
      <c r="E32" s="28" t="s">
        <v>243</v>
      </c>
    </row>
    <row r="33" spans="1:5" ht="15">
      <c r="A33" s="21" t="s">
        <v>70</v>
      </c>
      <c r="E33" s="28" t="s">
        <v>244</v>
      </c>
    </row>
    <row r="34" spans="1:16" ht="28.5">
      <c r="A34" s="21" t="s">
        <v>63</v>
      </c>
      <c r="B34" s="21">
        <v>6</v>
      </c>
      <c r="C34" s="22" t="s">
        <v>245</v>
      </c>
      <c r="E34" s="23" t="s">
        <v>246</v>
      </c>
      <c r="F34" s="24" t="s">
        <v>78</v>
      </c>
      <c r="G34" s="25">
        <v>6</v>
      </c>
      <c r="H34" s="26">
        <v>0</v>
      </c>
      <c r="I34" s="26">
        <f>ROUND(G34*H34,P4)</f>
        <v>0</v>
      </c>
      <c r="O34" s="27">
        <f>I34*0.21</f>
        <v>0</v>
      </c>
      <c r="P34">
        <v>3</v>
      </c>
    </row>
    <row r="35" spans="1:5" ht="28.5">
      <c r="A35" s="21" t="s">
        <v>68</v>
      </c>
      <c r="E35" s="23" t="s">
        <v>349</v>
      </c>
    </row>
    <row r="36" spans="1:5" ht="15">
      <c r="A36" s="21" t="s">
        <v>70</v>
      </c>
      <c r="E36" s="28" t="s">
        <v>248</v>
      </c>
    </row>
    <row r="37" spans="1:5" ht="15">
      <c r="A37" s="21" t="s">
        <v>70</v>
      </c>
      <c r="E37" s="28" t="s">
        <v>244</v>
      </c>
    </row>
    <row r="38" spans="1:16" ht="15">
      <c r="A38" s="21" t="s">
        <v>63</v>
      </c>
      <c r="B38" s="21">
        <v>7</v>
      </c>
      <c r="C38" s="22" t="s">
        <v>368</v>
      </c>
      <c r="E38" s="23" t="s">
        <v>369</v>
      </c>
      <c r="F38" s="24" t="s">
        <v>92</v>
      </c>
      <c r="G38" s="25">
        <v>168.4</v>
      </c>
      <c r="H38" s="26">
        <v>0</v>
      </c>
      <c r="I38" s="26">
        <f>ROUND(G38*H38,P4)</f>
        <v>0</v>
      </c>
      <c r="O38" s="27">
        <f>I38*0.21</f>
        <v>0</v>
      </c>
      <c r="P38">
        <v>3</v>
      </c>
    </row>
    <row r="39" spans="1:5" ht="114">
      <c r="A39" s="21" t="s">
        <v>68</v>
      </c>
      <c r="E39" s="23" t="s">
        <v>370</v>
      </c>
    </row>
    <row r="40" spans="1:5" ht="15">
      <c r="A40" s="21" t="s">
        <v>70</v>
      </c>
      <c r="E40" s="28" t="s">
        <v>364</v>
      </c>
    </row>
    <row r="41" spans="1:5" ht="15">
      <c r="A41" s="21" t="s">
        <v>70</v>
      </c>
      <c r="E41" s="28" t="s">
        <v>365</v>
      </c>
    </row>
    <row r="42" spans="1:5" ht="15">
      <c r="A42" s="21" t="s">
        <v>70</v>
      </c>
      <c r="E42" s="28" t="s">
        <v>366</v>
      </c>
    </row>
    <row r="43" spans="1:5" ht="15">
      <c r="A43" s="21" t="s">
        <v>70</v>
      </c>
      <c r="E43" s="28" t="s">
        <v>367</v>
      </c>
    </row>
    <row r="44" spans="1:16" ht="15">
      <c r="A44" s="21" t="s">
        <v>63</v>
      </c>
      <c r="B44" s="21">
        <v>8</v>
      </c>
      <c r="C44" s="22" t="s">
        <v>165</v>
      </c>
      <c r="E44" s="23" t="s">
        <v>166</v>
      </c>
      <c r="F44" s="24" t="s">
        <v>67</v>
      </c>
      <c r="G44" s="25">
        <v>1</v>
      </c>
      <c r="H44" s="26">
        <v>0</v>
      </c>
      <c r="I44" s="26">
        <f>ROUND(G44*H44,P4)</f>
        <v>0</v>
      </c>
      <c r="O44" s="27">
        <f>I44*0.21</f>
        <v>0</v>
      </c>
      <c r="P44">
        <v>3</v>
      </c>
    </row>
    <row r="45" spans="1:5" ht="42.75">
      <c r="A45" s="21" t="s">
        <v>68</v>
      </c>
      <c r="E45" s="23" t="s">
        <v>195</v>
      </c>
    </row>
    <row r="46" spans="1:5" ht="15">
      <c r="A46" s="21" t="s">
        <v>70</v>
      </c>
      <c r="E46" s="28" t="s">
        <v>71</v>
      </c>
    </row>
    <row r="47" spans="1:5" ht="15">
      <c r="A47" s="21" t="s">
        <v>70</v>
      </c>
      <c r="E47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11" t="s">
        <v>1</v>
      </c>
      <c r="F1" s="3"/>
      <c r="G1" s="3"/>
      <c r="H1" s="3"/>
      <c r="I1" s="3"/>
      <c r="P1">
        <v>3</v>
      </c>
    </row>
    <row r="2" spans="2:9" ht="18.75">
      <c r="B2" s="3"/>
      <c r="C2" s="3"/>
      <c r="D2" s="3"/>
      <c r="E2" s="12" t="s">
        <v>41</v>
      </c>
      <c r="F2" s="3"/>
      <c r="G2" s="3"/>
      <c r="H2" s="3"/>
      <c r="I2" s="3"/>
    </row>
    <row r="3" spans="1:16" ht="28.5">
      <c r="A3" t="s">
        <v>42</v>
      </c>
      <c r="B3" s="13" t="s">
        <v>43</v>
      </c>
      <c r="C3" s="14" t="s">
        <v>44</v>
      </c>
      <c r="D3" s="15"/>
      <c r="E3" s="13" t="s">
        <v>45</v>
      </c>
      <c r="F3" s="3"/>
      <c r="G3" s="3"/>
      <c r="H3" s="16" t="s">
        <v>25</v>
      </c>
      <c r="I3" s="17">
        <f>SUMIFS(I9:I71,A9:A71,"SD")</f>
        <v>0</v>
      </c>
      <c r="O3">
        <v>0</v>
      </c>
      <c r="P3">
        <v>2</v>
      </c>
    </row>
    <row r="4" spans="1:16" ht="15">
      <c r="A4" t="s">
        <v>46</v>
      </c>
      <c r="B4" s="13" t="s">
        <v>47</v>
      </c>
      <c r="C4" s="14" t="s">
        <v>25</v>
      </c>
      <c r="D4" s="15"/>
      <c r="E4" s="13" t="s">
        <v>26</v>
      </c>
      <c r="F4" s="3"/>
      <c r="G4" s="3"/>
      <c r="H4" s="3"/>
      <c r="I4" s="3"/>
      <c r="O4">
        <v>0.15</v>
      </c>
      <c r="P4">
        <v>2</v>
      </c>
    </row>
    <row r="5" spans="1:15" ht="15">
      <c r="A5" t="s">
        <v>48</v>
      </c>
      <c r="B5" s="13" t="s">
        <v>49</v>
      </c>
      <c r="C5" s="14" t="s">
        <v>25</v>
      </c>
      <c r="D5" s="15"/>
      <c r="E5" s="13" t="s">
        <v>26</v>
      </c>
      <c r="F5" s="3"/>
      <c r="G5" s="3"/>
      <c r="H5" s="3"/>
      <c r="I5" s="3"/>
      <c r="O5">
        <v>0.21</v>
      </c>
    </row>
    <row r="6" spans="1:9" ht="1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  <c r="I6" s="7"/>
    </row>
    <row r="7" spans="1:9" ht="15">
      <c r="A7" s="7"/>
      <c r="B7" s="7"/>
      <c r="C7" s="7"/>
      <c r="D7" s="7"/>
      <c r="E7" s="7"/>
      <c r="F7" s="7"/>
      <c r="G7" s="7"/>
      <c r="H7" s="7" t="s">
        <v>58</v>
      </c>
      <c r="I7" s="7" t="s">
        <v>59</v>
      </c>
    </row>
    <row r="8" spans="1:9" ht="15">
      <c r="A8" s="7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</row>
    <row r="9" spans="1:9" ht="15">
      <c r="A9" s="18" t="s">
        <v>60</v>
      </c>
      <c r="B9" s="18"/>
      <c r="C9" s="19" t="s">
        <v>61</v>
      </c>
      <c r="D9" s="18"/>
      <c r="E9" s="18" t="s">
        <v>62</v>
      </c>
      <c r="F9" s="18"/>
      <c r="G9" s="18"/>
      <c r="H9" s="18"/>
      <c r="I9" s="20">
        <f>SUMIFS(I10:I23,A10:A23,"P")</f>
        <v>0</v>
      </c>
    </row>
    <row r="10" spans="1:16" ht="15">
      <c r="A10" s="21" t="s">
        <v>63</v>
      </c>
      <c r="B10" s="21">
        <v>1</v>
      </c>
      <c r="C10" s="22" t="s">
        <v>64</v>
      </c>
      <c r="D10" s="21" t="s">
        <v>65</v>
      </c>
      <c r="E10" s="23" t="s">
        <v>66</v>
      </c>
      <c r="F10" s="24" t="s">
        <v>67</v>
      </c>
      <c r="G10" s="25">
        <v>1</v>
      </c>
      <c r="H10" s="26">
        <v>0</v>
      </c>
      <c r="I10" s="26">
        <f>ROUND(G10*H10,P4)</f>
        <v>0</v>
      </c>
      <c r="O10" s="27">
        <f>I10*0.21</f>
        <v>0</v>
      </c>
      <c r="P10">
        <v>3</v>
      </c>
    </row>
    <row r="11" spans="1:5" ht="114">
      <c r="A11" s="21" t="s">
        <v>68</v>
      </c>
      <c r="E11" s="23" t="s">
        <v>168</v>
      </c>
    </row>
    <row r="12" spans="1:5" ht="15">
      <c r="A12" s="21" t="s">
        <v>70</v>
      </c>
      <c r="E12" s="28" t="s">
        <v>71</v>
      </c>
    </row>
    <row r="13" spans="1:5" ht="15">
      <c r="A13" s="21" t="s">
        <v>70</v>
      </c>
      <c r="E13" s="28" t="s">
        <v>72</v>
      </c>
    </row>
    <row r="14" spans="1:16" ht="15">
      <c r="A14" s="21" t="s">
        <v>63</v>
      </c>
      <c r="B14" s="21">
        <v>2</v>
      </c>
      <c r="C14" s="22" t="s">
        <v>196</v>
      </c>
      <c r="D14" s="21" t="s">
        <v>371</v>
      </c>
      <c r="E14" s="23" t="s">
        <v>197</v>
      </c>
      <c r="F14" s="24" t="s">
        <v>198</v>
      </c>
      <c r="G14" s="25">
        <v>72</v>
      </c>
      <c r="H14" s="26">
        <v>0</v>
      </c>
      <c r="I14" s="26">
        <f>ROUND(G14*H14,P4)</f>
        <v>0</v>
      </c>
      <c r="O14" s="27">
        <f>I14*0.21</f>
        <v>0</v>
      </c>
      <c r="P14">
        <v>3</v>
      </c>
    </row>
    <row r="15" spans="1:5" ht="71.25">
      <c r="A15" s="21" t="s">
        <v>68</v>
      </c>
      <c r="E15" s="23" t="s">
        <v>372</v>
      </c>
    </row>
    <row r="16" spans="1:5" ht="15">
      <c r="A16" s="21" t="s">
        <v>70</v>
      </c>
      <c r="E16" s="28" t="s">
        <v>200</v>
      </c>
    </row>
    <row r="17" spans="1:5" ht="15">
      <c r="A17" s="21" t="s">
        <v>70</v>
      </c>
      <c r="E17" s="28" t="s">
        <v>201</v>
      </c>
    </row>
    <row r="18" spans="1:5" ht="15">
      <c r="A18" s="21" t="s">
        <v>70</v>
      </c>
      <c r="E18" s="28" t="s">
        <v>373</v>
      </c>
    </row>
    <row r="19" spans="1:5" ht="15">
      <c r="A19" s="21" t="s">
        <v>70</v>
      </c>
      <c r="E19" s="28" t="s">
        <v>322</v>
      </c>
    </row>
    <row r="20" spans="1:16" ht="15">
      <c r="A20" s="21" t="s">
        <v>63</v>
      </c>
      <c r="B20" s="21">
        <v>3</v>
      </c>
      <c r="C20" s="22" t="s">
        <v>75</v>
      </c>
      <c r="E20" s="23" t="s">
        <v>77</v>
      </c>
      <c r="F20" s="24" t="s">
        <v>78</v>
      </c>
      <c r="G20" s="25">
        <v>1</v>
      </c>
      <c r="H20" s="26">
        <v>0</v>
      </c>
      <c r="I20" s="26">
        <f>ROUND(G20*H20,P4)</f>
        <v>0</v>
      </c>
      <c r="O20" s="27">
        <f>I20*0.21</f>
        <v>0</v>
      </c>
      <c r="P20">
        <v>3</v>
      </c>
    </row>
    <row r="21" spans="1:5" ht="28.5">
      <c r="A21" s="21" t="s">
        <v>68</v>
      </c>
      <c r="E21" s="23" t="s">
        <v>170</v>
      </c>
    </row>
    <row r="22" spans="1:5" ht="15">
      <c r="A22" s="21" t="s">
        <v>70</v>
      </c>
      <c r="E22" s="28" t="s">
        <v>71</v>
      </c>
    </row>
    <row r="23" spans="1:5" ht="15">
      <c r="A23" s="21" t="s">
        <v>70</v>
      </c>
      <c r="E23" s="28" t="s">
        <v>72</v>
      </c>
    </row>
    <row r="24" spans="1:9" ht="15">
      <c r="A24" s="18" t="s">
        <v>60</v>
      </c>
      <c r="B24" s="18"/>
      <c r="C24" s="19" t="s">
        <v>88</v>
      </c>
      <c r="D24" s="18"/>
      <c r="E24" s="18" t="s">
        <v>89</v>
      </c>
      <c r="F24" s="18"/>
      <c r="G24" s="18"/>
      <c r="H24" s="18"/>
      <c r="I24" s="20">
        <f>SUMIFS(I25:I45,A25:A45,"P")</f>
        <v>0</v>
      </c>
    </row>
    <row r="25" spans="1:16" ht="28.5">
      <c r="A25" s="21" t="s">
        <v>63</v>
      </c>
      <c r="B25" s="21">
        <v>4</v>
      </c>
      <c r="C25" s="22" t="s">
        <v>90</v>
      </c>
      <c r="D25" s="21" t="s">
        <v>65</v>
      </c>
      <c r="E25" s="23" t="s">
        <v>91</v>
      </c>
      <c r="F25" s="24" t="s">
        <v>92</v>
      </c>
      <c r="G25" s="25">
        <v>4.2</v>
      </c>
      <c r="H25" s="26">
        <v>0</v>
      </c>
      <c r="I25" s="26">
        <f>ROUND(G25*H25,P4)</f>
        <v>0</v>
      </c>
      <c r="O25" s="27">
        <f>I25*0.21</f>
        <v>0</v>
      </c>
      <c r="P25">
        <v>3</v>
      </c>
    </row>
    <row r="26" spans="1:5" ht="71.25">
      <c r="A26" s="21" t="s">
        <v>68</v>
      </c>
      <c r="E26" s="23" t="s">
        <v>210</v>
      </c>
    </row>
    <row r="27" spans="1:5" ht="15">
      <c r="A27" s="21" t="s">
        <v>70</v>
      </c>
      <c r="E27" s="28" t="s">
        <v>374</v>
      </c>
    </row>
    <row r="28" spans="1:5" ht="15">
      <c r="A28" s="21" t="s">
        <v>70</v>
      </c>
      <c r="E28" s="28" t="s">
        <v>375</v>
      </c>
    </row>
    <row r="29" spans="1:16" ht="28.5">
      <c r="A29" s="21" t="s">
        <v>63</v>
      </c>
      <c r="B29" s="21">
        <v>5</v>
      </c>
      <c r="C29" s="22" t="s">
        <v>90</v>
      </c>
      <c r="D29" s="21" t="s">
        <v>73</v>
      </c>
      <c r="E29" s="23" t="s">
        <v>91</v>
      </c>
      <c r="F29" s="24" t="s">
        <v>92</v>
      </c>
      <c r="G29" s="25">
        <v>56.7</v>
      </c>
      <c r="H29" s="26">
        <v>0</v>
      </c>
      <c r="I29" s="26">
        <f>ROUND(G29*H29,P4)</f>
        <v>0</v>
      </c>
      <c r="O29" s="27">
        <f>I29*0.21</f>
        <v>0</v>
      </c>
      <c r="P29">
        <v>3</v>
      </c>
    </row>
    <row r="30" spans="1:5" ht="85.5">
      <c r="A30" s="21" t="s">
        <v>68</v>
      </c>
      <c r="E30" s="23" t="s">
        <v>213</v>
      </c>
    </row>
    <row r="31" spans="1:5" ht="15">
      <c r="A31" s="21" t="s">
        <v>70</v>
      </c>
      <c r="E31" s="28" t="s">
        <v>376</v>
      </c>
    </row>
    <row r="32" spans="1:5" ht="15">
      <c r="A32" s="21" t="s">
        <v>70</v>
      </c>
      <c r="E32" s="28" t="s">
        <v>377</v>
      </c>
    </row>
    <row r="33" spans="1:16" ht="28.5">
      <c r="A33" s="21" t="s">
        <v>63</v>
      </c>
      <c r="B33" s="21">
        <v>6</v>
      </c>
      <c r="C33" s="22" t="s">
        <v>99</v>
      </c>
      <c r="D33" s="21" t="s">
        <v>73</v>
      </c>
      <c r="E33" s="23" t="s">
        <v>100</v>
      </c>
      <c r="F33" s="24" t="s">
        <v>92</v>
      </c>
      <c r="G33" s="25">
        <v>56.7</v>
      </c>
      <c r="H33" s="26">
        <v>0</v>
      </c>
      <c r="I33" s="26">
        <f>ROUND(G33*H33,P4)</f>
        <v>0</v>
      </c>
      <c r="O33" s="27">
        <f>I33*0.21</f>
        <v>0</v>
      </c>
      <c r="P33">
        <v>3</v>
      </c>
    </row>
    <row r="34" spans="1:5" ht="85.5">
      <c r="A34" s="21" t="s">
        <v>68</v>
      </c>
      <c r="E34" s="23" t="s">
        <v>213</v>
      </c>
    </row>
    <row r="35" spans="1:5" ht="15">
      <c r="A35" s="21" t="s">
        <v>70</v>
      </c>
      <c r="E35" s="28" t="s">
        <v>378</v>
      </c>
    </row>
    <row r="36" spans="1:5" ht="15">
      <c r="A36" s="21" t="s">
        <v>70</v>
      </c>
      <c r="E36" s="28" t="s">
        <v>377</v>
      </c>
    </row>
    <row r="37" spans="1:16" ht="28.5">
      <c r="A37" s="21" t="s">
        <v>63</v>
      </c>
      <c r="B37" s="21">
        <v>7</v>
      </c>
      <c r="C37" s="22" t="s">
        <v>106</v>
      </c>
      <c r="D37" s="21" t="s">
        <v>65</v>
      </c>
      <c r="E37" s="23" t="s">
        <v>107</v>
      </c>
      <c r="F37" s="24" t="s">
        <v>92</v>
      </c>
      <c r="G37" s="25">
        <v>2.1</v>
      </c>
      <c r="H37" s="26">
        <v>0</v>
      </c>
      <c r="I37" s="26">
        <f>ROUND(G37*H37,P4)</f>
        <v>0</v>
      </c>
      <c r="O37" s="27">
        <f>I37*0.21</f>
        <v>0</v>
      </c>
      <c r="P37">
        <v>3</v>
      </c>
    </row>
    <row r="38" spans="1:5" ht="71.25">
      <c r="A38" s="21" t="s">
        <v>68</v>
      </c>
      <c r="E38" s="23" t="s">
        <v>305</v>
      </c>
    </row>
    <row r="39" spans="1:5" ht="15">
      <c r="A39" s="21" t="s">
        <v>70</v>
      </c>
      <c r="E39" s="28" t="s">
        <v>379</v>
      </c>
    </row>
    <row r="40" spans="1:5" ht="15">
      <c r="A40" s="21" t="s">
        <v>70</v>
      </c>
      <c r="E40" s="28" t="s">
        <v>380</v>
      </c>
    </row>
    <row r="41" spans="1:16" ht="15">
      <c r="A41" s="21" t="s">
        <v>63</v>
      </c>
      <c r="B41" s="21">
        <v>8</v>
      </c>
      <c r="C41" s="22" t="s">
        <v>115</v>
      </c>
      <c r="E41" s="23" t="s">
        <v>116</v>
      </c>
      <c r="F41" s="24" t="s">
        <v>92</v>
      </c>
      <c r="G41" s="25">
        <v>6.3</v>
      </c>
      <c r="H41" s="26">
        <v>0</v>
      </c>
      <c r="I41" s="26">
        <f>ROUND(G41*H41,P4)</f>
        <v>0</v>
      </c>
      <c r="O41" s="27">
        <f>I41*0.21</f>
        <v>0</v>
      </c>
      <c r="P41">
        <v>3</v>
      </c>
    </row>
    <row r="42" spans="1:5" ht="71.25">
      <c r="A42" s="21" t="s">
        <v>68</v>
      </c>
      <c r="E42" s="23" t="s">
        <v>223</v>
      </c>
    </row>
    <row r="43" spans="1:5" ht="15">
      <c r="A43" s="21" t="s">
        <v>70</v>
      </c>
      <c r="E43" s="28" t="s">
        <v>381</v>
      </c>
    </row>
    <row r="44" spans="1:5" ht="15">
      <c r="A44" s="21" t="s">
        <v>70</v>
      </c>
      <c r="E44" s="28" t="s">
        <v>382</v>
      </c>
    </row>
    <row r="45" spans="1:5" ht="15">
      <c r="A45" s="21" t="s">
        <v>70</v>
      </c>
      <c r="E45" s="28" t="s">
        <v>383</v>
      </c>
    </row>
    <row r="46" spans="1:9" ht="15">
      <c r="A46" s="18" t="s">
        <v>60</v>
      </c>
      <c r="B46" s="18"/>
      <c r="C46" s="19" t="s">
        <v>121</v>
      </c>
      <c r="D46" s="18"/>
      <c r="E46" s="18" t="s">
        <v>122</v>
      </c>
      <c r="F46" s="18"/>
      <c r="G46" s="18"/>
      <c r="H46" s="18"/>
      <c r="I46" s="20">
        <f>SUMIFS(I47:I50,A47:A50,"P")</f>
        <v>0</v>
      </c>
    </row>
    <row r="47" spans="1:16" ht="15">
      <c r="A47" s="21" t="s">
        <v>63</v>
      </c>
      <c r="B47" s="21">
        <v>9</v>
      </c>
      <c r="C47" s="22" t="s">
        <v>313</v>
      </c>
      <c r="E47" s="23" t="s">
        <v>314</v>
      </c>
      <c r="F47" s="24" t="s">
        <v>315</v>
      </c>
      <c r="G47" s="25">
        <v>40</v>
      </c>
      <c r="H47" s="26">
        <v>0</v>
      </c>
      <c r="I47" s="26">
        <f>ROUND(G47*H47,P4)</f>
        <v>0</v>
      </c>
      <c r="O47" s="27">
        <f>I47*0.21</f>
        <v>0</v>
      </c>
      <c r="P47">
        <v>3</v>
      </c>
    </row>
    <row r="48" spans="1:5" ht="99.75">
      <c r="A48" s="21" t="s">
        <v>68</v>
      </c>
      <c r="E48" s="23" t="s">
        <v>338</v>
      </c>
    </row>
    <row r="49" spans="1:5" ht="15">
      <c r="A49" s="21" t="s">
        <v>70</v>
      </c>
      <c r="E49" s="28" t="s">
        <v>384</v>
      </c>
    </row>
    <row r="50" spans="1:5" ht="15">
      <c r="A50" s="21" t="s">
        <v>70</v>
      </c>
      <c r="E50" s="28" t="s">
        <v>289</v>
      </c>
    </row>
    <row r="51" spans="1:9" ht="15">
      <c r="A51" s="18" t="s">
        <v>60</v>
      </c>
      <c r="B51" s="18"/>
      <c r="C51" s="19" t="s">
        <v>128</v>
      </c>
      <c r="D51" s="18"/>
      <c r="E51" s="18" t="s">
        <v>129</v>
      </c>
      <c r="F51" s="18"/>
      <c r="G51" s="18"/>
      <c r="H51" s="18"/>
      <c r="I51" s="20">
        <f>SUMIFS(I52:I71,A52:A71,"P")</f>
        <v>0</v>
      </c>
    </row>
    <row r="52" spans="1:16" ht="15">
      <c r="A52" s="21" t="s">
        <v>63</v>
      </c>
      <c r="B52" s="21">
        <v>10</v>
      </c>
      <c r="C52" s="22" t="s">
        <v>177</v>
      </c>
      <c r="E52" s="23" t="s">
        <v>178</v>
      </c>
      <c r="F52" s="24" t="s">
        <v>132</v>
      </c>
      <c r="G52" s="25">
        <v>8.4</v>
      </c>
      <c r="H52" s="26">
        <v>0</v>
      </c>
      <c r="I52" s="26">
        <f>ROUND(G52*H52,P4)</f>
        <v>0</v>
      </c>
      <c r="O52" s="27">
        <f>I52*0.21</f>
        <v>0</v>
      </c>
      <c r="P52">
        <v>3</v>
      </c>
    </row>
    <row r="53" spans="1:5" ht="42.75">
      <c r="A53" s="21" t="s">
        <v>68</v>
      </c>
      <c r="E53" s="23" t="s">
        <v>179</v>
      </c>
    </row>
    <row r="54" spans="1:5" ht="15">
      <c r="A54" s="21" t="s">
        <v>70</v>
      </c>
      <c r="E54" s="28" t="s">
        <v>385</v>
      </c>
    </row>
    <row r="55" spans="1:5" ht="15">
      <c r="A55" s="21" t="s">
        <v>70</v>
      </c>
      <c r="E55" s="28" t="s">
        <v>386</v>
      </c>
    </row>
    <row r="56" spans="1:16" ht="15">
      <c r="A56" s="21" t="s">
        <v>63</v>
      </c>
      <c r="B56" s="21">
        <v>11</v>
      </c>
      <c r="C56" s="22" t="s">
        <v>182</v>
      </c>
      <c r="E56" s="23" t="s">
        <v>183</v>
      </c>
      <c r="F56" s="24" t="s">
        <v>132</v>
      </c>
      <c r="G56" s="25">
        <v>84</v>
      </c>
      <c r="H56" s="26">
        <v>0</v>
      </c>
      <c r="I56" s="26">
        <f>ROUND(G56*H56,P4)</f>
        <v>0</v>
      </c>
      <c r="O56" s="27">
        <f>I56*0.21</f>
        <v>0</v>
      </c>
      <c r="P56">
        <v>3</v>
      </c>
    </row>
    <row r="57" spans="1:5" ht="71.25">
      <c r="A57" s="21" t="s">
        <v>68</v>
      </c>
      <c r="E57" s="23" t="s">
        <v>341</v>
      </c>
    </row>
    <row r="58" spans="1:5" ht="15">
      <c r="A58" s="21" t="s">
        <v>70</v>
      </c>
      <c r="E58" s="28" t="s">
        <v>387</v>
      </c>
    </row>
    <row r="59" spans="1:5" ht="15">
      <c r="A59" s="21" t="s">
        <v>70</v>
      </c>
      <c r="E59" s="28" t="s">
        <v>388</v>
      </c>
    </row>
    <row r="60" spans="1:16" ht="15">
      <c r="A60" s="21" t="s">
        <v>63</v>
      </c>
      <c r="B60" s="21">
        <v>12</v>
      </c>
      <c r="C60" s="22" t="s">
        <v>154</v>
      </c>
      <c r="D60" s="21" t="s">
        <v>65</v>
      </c>
      <c r="E60" s="23" t="s">
        <v>155</v>
      </c>
      <c r="F60" s="24" t="s">
        <v>92</v>
      </c>
      <c r="G60" s="25">
        <v>6.3</v>
      </c>
      <c r="H60" s="26">
        <v>0</v>
      </c>
      <c r="I60" s="26">
        <f>ROUND(G60*H60,P4)</f>
        <v>0</v>
      </c>
      <c r="O60" s="27">
        <f>I60*0.21</f>
        <v>0</v>
      </c>
      <c r="P60">
        <v>3</v>
      </c>
    </row>
    <row r="61" spans="1:5" ht="99.75">
      <c r="A61" s="21" t="s">
        <v>68</v>
      </c>
      <c r="E61" s="23" t="s">
        <v>326</v>
      </c>
    </row>
    <row r="62" spans="1:5" ht="28.5">
      <c r="A62" s="21" t="s">
        <v>70</v>
      </c>
      <c r="E62" s="28" t="s">
        <v>389</v>
      </c>
    </row>
    <row r="63" spans="1:5" ht="15">
      <c r="A63" s="21" t="s">
        <v>70</v>
      </c>
      <c r="E63" s="28" t="s">
        <v>383</v>
      </c>
    </row>
    <row r="64" spans="1:16" ht="15">
      <c r="A64" s="21" t="s">
        <v>63</v>
      </c>
      <c r="B64" s="21">
        <v>13</v>
      </c>
      <c r="C64" s="22" t="s">
        <v>154</v>
      </c>
      <c r="D64" s="21" t="s">
        <v>73</v>
      </c>
      <c r="E64" s="23" t="s">
        <v>155</v>
      </c>
      <c r="F64" s="24" t="s">
        <v>92</v>
      </c>
      <c r="G64" s="25">
        <v>113.4</v>
      </c>
      <c r="H64" s="26">
        <v>0</v>
      </c>
      <c r="I64" s="26">
        <f>ROUND(G64*H64,P4)</f>
        <v>0</v>
      </c>
      <c r="O64" s="27">
        <f>I64*0.21</f>
        <v>0</v>
      </c>
      <c r="P64">
        <v>3</v>
      </c>
    </row>
    <row r="65" spans="1:5" ht="15">
      <c r="A65" s="21" t="s">
        <v>68</v>
      </c>
      <c r="E65" s="29" t="s">
        <v>76</v>
      </c>
    </row>
    <row r="66" spans="1:5" ht="28.5">
      <c r="A66" s="21" t="s">
        <v>70</v>
      </c>
      <c r="E66" s="28" t="s">
        <v>390</v>
      </c>
    </row>
    <row r="67" spans="1:5" ht="15">
      <c r="A67" s="21" t="s">
        <v>70</v>
      </c>
      <c r="E67" s="28" t="s">
        <v>391</v>
      </c>
    </row>
    <row r="68" spans="1:16" ht="15">
      <c r="A68" s="21" t="s">
        <v>63</v>
      </c>
      <c r="B68" s="21">
        <v>14</v>
      </c>
      <c r="C68" s="22" t="s">
        <v>165</v>
      </c>
      <c r="E68" s="23" t="s">
        <v>166</v>
      </c>
      <c r="F68" s="24" t="s">
        <v>67</v>
      </c>
      <c r="G68" s="25">
        <v>1</v>
      </c>
      <c r="H68" s="26">
        <v>0</v>
      </c>
      <c r="I68" s="26">
        <f>ROUND(G68*H68,P4)</f>
        <v>0</v>
      </c>
      <c r="O68" s="27">
        <f>I68*0.21</f>
        <v>0</v>
      </c>
      <c r="P68">
        <v>3</v>
      </c>
    </row>
    <row r="69" spans="1:5" ht="42.75">
      <c r="A69" s="21" t="s">
        <v>68</v>
      </c>
      <c r="E69" s="23" t="s">
        <v>195</v>
      </c>
    </row>
    <row r="70" spans="1:5" ht="15">
      <c r="A70" s="21" t="s">
        <v>70</v>
      </c>
      <c r="E70" s="28" t="s">
        <v>71</v>
      </c>
    </row>
    <row r="71" spans="1:5" ht="15">
      <c r="A71" s="21" t="s">
        <v>70</v>
      </c>
      <c r="E71" s="28" t="s">
        <v>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KPJ\KPJ</dc:creator>
  <cp:keywords/>
  <dc:description/>
  <cp:lastModifiedBy>KPJ\KPJ</cp:lastModifiedBy>
  <dcterms:created xsi:type="dcterms:W3CDTF">2023-09-04T15:02:37Z</dcterms:created>
  <dcterms:modified xsi:type="dcterms:W3CDTF">2023-09-04T15:02:37Z</dcterms:modified>
  <cp:category/>
  <cp:version/>
  <cp:contentType/>
  <cp:contentStatus/>
</cp:coreProperties>
</file>